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84" windowWidth="20100" windowHeight="9204" tabRatio="775"/>
  </bookViews>
  <sheets>
    <sheet name="LEADSHEETS" sheetId="4" r:id="rId1"/>
    <sheet name="930.100detail" sheetId="11" r:id="rId2"/>
    <sheet name="930.200detail" sheetId="1" r:id="rId3"/>
    <sheet name="labor 930.2" sheetId="2" r:id="rId4"/>
    <sheet name="Transportation 930.2" sheetId="3" r:id="rId5"/>
    <sheet name="930.210detail" sheetId="5" r:id="rId6"/>
    <sheet name="930.222detail" sheetId="6" r:id="rId7"/>
    <sheet name="930.223detail" sheetId="7" r:id="rId8"/>
    <sheet name="930.231detail" sheetId="8" r:id="rId9"/>
    <sheet name="930.241detail" sheetId="9" r:id="rId10"/>
    <sheet name="non-regulated costs" sheetId="10" r:id="rId11"/>
    <sheet name="131 GIFTS FLOWERS HAMS" sheetId="12" r:id="rId12"/>
    <sheet name="139 RETIREMENT GIFTS &amp; EVENTS" sheetId="14" r:id="rId13"/>
    <sheet name="753 BRK ROOM" sheetId="15" r:id="rId14"/>
    <sheet name="759 RECOGINITION &amp; AWARDS" sheetId="16" r:id="rId15"/>
    <sheet name="769 CARDS" sheetId="17" r:id="rId16"/>
    <sheet name="770 FLOWERS HAMS" sheetId="18" r:id="rId17"/>
    <sheet name="773 SERVICE AWARDS" sheetId="19" r:id="rId18"/>
    <sheet name="774 CHRISTMAS PTY" sheetId="20" r:id="rId19"/>
    <sheet name="781 EMP EVENTS" sheetId="21" r:id="rId20"/>
    <sheet name="Annmtgshirts" sheetId="22" r:id="rId21"/>
    <sheet name="membernewsletter" sheetId="23" r:id="rId22"/>
  </sheets>
  <definedNames>
    <definedName name="_xlnm.Print_Area" localSheetId="11">'131 GIFTS FLOWERS HAMS'!$C$1:$H$20</definedName>
    <definedName name="_xlnm.Print_Area" localSheetId="12">'139 RETIREMENT GIFTS &amp; EVENTS'!$D$9:$H$79</definedName>
    <definedName name="_xlnm.Print_Area" localSheetId="13">'753 BRK ROOM'!$D$10:$H$609</definedName>
    <definedName name="_xlnm.Print_Area" localSheetId="14">'759 RECOGINITION &amp; AWARDS'!$D$67:$H$110</definedName>
    <definedName name="_xlnm.Print_Area" localSheetId="15">'769 CARDS'!$C$1:$H$21</definedName>
    <definedName name="_xlnm.Print_Area" localSheetId="16">'770 FLOWERS HAMS'!$C$8:$H$40</definedName>
    <definedName name="_xlnm.Print_Area" localSheetId="17">'773 SERVICE AWARDS'!$C$1:$H$47</definedName>
    <definedName name="_xlnm.Print_Area" localSheetId="18">'774 CHRISTMAS PTY'!$D$9:$H$106</definedName>
    <definedName name="_xlnm.Print_Area" localSheetId="19">'781 EMP EVENTS'!$D$9:$H$106</definedName>
    <definedName name="_xlnm.Print_Area" localSheetId="1">'930.100detail'!$A$1:$K$15</definedName>
    <definedName name="_xlnm.Print_Area" localSheetId="2">'930.200detail'!$AB$10:$AV$429</definedName>
    <definedName name="_xlnm.Print_Area" localSheetId="5">'930.210detail'!$I$9:$W$550</definedName>
    <definedName name="_xlnm.Print_Area" localSheetId="20">Annmtgshirts!$A$1:$F$12</definedName>
    <definedName name="_xlnm.Print_Area" localSheetId="0">LEADSHEETS!$R$7:$V$23</definedName>
    <definedName name="_xlnm.Print_Titles" localSheetId="12">'139 RETIREMENT GIFTS &amp; EVENTS'!$C:$C,'139 RETIREMENT GIFTS &amp; EVENTS'!$1:$8</definedName>
    <definedName name="_xlnm.Print_Titles" localSheetId="13">'753 BRK ROOM'!$C:$C,'753 BRK ROOM'!$1:$9</definedName>
    <definedName name="_xlnm.Print_Titles" localSheetId="14">'759 RECOGINITION &amp; AWARDS'!$C:$C,'759 RECOGINITION &amp; AWARDS'!$1:$8</definedName>
    <definedName name="_xlnm.Print_Titles" localSheetId="17">'773 SERVICE AWARDS'!$C:$C,'773 SERVICE AWARDS'!$1:$7</definedName>
    <definedName name="_xlnm.Print_Titles" localSheetId="18">'774 CHRISTMAS PTY'!$C:$C,'774 CHRISTMAS PTY'!$1:$8</definedName>
    <definedName name="_xlnm.Print_Titles" localSheetId="19">'781 EMP EVENTS'!$C:$C,'781 EMP EVENTS'!$1:$8</definedName>
    <definedName name="_xlnm.Print_Titles" localSheetId="2">'930.200detail'!$A:$L,'930.200detail'!$1:$9</definedName>
    <definedName name="_xlnm.Print_Titles" localSheetId="5">'930.210detail'!$A:$G,'930.210detail'!$1:$8</definedName>
    <definedName name="_xlnm.Print_Titles" localSheetId="0">LEADSHEETS!$G:$L,LEADSHEETS!$1:$6</definedName>
  </definedNames>
  <calcPr calcId="145621" calcMode="manual"/>
  <pivotCaches>
    <pivotCache cacheId="2" r:id="rId23"/>
    <pivotCache cacheId="3" r:id="rId24"/>
  </pivotCaches>
</workbook>
</file>

<file path=xl/calcChain.xml><?xml version="1.0" encoding="utf-8"?>
<calcChain xmlns="http://schemas.openxmlformats.org/spreadsheetml/2006/main">
  <c r="L23" i="4" l="1"/>
  <c r="G20" i="4"/>
  <c r="G21" i="4" s="1"/>
  <c r="G22" i="4" s="1"/>
  <c r="G23" i="4" s="1"/>
  <c r="G19" i="4"/>
  <c r="L21" i="4"/>
  <c r="E15" i="23" l="1"/>
  <c r="E14" i="23"/>
  <c r="E13" i="23"/>
  <c r="E12" i="23"/>
  <c r="E11" i="23"/>
  <c r="E10" i="23"/>
  <c r="E9" i="23"/>
  <c r="E8" i="23"/>
  <c r="E7" i="23"/>
  <c r="E6" i="23"/>
  <c r="E5" i="23"/>
  <c r="E4" i="23"/>
  <c r="E3" i="23"/>
  <c r="D14" i="23"/>
  <c r="D13" i="23"/>
  <c r="D12" i="23"/>
  <c r="D11" i="23"/>
  <c r="D10" i="23"/>
  <c r="D9" i="23"/>
  <c r="D8" i="23"/>
  <c r="D7" i="23"/>
  <c r="D6" i="23"/>
  <c r="D5" i="23"/>
  <c r="D4" i="23"/>
  <c r="D3" i="23"/>
  <c r="A12" i="4" l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10" i="4"/>
  <c r="C9" i="4"/>
  <c r="W11" i="4" l="1"/>
  <c r="L11" i="4"/>
  <c r="F12" i="22"/>
  <c r="E12" i="22"/>
  <c r="D12" i="22"/>
  <c r="AH35" i="1"/>
  <c r="Y11" i="22" l="1"/>
  <c r="G8" i="4"/>
  <c r="G9" i="4" s="1"/>
  <c r="G10" i="4" s="1"/>
  <c r="G11" i="4" s="1"/>
  <c r="G12" i="4" s="1"/>
  <c r="G13" i="4" s="1"/>
  <c r="G14" i="4" s="1"/>
  <c r="G15" i="4" s="1"/>
  <c r="G16" i="4" s="1"/>
  <c r="G17" i="4" s="1"/>
  <c r="G18" i="4" s="1"/>
  <c r="W17" i="4" l="1"/>
  <c r="W16" i="4"/>
  <c r="W15" i="4"/>
  <c r="W14" i="4"/>
  <c r="W13" i="4"/>
  <c r="W12" i="4"/>
  <c r="W10" i="4"/>
  <c r="W9" i="4"/>
  <c r="W8" i="4"/>
  <c r="V18" i="4"/>
  <c r="U18" i="4"/>
  <c r="T18" i="4"/>
  <c r="S18" i="4"/>
  <c r="R18" i="4"/>
  <c r="Q18" i="4"/>
  <c r="P18" i="4"/>
  <c r="O18" i="4"/>
  <c r="N18" i="4"/>
  <c r="M18" i="4"/>
  <c r="L17" i="4"/>
  <c r="L16" i="4"/>
  <c r="L15" i="4"/>
  <c r="L14" i="4"/>
  <c r="L13" i="4"/>
  <c r="L12" i="4"/>
  <c r="L10" i="4"/>
  <c r="L8" i="4"/>
  <c r="H17" i="4"/>
  <c r="H16" i="4"/>
  <c r="H15" i="4"/>
  <c r="H14" i="4"/>
  <c r="H13" i="4"/>
  <c r="H12" i="4"/>
  <c r="H10" i="4"/>
  <c r="H9" i="4"/>
  <c r="H8" i="4"/>
  <c r="G105" i="21"/>
  <c r="G98" i="21"/>
  <c r="C22" i="21"/>
  <c r="C23" i="21" s="1"/>
  <c r="C24" i="21" s="1"/>
  <c r="C25" i="21" s="1"/>
  <c r="C26" i="21" s="1"/>
  <c r="C27" i="21" s="1"/>
  <c r="C28" i="21" s="1"/>
  <c r="C29" i="21" s="1"/>
  <c r="C30" i="21" s="1"/>
  <c r="C31" i="21" s="1"/>
  <c r="C32" i="21" s="1"/>
  <c r="C33" i="21" s="1"/>
  <c r="C34" i="21" s="1"/>
  <c r="C35" i="21" s="1"/>
  <c r="C36" i="21" s="1"/>
  <c r="C37" i="21" s="1"/>
  <c r="C38" i="21" s="1"/>
  <c r="C39" i="21" s="1"/>
  <c r="C40" i="21" s="1"/>
  <c r="C41" i="21" s="1"/>
  <c r="C42" i="21" s="1"/>
  <c r="C43" i="21" s="1"/>
  <c r="C44" i="21" s="1"/>
  <c r="C45" i="21" s="1"/>
  <c r="C46" i="21" s="1"/>
  <c r="C47" i="21" s="1"/>
  <c r="C48" i="21" s="1"/>
  <c r="C49" i="21" s="1"/>
  <c r="C50" i="21" s="1"/>
  <c r="C51" i="21" s="1"/>
  <c r="C52" i="21" s="1"/>
  <c r="C53" i="21" s="1"/>
  <c r="C54" i="21" s="1"/>
  <c r="C55" i="21" s="1"/>
  <c r="C56" i="21" s="1"/>
  <c r="C57" i="21" s="1"/>
  <c r="C58" i="21" s="1"/>
  <c r="C59" i="21" s="1"/>
  <c r="C60" i="21" s="1"/>
  <c r="C61" i="21" s="1"/>
  <c r="C62" i="21" s="1"/>
  <c r="C63" i="21" s="1"/>
  <c r="C64" i="21" s="1"/>
  <c r="C65" i="21" s="1"/>
  <c r="C66" i="21" s="1"/>
  <c r="C67" i="21" s="1"/>
  <c r="C68" i="21" s="1"/>
  <c r="C69" i="21" s="1"/>
  <c r="C70" i="21" s="1"/>
  <c r="C71" i="21" s="1"/>
  <c r="C72" i="21" s="1"/>
  <c r="C73" i="21" s="1"/>
  <c r="C74" i="21" s="1"/>
  <c r="C75" i="21" s="1"/>
  <c r="C76" i="21" s="1"/>
  <c r="C77" i="21" s="1"/>
  <c r="C78" i="21" s="1"/>
  <c r="C79" i="21" s="1"/>
  <c r="C80" i="21" s="1"/>
  <c r="C81" i="21" s="1"/>
  <c r="C82" i="21" s="1"/>
  <c r="C83" i="21" s="1"/>
  <c r="C84" i="21" s="1"/>
  <c r="C85" i="21" s="1"/>
  <c r="C86" i="21" s="1"/>
  <c r="C87" i="21" s="1"/>
  <c r="C88" i="21" s="1"/>
  <c r="C89" i="21" s="1"/>
  <c r="C90" i="21" s="1"/>
  <c r="C91" i="21" s="1"/>
  <c r="C92" i="21" s="1"/>
  <c r="C93" i="21" s="1"/>
  <c r="C94" i="21" s="1"/>
  <c r="C95" i="21" s="1"/>
  <c r="C96" i="21" s="1"/>
  <c r="C97" i="21" s="1"/>
  <c r="C98" i="21" s="1"/>
  <c r="C99" i="21" s="1"/>
  <c r="C100" i="21" s="1"/>
  <c r="C101" i="21" s="1"/>
  <c r="C102" i="21" s="1"/>
  <c r="C103" i="21" s="1"/>
  <c r="C104" i="21" s="1"/>
  <c r="C105" i="21" s="1"/>
  <c r="C15" i="21"/>
  <c r="C16" i="21" s="1"/>
  <c r="C17" i="21" s="1"/>
  <c r="C18" i="21" s="1"/>
  <c r="C19" i="21" s="1"/>
  <c r="C20" i="21" s="1"/>
  <c r="C21" i="21" s="1"/>
  <c r="C14" i="21"/>
  <c r="C13" i="21"/>
  <c r="C12" i="21"/>
  <c r="C11" i="21"/>
  <c r="C10" i="21"/>
  <c r="G106" i="20"/>
  <c r="G99" i="20"/>
  <c r="C19" i="20"/>
  <c r="C20" i="20" s="1"/>
  <c r="C21" i="20" s="1"/>
  <c r="C22" i="20" s="1"/>
  <c r="C23" i="20" s="1"/>
  <c r="C24" i="20" s="1"/>
  <c r="C25" i="20" s="1"/>
  <c r="C26" i="20" s="1"/>
  <c r="C27" i="20" s="1"/>
  <c r="C28" i="20" s="1"/>
  <c r="C29" i="20" s="1"/>
  <c r="C30" i="20" s="1"/>
  <c r="C31" i="20" s="1"/>
  <c r="C32" i="20" s="1"/>
  <c r="C33" i="20" s="1"/>
  <c r="C34" i="20" s="1"/>
  <c r="C35" i="20" s="1"/>
  <c r="C36" i="20" s="1"/>
  <c r="C37" i="20" s="1"/>
  <c r="C38" i="20" s="1"/>
  <c r="C39" i="20" s="1"/>
  <c r="C40" i="20" s="1"/>
  <c r="C41" i="20" s="1"/>
  <c r="C42" i="20" s="1"/>
  <c r="C43" i="20" s="1"/>
  <c r="C44" i="20" s="1"/>
  <c r="C45" i="20" s="1"/>
  <c r="C46" i="20" s="1"/>
  <c r="C47" i="20" s="1"/>
  <c r="C48" i="20" s="1"/>
  <c r="C49" i="20" s="1"/>
  <c r="C50" i="20" s="1"/>
  <c r="C51" i="20" s="1"/>
  <c r="C52" i="20" s="1"/>
  <c r="C53" i="20" s="1"/>
  <c r="C54" i="20" s="1"/>
  <c r="C55" i="20" s="1"/>
  <c r="C56" i="20" s="1"/>
  <c r="C57" i="20" s="1"/>
  <c r="C58" i="20" s="1"/>
  <c r="C59" i="20" s="1"/>
  <c r="C60" i="20" s="1"/>
  <c r="C61" i="20" s="1"/>
  <c r="C62" i="20" s="1"/>
  <c r="C63" i="20" s="1"/>
  <c r="C64" i="20" s="1"/>
  <c r="C65" i="20" s="1"/>
  <c r="C66" i="20" s="1"/>
  <c r="C67" i="20" s="1"/>
  <c r="C68" i="20" s="1"/>
  <c r="C69" i="20" s="1"/>
  <c r="C70" i="20" s="1"/>
  <c r="C71" i="20" s="1"/>
  <c r="C72" i="20" s="1"/>
  <c r="C73" i="20" s="1"/>
  <c r="C74" i="20" s="1"/>
  <c r="C75" i="20" s="1"/>
  <c r="C76" i="20" s="1"/>
  <c r="C77" i="20" s="1"/>
  <c r="C78" i="20" s="1"/>
  <c r="C79" i="20" s="1"/>
  <c r="C80" i="20" s="1"/>
  <c r="C81" i="20" s="1"/>
  <c r="C82" i="20" s="1"/>
  <c r="C83" i="20" s="1"/>
  <c r="C84" i="20" s="1"/>
  <c r="C85" i="20" s="1"/>
  <c r="C86" i="20" s="1"/>
  <c r="C87" i="20" s="1"/>
  <c r="C88" i="20" s="1"/>
  <c r="C89" i="20" s="1"/>
  <c r="C90" i="20" s="1"/>
  <c r="C91" i="20" s="1"/>
  <c r="C92" i="20" s="1"/>
  <c r="C93" i="20" s="1"/>
  <c r="C94" i="20" s="1"/>
  <c r="C95" i="20" s="1"/>
  <c r="C96" i="20" s="1"/>
  <c r="C97" i="20" s="1"/>
  <c r="C98" i="20" s="1"/>
  <c r="C99" i="20" s="1"/>
  <c r="C100" i="20" s="1"/>
  <c r="C101" i="20" s="1"/>
  <c r="C102" i="20" s="1"/>
  <c r="C103" i="20" s="1"/>
  <c r="C104" i="20" s="1"/>
  <c r="C105" i="20" s="1"/>
  <c r="C106" i="20" s="1"/>
  <c r="C11" i="20"/>
  <c r="C12" i="20" s="1"/>
  <c r="C13" i="20" s="1"/>
  <c r="C14" i="20" s="1"/>
  <c r="C15" i="20" s="1"/>
  <c r="C16" i="20" s="1"/>
  <c r="C17" i="20" s="1"/>
  <c r="C18" i="20" s="1"/>
  <c r="C10" i="20"/>
  <c r="G47" i="19"/>
  <c r="G39" i="19"/>
  <c r="C10" i="19"/>
  <c r="C11" i="19" s="1"/>
  <c r="C12" i="19" s="1"/>
  <c r="C13" i="19" s="1"/>
  <c r="C14" i="19" s="1"/>
  <c r="C15" i="19" s="1"/>
  <c r="C16" i="19" s="1"/>
  <c r="C17" i="19" s="1"/>
  <c r="C18" i="19" s="1"/>
  <c r="C19" i="19" s="1"/>
  <c r="C20" i="19" s="1"/>
  <c r="C21" i="19" s="1"/>
  <c r="C22" i="19" s="1"/>
  <c r="C23" i="19" s="1"/>
  <c r="C24" i="19" s="1"/>
  <c r="C25" i="19" s="1"/>
  <c r="C26" i="19" s="1"/>
  <c r="C27" i="19" s="1"/>
  <c r="C28" i="19" s="1"/>
  <c r="C29" i="19" s="1"/>
  <c r="C30" i="19" s="1"/>
  <c r="C31" i="19" s="1"/>
  <c r="C32" i="19" s="1"/>
  <c r="C33" i="19" s="1"/>
  <c r="C34" i="19" s="1"/>
  <c r="C35" i="19" s="1"/>
  <c r="C36" i="19" s="1"/>
  <c r="C37" i="19" s="1"/>
  <c r="C38" i="19" s="1"/>
  <c r="C39" i="19" s="1"/>
  <c r="C40" i="19" s="1"/>
  <c r="C41" i="19" s="1"/>
  <c r="C42" i="19" s="1"/>
  <c r="C43" i="19" s="1"/>
  <c r="C44" i="19" s="1"/>
  <c r="C45" i="19" s="1"/>
  <c r="C46" i="19" s="1"/>
  <c r="C47" i="19" s="1"/>
  <c r="G39" i="18"/>
  <c r="G32" i="18"/>
  <c r="C19" i="18"/>
  <c r="C20" i="18" s="1"/>
  <c r="C21" i="18" s="1"/>
  <c r="C22" i="18" s="1"/>
  <c r="C23" i="18" s="1"/>
  <c r="C24" i="18" s="1"/>
  <c r="C25" i="18" s="1"/>
  <c r="C26" i="18" s="1"/>
  <c r="C27" i="18" s="1"/>
  <c r="C28" i="18" s="1"/>
  <c r="C29" i="18" s="1"/>
  <c r="C30" i="18" s="1"/>
  <c r="C31" i="18" s="1"/>
  <c r="C32" i="18" s="1"/>
  <c r="C33" i="18" s="1"/>
  <c r="C34" i="18" s="1"/>
  <c r="C35" i="18" s="1"/>
  <c r="C36" i="18" s="1"/>
  <c r="C37" i="18" s="1"/>
  <c r="C38" i="18" s="1"/>
  <c r="C39" i="18" s="1"/>
  <c r="C18" i="18"/>
  <c r="C17" i="18"/>
  <c r="G21" i="17"/>
  <c r="G14" i="17"/>
  <c r="G110" i="16"/>
  <c r="G100" i="16"/>
  <c r="C11" i="16"/>
  <c r="C12" i="16" s="1"/>
  <c r="C13" i="16" s="1"/>
  <c r="C14" i="16" s="1"/>
  <c r="C15" i="16" s="1"/>
  <c r="C16" i="16" s="1"/>
  <c r="C17" i="16" s="1"/>
  <c r="C18" i="16" s="1"/>
  <c r="C19" i="16" s="1"/>
  <c r="C20" i="16" s="1"/>
  <c r="C21" i="16" s="1"/>
  <c r="C22" i="16" s="1"/>
  <c r="C23" i="16" s="1"/>
  <c r="C24" i="16" s="1"/>
  <c r="C25" i="16" s="1"/>
  <c r="C26" i="16" s="1"/>
  <c r="C27" i="16" s="1"/>
  <c r="C28" i="16" s="1"/>
  <c r="C29" i="16" s="1"/>
  <c r="C30" i="16" s="1"/>
  <c r="C31" i="16" s="1"/>
  <c r="C32" i="16" s="1"/>
  <c r="C33" i="16" s="1"/>
  <c r="C34" i="16" s="1"/>
  <c r="C35" i="16" s="1"/>
  <c r="C36" i="16" s="1"/>
  <c r="C37" i="16" s="1"/>
  <c r="C38" i="16" s="1"/>
  <c r="C39" i="16" s="1"/>
  <c r="C40" i="16" s="1"/>
  <c r="C41" i="16" s="1"/>
  <c r="C42" i="16" s="1"/>
  <c r="C43" i="16" s="1"/>
  <c r="C44" i="16" s="1"/>
  <c r="C45" i="16" s="1"/>
  <c r="C46" i="16" s="1"/>
  <c r="C47" i="16" s="1"/>
  <c r="C48" i="16" s="1"/>
  <c r="C49" i="16" s="1"/>
  <c r="C50" i="16" s="1"/>
  <c r="C51" i="16" s="1"/>
  <c r="C52" i="16" s="1"/>
  <c r="C53" i="16" s="1"/>
  <c r="C54" i="16" s="1"/>
  <c r="C55" i="16" s="1"/>
  <c r="C56" i="16" s="1"/>
  <c r="C57" i="16" s="1"/>
  <c r="C58" i="16" s="1"/>
  <c r="C59" i="16" s="1"/>
  <c r="C60" i="16" s="1"/>
  <c r="C61" i="16" s="1"/>
  <c r="C62" i="16" s="1"/>
  <c r="C63" i="16" s="1"/>
  <c r="C64" i="16" s="1"/>
  <c r="C65" i="16" s="1"/>
  <c r="C66" i="16" s="1"/>
  <c r="C67" i="16" s="1"/>
  <c r="C68" i="16" s="1"/>
  <c r="C69" i="16" s="1"/>
  <c r="C70" i="16" s="1"/>
  <c r="C71" i="16" s="1"/>
  <c r="C72" i="16" s="1"/>
  <c r="C73" i="16" s="1"/>
  <c r="C74" i="16" s="1"/>
  <c r="C75" i="16" s="1"/>
  <c r="C76" i="16" s="1"/>
  <c r="C77" i="16" s="1"/>
  <c r="C78" i="16" s="1"/>
  <c r="C79" i="16" s="1"/>
  <c r="C80" i="16" s="1"/>
  <c r="C81" i="16" s="1"/>
  <c r="C82" i="16" s="1"/>
  <c r="C83" i="16" s="1"/>
  <c r="C84" i="16" s="1"/>
  <c r="C85" i="16" s="1"/>
  <c r="C86" i="16" s="1"/>
  <c r="C87" i="16" s="1"/>
  <c r="C88" i="16" s="1"/>
  <c r="C89" i="16" s="1"/>
  <c r="C90" i="16" s="1"/>
  <c r="C91" i="16" s="1"/>
  <c r="C92" i="16" s="1"/>
  <c r="C93" i="16" s="1"/>
  <c r="C94" i="16" s="1"/>
  <c r="C95" i="16" s="1"/>
  <c r="C96" i="16" s="1"/>
  <c r="C97" i="16" s="1"/>
  <c r="C98" i="16" s="1"/>
  <c r="C99" i="16" s="1"/>
  <c r="C100" i="16" s="1"/>
  <c r="C101" i="16" s="1"/>
  <c r="C102" i="16" s="1"/>
  <c r="C103" i="16" s="1"/>
  <c r="C104" i="16" s="1"/>
  <c r="C105" i="16" s="1"/>
  <c r="C106" i="16" s="1"/>
  <c r="C107" i="16" s="1"/>
  <c r="C108" i="16" s="1"/>
  <c r="C109" i="16" s="1"/>
  <c r="C110" i="16" s="1"/>
  <c r="C10" i="16"/>
  <c r="G609" i="15"/>
  <c r="G601" i="15"/>
  <c r="C16" i="15"/>
  <c r="C17" i="15" s="1"/>
  <c r="C18" i="15" s="1"/>
  <c r="C19" i="15" s="1"/>
  <c r="C20" i="15" s="1"/>
  <c r="C21" i="15" s="1"/>
  <c r="C22" i="15" s="1"/>
  <c r="C23" i="15" s="1"/>
  <c r="C24" i="15" s="1"/>
  <c r="C25" i="15" s="1"/>
  <c r="C26" i="15" s="1"/>
  <c r="C27" i="15" s="1"/>
  <c r="C28" i="15" s="1"/>
  <c r="C29" i="15" s="1"/>
  <c r="C30" i="15" s="1"/>
  <c r="C31" i="15" s="1"/>
  <c r="C32" i="15" s="1"/>
  <c r="C33" i="15" s="1"/>
  <c r="C34" i="15" s="1"/>
  <c r="C35" i="15" s="1"/>
  <c r="C36" i="15" s="1"/>
  <c r="C37" i="15" s="1"/>
  <c r="C38" i="15" s="1"/>
  <c r="C39" i="15" s="1"/>
  <c r="C40" i="15" s="1"/>
  <c r="C41" i="15" s="1"/>
  <c r="C42" i="15" s="1"/>
  <c r="C43" i="15" s="1"/>
  <c r="C44" i="15" s="1"/>
  <c r="C45" i="15" s="1"/>
  <c r="C46" i="15" s="1"/>
  <c r="C47" i="15" s="1"/>
  <c r="C48" i="15" s="1"/>
  <c r="C49" i="15" s="1"/>
  <c r="C50" i="15" s="1"/>
  <c r="C51" i="15" s="1"/>
  <c r="C52" i="15" s="1"/>
  <c r="C53" i="15" s="1"/>
  <c r="C54" i="15" s="1"/>
  <c r="C55" i="15" s="1"/>
  <c r="C56" i="15" s="1"/>
  <c r="C57" i="15" s="1"/>
  <c r="C58" i="15" s="1"/>
  <c r="C59" i="15" s="1"/>
  <c r="C60" i="15" s="1"/>
  <c r="C61" i="15" s="1"/>
  <c r="C62" i="15" s="1"/>
  <c r="C63" i="15" s="1"/>
  <c r="C64" i="15" s="1"/>
  <c r="C65" i="15" s="1"/>
  <c r="C66" i="15" s="1"/>
  <c r="C67" i="15" s="1"/>
  <c r="C68" i="15" s="1"/>
  <c r="C69" i="15" s="1"/>
  <c r="C70" i="15" s="1"/>
  <c r="C71" i="15" s="1"/>
  <c r="C72" i="15" s="1"/>
  <c r="C73" i="15" s="1"/>
  <c r="C74" i="15" s="1"/>
  <c r="C75" i="15" s="1"/>
  <c r="C76" i="15" s="1"/>
  <c r="C77" i="15" s="1"/>
  <c r="C78" i="15" s="1"/>
  <c r="C79" i="15" s="1"/>
  <c r="C80" i="15" s="1"/>
  <c r="C81" i="15" s="1"/>
  <c r="C82" i="15" s="1"/>
  <c r="C83" i="15" s="1"/>
  <c r="C84" i="15" s="1"/>
  <c r="C85" i="15" s="1"/>
  <c r="C86" i="15" s="1"/>
  <c r="C87" i="15" s="1"/>
  <c r="C88" i="15" s="1"/>
  <c r="C89" i="15" s="1"/>
  <c r="C90" i="15" s="1"/>
  <c r="C91" i="15" s="1"/>
  <c r="C92" i="15" s="1"/>
  <c r="C93" i="15" s="1"/>
  <c r="C94" i="15" s="1"/>
  <c r="C95" i="15" s="1"/>
  <c r="C96" i="15" s="1"/>
  <c r="C97" i="15" s="1"/>
  <c r="C98" i="15" s="1"/>
  <c r="C99" i="15" s="1"/>
  <c r="C100" i="15" s="1"/>
  <c r="C101" i="15" s="1"/>
  <c r="C102" i="15" s="1"/>
  <c r="C103" i="15" s="1"/>
  <c r="C104" i="15" s="1"/>
  <c r="C105" i="15" s="1"/>
  <c r="C106" i="15" s="1"/>
  <c r="C107" i="15" s="1"/>
  <c r="C108" i="15" s="1"/>
  <c r="C109" i="15" s="1"/>
  <c r="C110" i="15" s="1"/>
  <c r="C111" i="15" s="1"/>
  <c r="C112" i="15" s="1"/>
  <c r="C113" i="15" s="1"/>
  <c r="C114" i="15" s="1"/>
  <c r="C115" i="15" s="1"/>
  <c r="C116" i="15" s="1"/>
  <c r="C117" i="15" s="1"/>
  <c r="C118" i="15" s="1"/>
  <c r="C119" i="15" s="1"/>
  <c r="C120" i="15" s="1"/>
  <c r="C121" i="15" s="1"/>
  <c r="C122" i="15" s="1"/>
  <c r="C123" i="15" s="1"/>
  <c r="C124" i="15" s="1"/>
  <c r="C125" i="15" s="1"/>
  <c r="C126" i="15" s="1"/>
  <c r="C127" i="15" s="1"/>
  <c r="C128" i="15" s="1"/>
  <c r="C129" i="15" s="1"/>
  <c r="C130" i="15" s="1"/>
  <c r="C131" i="15" s="1"/>
  <c r="C132" i="15" s="1"/>
  <c r="C133" i="15" s="1"/>
  <c r="C134" i="15" s="1"/>
  <c r="C135" i="15" s="1"/>
  <c r="C136" i="15" s="1"/>
  <c r="C137" i="15" s="1"/>
  <c r="C138" i="15" s="1"/>
  <c r="C139" i="15" s="1"/>
  <c r="C140" i="15" s="1"/>
  <c r="C141" i="15" s="1"/>
  <c r="C142" i="15" s="1"/>
  <c r="C143" i="15" s="1"/>
  <c r="C144" i="15" s="1"/>
  <c r="C145" i="15" s="1"/>
  <c r="C146" i="15" s="1"/>
  <c r="C147" i="15" s="1"/>
  <c r="C148" i="15" s="1"/>
  <c r="C149" i="15" s="1"/>
  <c r="C150" i="15" s="1"/>
  <c r="C151" i="15" s="1"/>
  <c r="C152" i="15" s="1"/>
  <c r="C153" i="15" s="1"/>
  <c r="C154" i="15" s="1"/>
  <c r="C155" i="15" s="1"/>
  <c r="C156" i="15" s="1"/>
  <c r="C157" i="15" s="1"/>
  <c r="C158" i="15" s="1"/>
  <c r="C159" i="15" s="1"/>
  <c r="C160" i="15" s="1"/>
  <c r="C161" i="15" s="1"/>
  <c r="C162" i="15" s="1"/>
  <c r="C163" i="15" s="1"/>
  <c r="C164" i="15" s="1"/>
  <c r="C165" i="15" s="1"/>
  <c r="C166" i="15" s="1"/>
  <c r="C167" i="15" s="1"/>
  <c r="C168" i="15" s="1"/>
  <c r="C169" i="15" s="1"/>
  <c r="C170" i="15" s="1"/>
  <c r="C171" i="15" s="1"/>
  <c r="C172" i="15" s="1"/>
  <c r="C173" i="15" s="1"/>
  <c r="C174" i="15" s="1"/>
  <c r="C175" i="15" s="1"/>
  <c r="C176" i="15" s="1"/>
  <c r="C177" i="15" s="1"/>
  <c r="C178" i="15" s="1"/>
  <c r="C179" i="15" s="1"/>
  <c r="C180" i="15" s="1"/>
  <c r="C181" i="15" s="1"/>
  <c r="C182" i="15" s="1"/>
  <c r="C183" i="15" s="1"/>
  <c r="C184" i="15" s="1"/>
  <c r="C185" i="15" s="1"/>
  <c r="C186" i="15" s="1"/>
  <c r="C187" i="15" s="1"/>
  <c r="C188" i="15" s="1"/>
  <c r="C189" i="15" s="1"/>
  <c r="C190" i="15" s="1"/>
  <c r="C191" i="15" s="1"/>
  <c r="C192" i="15" s="1"/>
  <c r="C193" i="15" s="1"/>
  <c r="C194" i="15" s="1"/>
  <c r="C195" i="15" s="1"/>
  <c r="C196" i="15" s="1"/>
  <c r="C197" i="15" s="1"/>
  <c r="C198" i="15" s="1"/>
  <c r="C199" i="15" s="1"/>
  <c r="C200" i="15" s="1"/>
  <c r="C201" i="15" s="1"/>
  <c r="C202" i="15" s="1"/>
  <c r="C203" i="15" s="1"/>
  <c r="C204" i="15" s="1"/>
  <c r="C205" i="15" s="1"/>
  <c r="C206" i="15" s="1"/>
  <c r="C207" i="15" s="1"/>
  <c r="C208" i="15" s="1"/>
  <c r="C209" i="15" s="1"/>
  <c r="C210" i="15" s="1"/>
  <c r="C211" i="15" s="1"/>
  <c r="C212" i="15" s="1"/>
  <c r="C213" i="15" s="1"/>
  <c r="C214" i="15" s="1"/>
  <c r="C215" i="15" s="1"/>
  <c r="C216" i="15" s="1"/>
  <c r="C217" i="15" s="1"/>
  <c r="C218" i="15" s="1"/>
  <c r="C219" i="15" s="1"/>
  <c r="C220" i="15" s="1"/>
  <c r="C221" i="15" s="1"/>
  <c r="C222" i="15" s="1"/>
  <c r="C223" i="15" s="1"/>
  <c r="C224" i="15" s="1"/>
  <c r="C225" i="15" s="1"/>
  <c r="C226" i="15" s="1"/>
  <c r="C227" i="15" s="1"/>
  <c r="C228" i="15" s="1"/>
  <c r="C229" i="15" s="1"/>
  <c r="C230" i="15" s="1"/>
  <c r="C231" i="15" s="1"/>
  <c r="C232" i="15" s="1"/>
  <c r="C233" i="15" s="1"/>
  <c r="C234" i="15" s="1"/>
  <c r="C235" i="15" s="1"/>
  <c r="C236" i="15" s="1"/>
  <c r="C237" i="15" s="1"/>
  <c r="C238" i="15" s="1"/>
  <c r="C239" i="15" s="1"/>
  <c r="C240" i="15" s="1"/>
  <c r="C241" i="15" s="1"/>
  <c r="C242" i="15" s="1"/>
  <c r="C243" i="15" s="1"/>
  <c r="C244" i="15" s="1"/>
  <c r="C245" i="15" s="1"/>
  <c r="C246" i="15" s="1"/>
  <c r="C247" i="15" s="1"/>
  <c r="C248" i="15" s="1"/>
  <c r="C249" i="15" s="1"/>
  <c r="C250" i="15" s="1"/>
  <c r="C251" i="15" s="1"/>
  <c r="C252" i="15" s="1"/>
  <c r="C253" i="15" s="1"/>
  <c r="C254" i="15" s="1"/>
  <c r="C255" i="15" s="1"/>
  <c r="C256" i="15" s="1"/>
  <c r="C257" i="15" s="1"/>
  <c r="C258" i="15" s="1"/>
  <c r="C259" i="15" s="1"/>
  <c r="C260" i="15" s="1"/>
  <c r="C261" i="15" s="1"/>
  <c r="C262" i="15" s="1"/>
  <c r="C263" i="15" s="1"/>
  <c r="C264" i="15" s="1"/>
  <c r="C265" i="15" s="1"/>
  <c r="C266" i="15" s="1"/>
  <c r="C267" i="15" s="1"/>
  <c r="C268" i="15" s="1"/>
  <c r="C269" i="15" s="1"/>
  <c r="C270" i="15" s="1"/>
  <c r="C271" i="15" s="1"/>
  <c r="C272" i="15" s="1"/>
  <c r="C273" i="15" s="1"/>
  <c r="C274" i="15" s="1"/>
  <c r="C275" i="15" s="1"/>
  <c r="C276" i="15" s="1"/>
  <c r="C277" i="15" s="1"/>
  <c r="C278" i="15" s="1"/>
  <c r="C279" i="15" s="1"/>
  <c r="C280" i="15" s="1"/>
  <c r="C281" i="15" s="1"/>
  <c r="C282" i="15" s="1"/>
  <c r="C283" i="15" s="1"/>
  <c r="C284" i="15" s="1"/>
  <c r="C285" i="15" s="1"/>
  <c r="C286" i="15" s="1"/>
  <c r="C287" i="15" s="1"/>
  <c r="C288" i="15" s="1"/>
  <c r="C289" i="15" s="1"/>
  <c r="C290" i="15" s="1"/>
  <c r="C291" i="15" s="1"/>
  <c r="C292" i="15" s="1"/>
  <c r="C293" i="15" s="1"/>
  <c r="C294" i="15" s="1"/>
  <c r="C295" i="15" s="1"/>
  <c r="C296" i="15" s="1"/>
  <c r="C297" i="15" s="1"/>
  <c r="C298" i="15" s="1"/>
  <c r="C299" i="15" s="1"/>
  <c r="C300" i="15" s="1"/>
  <c r="C301" i="15" s="1"/>
  <c r="C302" i="15" s="1"/>
  <c r="C303" i="15" s="1"/>
  <c r="C304" i="15" s="1"/>
  <c r="C305" i="15" s="1"/>
  <c r="C306" i="15" s="1"/>
  <c r="C307" i="15" s="1"/>
  <c r="C308" i="15" s="1"/>
  <c r="C309" i="15" s="1"/>
  <c r="C310" i="15" s="1"/>
  <c r="C311" i="15" s="1"/>
  <c r="C312" i="15" s="1"/>
  <c r="C313" i="15" s="1"/>
  <c r="C314" i="15" s="1"/>
  <c r="C315" i="15" s="1"/>
  <c r="C316" i="15" s="1"/>
  <c r="C317" i="15" s="1"/>
  <c r="C318" i="15" s="1"/>
  <c r="C319" i="15" s="1"/>
  <c r="C320" i="15" s="1"/>
  <c r="C321" i="15" s="1"/>
  <c r="C322" i="15" s="1"/>
  <c r="C323" i="15" s="1"/>
  <c r="C324" i="15" s="1"/>
  <c r="C325" i="15" s="1"/>
  <c r="C326" i="15" s="1"/>
  <c r="C327" i="15" s="1"/>
  <c r="C328" i="15" s="1"/>
  <c r="C329" i="15" s="1"/>
  <c r="C330" i="15" s="1"/>
  <c r="C331" i="15" s="1"/>
  <c r="C332" i="15" s="1"/>
  <c r="C333" i="15" s="1"/>
  <c r="C334" i="15" s="1"/>
  <c r="C335" i="15" s="1"/>
  <c r="C336" i="15" s="1"/>
  <c r="C337" i="15" s="1"/>
  <c r="C338" i="15" s="1"/>
  <c r="C339" i="15" s="1"/>
  <c r="C340" i="15" s="1"/>
  <c r="C341" i="15" s="1"/>
  <c r="C342" i="15" s="1"/>
  <c r="C343" i="15" s="1"/>
  <c r="C344" i="15" s="1"/>
  <c r="C345" i="15" s="1"/>
  <c r="C346" i="15" s="1"/>
  <c r="C347" i="15" s="1"/>
  <c r="C348" i="15" s="1"/>
  <c r="C349" i="15" s="1"/>
  <c r="C350" i="15" s="1"/>
  <c r="C351" i="15" s="1"/>
  <c r="C352" i="15" s="1"/>
  <c r="C353" i="15" s="1"/>
  <c r="C354" i="15" s="1"/>
  <c r="C355" i="15" s="1"/>
  <c r="C356" i="15" s="1"/>
  <c r="C357" i="15" s="1"/>
  <c r="C358" i="15" s="1"/>
  <c r="C359" i="15" s="1"/>
  <c r="C360" i="15" s="1"/>
  <c r="C361" i="15" s="1"/>
  <c r="C362" i="15" s="1"/>
  <c r="C363" i="15" s="1"/>
  <c r="C364" i="15" s="1"/>
  <c r="C365" i="15" s="1"/>
  <c r="C366" i="15" s="1"/>
  <c r="C367" i="15" s="1"/>
  <c r="C368" i="15" s="1"/>
  <c r="C369" i="15" s="1"/>
  <c r="C370" i="15" s="1"/>
  <c r="C371" i="15" s="1"/>
  <c r="C372" i="15" s="1"/>
  <c r="C373" i="15" s="1"/>
  <c r="C374" i="15" s="1"/>
  <c r="C375" i="15" s="1"/>
  <c r="C376" i="15" s="1"/>
  <c r="C377" i="15" s="1"/>
  <c r="C378" i="15" s="1"/>
  <c r="C379" i="15" s="1"/>
  <c r="C380" i="15" s="1"/>
  <c r="C381" i="15" s="1"/>
  <c r="C382" i="15" s="1"/>
  <c r="C383" i="15" s="1"/>
  <c r="C384" i="15" s="1"/>
  <c r="C385" i="15" s="1"/>
  <c r="C386" i="15" s="1"/>
  <c r="C387" i="15" s="1"/>
  <c r="C388" i="15" s="1"/>
  <c r="C389" i="15" s="1"/>
  <c r="C390" i="15" s="1"/>
  <c r="C391" i="15" s="1"/>
  <c r="C392" i="15" s="1"/>
  <c r="C393" i="15" s="1"/>
  <c r="C394" i="15" s="1"/>
  <c r="C395" i="15" s="1"/>
  <c r="C396" i="15" s="1"/>
  <c r="C397" i="15" s="1"/>
  <c r="C398" i="15" s="1"/>
  <c r="C399" i="15" s="1"/>
  <c r="C400" i="15" s="1"/>
  <c r="C401" i="15" s="1"/>
  <c r="C402" i="15" s="1"/>
  <c r="C403" i="15" s="1"/>
  <c r="C404" i="15" s="1"/>
  <c r="C405" i="15" s="1"/>
  <c r="C406" i="15" s="1"/>
  <c r="C407" i="15" s="1"/>
  <c r="C408" i="15" s="1"/>
  <c r="C409" i="15" s="1"/>
  <c r="C410" i="15" s="1"/>
  <c r="C411" i="15" s="1"/>
  <c r="C412" i="15" s="1"/>
  <c r="C413" i="15" s="1"/>
  <c r="C414" i="15" s="1"/>
  <c r="C415" i="15" s="1"/>
  <c r="C416" i="15" s="1"/>
  <c r="C417" i="15" s="1"/>
  <c r="C418" i="15" s="1"/>
  <c r="C419" i="15" s="1"/>
  <c r="C420" i="15" s="1"/>
  <c r="C421" i="15" s="1"/>
  <c r="C422" i="15" s="1"/>
  <c r="C423" i="15" s="1"/>
  <c r="C424" i="15" s="1"/>
  <c r="C425" i="15" s="1"/>
  <c r="C426" i="15" s="1"/>
  <c r="C427" i="15" s="1"/>
  <c r="C428" i="15" s="1"/>
  <c r="C429" i="15" s="1"/>
  <c r="C430" i="15" s="1"/>
  <c r="C431" i="15" s="1"/>
  <c r="C432" i="15" s="1"/>
  <c r="C433" i="15" s="1"/>
  <c r="C434" i="15" s="1"/>
  <c r="C435" i="15" s="1"/>
  <c r="C436" i="15" s="1"/>
  <c r="C437" i="15" s="1"/>
  <c r="C438" i="15" s="1"/>
  <c r="C439" i="15" s="1"/>
  <c r="C440" i="15" s="1"/>
  <c r="C441" i="15" s="1"/>
  <c r="C442" i="15" s="1"/>
  <c r="C443" i="15" s="1"/>
  <c r="C444" i="15" s="1"/>
  <c r="C445" i="15" s="1"/>
  <c r="C446" i="15" s="1"/>
  <c r="C447" i="15" s="1"/>
  <c r="C448" i="15" s="1"/>
  <c r="C449" i="15" s="1"/>
  <c r="C450" i="15" s="1"/>
  <c r="C451" i="15" s="1"/>
  <c r="C452" i="15" s="1"/>
  <c r="C453" i="15" s="1"/>
  <c r="C454" i="15" s="1"/>
  <c r="C455" i="15" s="1"/>
  <c r="C456" i="15" s="1"/>
  <c r="C457" i="15" s="1"/>
  <c r="C458" i="15" s="1"/>
  <c r="C459" i="15" s="1"/>
  <c r="C460" i="15" s="1"/>
  <c r="C461" i="15" s="1"/>
  <c r="C462" i="15" s="1"/>
  <c r="C463" i="15" s="1"/>
  <c r="C464" i="15" s="1"/>
  <c r="C465" i="15" s="1"/>
  <c r="C466" i="15" s="1"/>
  <c r="C467" i="15" s="1"/>
  <c r="C468" i="15" s="1"/>
  <c r="C469" i="15" s="1"/>
  <c r="C470" i="15" s="1"/>
  <c r="C471" i="15" s="1"/>
  <c r="C472" i="15" s="1"/>
  <c r="C473" i="15" s="1"/>
  <c r="C474" i="15" s="1"/>
  <c r="C475" i="15" s="1"/>
  <c r="C476" i="15" s="1"/>
  <c r="C477" i="15" s="1"/>
  <c r="C478" i="15" s="1"/>
  <c r="C479" i="15" s="1"/>
  <c r="C480" i="15" s="1"/>
  <c r="C481" i="15" s="1"/>
  <c r="C482" i="15" s="1"/>
  <c r="C483" i="15" s="1"/>
  <c r="C484" i="15" s="1"/>
  <c r="C485" i="15" s="1"/>
  <c r="C486" i="15" s="1"/>
  <c r="C487" i="15" s="1"/>
  <c r="C488" i="15" s="1"/>
  <c r="C489" i="15" s="1"/>
  <c r="C490" i="15" s="1"/>
  <c r="C491" i="15" s="1"/>
  <c r="C492" i="15" s="1"/>
  <c r="C493" i="15" s="1"/>
  <c r="C494" i="15" s="1"/>
  <c r="C495" i="15" s="1"/>
  <c r="C496" i="15" s="1"/>
  <c r="C497" i="15" s="1"/>
  <c r="C498" i="15" s="1"/>
  <c r="C499" i="15" s="1"/>
  <c r="C500" i="15" s="1"/>
  <c r="C501" i="15" s="1"/>
  <c r="C502" i="15" s="1"/>
  <c r="C503" i="15" s="1"/>
  <c r="C504" i="15" s="1"/>
  <c r="C505" i="15" s="1"/>
  <c r="C506" i="15" s="1"/>
  <c r="C507" i="15" s="1"/>
  <c r="C508" i="15" s="1"/>
  <c r="C509" i="15" s="1"/>
  <c r="C510" i="15" s="1"/>
  <c r="C511" i="15" s="1"/>
  <c r="C512" i="15" s="1"/>
  <c r="C513" i="15" s="1"/>
  <c r="C514" i="15" s="1"/>
  <c r="C515" i="15" s="1"/>
  <c r="C516" i="15" s="1"/>
  <c r="C517" i="15" s="1"/>
  <c r="C518" i="15" s="1"/>
  <c r="C519" i="15" s="1"/>
  <c r="C520" i="15" s="1"/>
  <c r="C521" i="15" s="1"/>
  <c r="C522" i="15" s="1"/>
  <c r="C523" i="15" s="1"/>
  <c r="C524" i="15" s="1"/>
  <c r="C525" i="15" s="1"/>
  <c r="C526" i="15" s="1"/>
  <c r="C527" i="15" s="1"/>
  <c r="C528" i="15" s="1"/>
  <c r="C529" i="15" s="1"/>
  <c r="C530" i="15" s="1"/>
  <c r="C531" i="15" s="1"/>
  <c r="C532" i="15" s="1"/>
  <c r="C533" i="15" s="1"/>
  <c r="C534" i="15" s="1"/>
  <c r="C535" i="15" s="1"/>
  <c r="C536" i="15" s="1"/>
  <c r="C537" i="15" s="1"/>
  <c r="C538" i="15" s="1"/>
  <c r="C539" i="15" s="1"/>
  <c r="C540" i="15" s="1"/>
  <c r="C541" i="15" s="1"/>
  <c r="C542" i="15" s="1"/>
  <c r="C543" i="15" s="1"/>
  <c r="C544" i="15" s="1"/>
  <c r="C545" i="15" s="1"/>
  <c r="C546" i="15" s="1"/>
  <c r="C547" i="15" s="1"/>
  <c r="C548" i="15" s="1"/>
  <c r="C549" i="15" s="1"/>
  <c r="C550" i="15" s="1"/>
  <c r="C551" i="15" s="1"/>
  <c r="C552" i="15" s="1"/>
  <c r="C553" i="15" s="1"/>
  <c r="C554" i="15" s="1"/>
  <c r="C555" i="15" s="1"/>
  <c r="C556" i="15" s="1"/>
  <c r="C557" i="15" s="1"/>
  <c r="C558" i="15" s="1"/>
  <c r="C559" i="15" s="1"/>
  <c r="C560" i="15" s="1"/>
  <c r="C561" i="15" s="1"/>
  <c r="C562" i="15" s="1"/>
  <c r="C563" i="15" s="1"/>
  <c r="C564" i="15" s="1"/>
  <c r="C565" i="15" s="1"/>
  <c r="C566" i="15" s="1"/>
  <c r="C567" i="15" s="1"/>
  <c r="C568" i="15" s="1"/>
  <c r="C569" i="15" s="1"/>
  <c r="C570" i="15" s="1"/>
  <c r="C571" i="15" s="1"/>
  <c r="C572" i="15" s="1"/>
  <c r="C573" i="15" s="1"/>
  <c r="C574" i="15" s="1"/>
  <c r="C575" i="15" s="1"/>
  <c r="C576" i="15" s="1"/>
  <c r="C577" i="15" s="1"/>
  <c r="C578" i="15" s="1"/>
  <c r="C579" i="15" s="1"/>
  <c r="C580" i="15" s="1"/>
  <c r="C581" i="15" s="1"/>
  <c r="C582" i="15" s="1"/>
  <c r="C583" i="15" s="1"/>
  <c r="C584" i="15" s="1"/>
  <c r="C585" i="15" s="1"/>
  <c r="C586" i="15" s="1"/>
  <c r="C587" i="15" s="1"/>
  <c r="C588" i="15" s="1"/>
  <c r="C589" i="15" s="1"/>
  <c r="C590" i="15" s="1"/>
  <c r="C591" i="15" s="1"/>
  <c r="C592" i="15" s="1"/>
  <c r="C593" i="15" s="1"/>
  <c r="C594" i="15" s="1"/>
  <c r="C595" i="15" s="1"/>
  <c r="C596" i="15" s="1"/>
  <c r="C597" i="15" s="1"/>
  <c r="C598" i="15" s="1"/>
  <c r="C599" i="15" s="1"/>
  <c r="C600" i="15" s="1"/>
  <c r="C601" i="15" s="1"/>
  <c r="C602" i="15" s="1"/>
  <c r="C603" i="15" s="1"/>
  <c r="C604" i="15" s="1"/>
  <c r="C605" i="15" s="1"/>
  <c r="C606" i="15" s="1"/>
  <c r="C607" i="15" s="1"/>
  <c r="C608" i="15" s="1"/>
  <c r="C609" i="15" s="1"/>
  <c r="C11" i="15"/>
  <c r="C12" i="15" s="1"/>
  <c r="C13" i="15" s="1"/>
  <c r="C14" i="15" s="1"/>
  <c r="C15" i="15" s="1"/>
  <c r="G79" i="14"/>
  <c r="G71" i="14"/>
  <c r="L9" i="4" s="1"/>
  <c r="C10" i="14"/>
  <c r="C11" i="14" s="1"/>
  <c r="C12" i="14" s="1"/>
  <c r="C13" i="14" s="1"/>
  <c r="C14" i="14" s="1"/>
  <c r="C15" i="14" s="1"/>
  <c r="C16" i="14" s="1"/>
  <c r="C17" i="14" s="1"/>
  <c r="C18" i="14" s="1"/>
  <c r="C19" i="14" s="1"/>
  <c r="C20" i="14" s="1"/>
  <c r="C21" i="14" s="1"/>
  <c r="C22" i="14" s="1"/>
  <c r="C23" i="14" s="1"/>
  <c r="C24" i="14" s="1"/>
  <c r="C25" i="14" s="1"/>
  <c r="C26" i="14" s="1"/>
  <c r="C27" i="14" s="1"/>
  <c r="C28" i="14" s="1"/>
  <c r="C29" i="14" s="1"/>
  <c r="C30" i="14" s="1"/>
  <c r="C31" i="14" s="1"/>
  <c r="C32" i="14" s="1"/>
  <c r="C33" i="14" s="1"/>
  <c r="C34" i="14" s="1"/>
  <c r="C35" i="14" s="1"/>
  <c r="C36" i="14" s="1"/>
  <c r="C37" i="14" s="1"/>
  <c r="C38" i="14" s="1"/>
  <c r="C39" i="14" s="1"/>
  <c r="C40" i="14" s="1"/>
  <c r="C41" i="14" s="1"/>
  <c r="C42" i="14" s="1"/>
  <c r="C43" i="14" s="1"/>
  <c r="C44" i="14" s="1"/>
  <c r="C45" i="14" s="1"/>
  <c r="C46" i="14" s="1"/>
  <c r="C47" i="14" s="1"/>
  <c r="C48" i="14" s="1"/>
  <c r="C49" i="14" s="1"/>
  <c r="C50" i="14" s="1"/>
  <c r="C51" i="14" s="1"/>
  <c r="C52" i="14" s="1"/>
  <c r="C53" i="14" s="1"/>
  <c r="C54" i="14" s="1"/>
  <c r="C55" i="14" s="1"/>
  <c r="C56" i="14" s="1"/>
  <c r="C57" i="14" s="1"/>
  <c r="C58" i="14" s="1"/>
  <c r="C59" i="14" s="1"/>
  <c r="C60" i="14" s="1"/>
  <c r="C61" i="14" s="1"/>
  <c r="C62" i="14" s="1"/>
  <c r="C63" i="14" s="1"/>
  <c r="C64" i="14" s="1"/>
  <c r="C65" i="14" s="1"/>
  <c r="C66" i="14" s="1"/>
  <c r="C67" i="14" s="1"/>
  <c r="C68" i="14" s="1"/>
  <c r="C69" i="14" s="1"/>
  <c r="C70" i="14" s="1"/>
  <c r="C71" i="14" s="1"/>
  <c r="C72" i="14" s="1"/>
  <c r="C73" i="14" s="1"/>
  <c r="C74" i="14" s="1"/>
  <c r="C75" i="14" s="1"/>
  <c r="C76" i="14" s="1"/>
  <c r="C77" i="14" s="1"/>
  <c r="C78" i="14" s="1"/>
  <c r="C79" i="14" s="1"/>
  <c r="G19" i="12"/>
  <c r="G14" i="12"/>
  <c r="L18" i="4" l="1"/>
  <c r="W18" i="4"/>
  <c r="C55" i="4"/>
  <c r="F15" i="11"/>
  <c r="F11" i="11"/>
  <c r="U305" i="5" l="1"/>
  <c r="X305" i="5" s="1"/>
  <c r="X547" i="5"/>
  <c r="X546" i="5"/>
  <c r="X545" i="5"/>
  <c r="X544" i="5"/>
  <c r="X543" i="5"/>
  <c r="X542" i="5"/>
  <c r="X541" i="5"/>
  <c r="X540" i="5"/>
  <c r="X539" i="5"/>
  <c r="X538" i="5"/>
  <c r="X537" i="5"/>
  <c r="X536" i="5"/>
  <c r="X535" i="5"/>
  <c r="X534" i="5"/>
  <c r="X533" i="5"/>
  <c r="X532" i="5"/>
  <c r="X531" i="5"/>
  <c r="X530" i="5"/>
  <c r="X529" i="5"/>
  <c r="X528" i="5"/>
  <c r="X527" i="5"/>
  <c r="X526" i="5"/>
  <c r="X525" i="5"/>
  <c r="X524" i="5"/>
  <c r="X523" i="5"/>
  <c r="X522" i="5"/>
  <c r="X521" i="5"/>
  <c r="X520" i="5"/>
  <c r="X519" i="5"/>
  <c r="X518" i="5"/>
  <c r="X517" i="5"/>
  <c r="X516" i="5"/>
  <c r="X515" i="5"/>
  <c r="X514" i="5"/>
  <c r="X513" i="5"/>
  <c r="X512" i="5"/>
  <c r="X511" i="5"/>
  <c r="X510" i="5"/>
  <c r="X509" i="5"/>
  <c r="X508" i="5"/>
  <c r="X507" i="5"/>
  <c r="X506" i="5"/>
  <c r="X505" i="5"/>
  <c r="X504" i="5"/>
  <c r="X503" i="5"/>
  <c r="X502" i="5"/>
  <c r="X501" i="5"/>
  <c r="X500" i="5"/>
  <c r="X499" i="5"/>
  <c r="X498" i="5"/>
  <c r="X497" i="5"/>
  <c r="X496" i="5"/>
  <c r="X495" i="5"/>
  <c r="X494" i="5"/>
  <c r="X493" i="5"/>
  <c r="X492" i="5"/>
  <c r="X491" i="5"/>
  <c r="X490" i="5"/>
  <c r="X489" i="5"/>
  <c r="X488" i="5"/>
  <c r="X487" i="5"/>
  <c r="X486" i="5"/>
  <c r="X485" i="5"/>
  <c r="X484" i="5"/>
  <c r="X483" i="5"/>
  <c r="X482" i="5"/>
  <c r="X481" i="5"/>
  <c r="X480" i="5"/>
  <c r="X479" i="5"/>
  <c r="X478" i="5"/>
  <c r="X477" i="5"/>
  <c r="X476" i="5"/>
  <c r="X475" i="5"/>
  <c r="X474" i="5"/>
  <c r="X473" i="5"/>
  <c r="X472" i="5"/>
  <c r="X471" i="5"/>
  <c r="X470" i="5"/>
  <c r="X469" i="5"/>
  <c r="X468" i="5"/>
  <c r="X467" i="5"/>
  <c r="X466" i="5"/>
  <c r="X465" i="5"/>
  <c r="X464" i="5"/>
  <c r="X463" i="5"/>
  <c r="X462" i="5"/>
  <c r="X461" i="5"/>
  <c r="X460" i="5"/>
  <c r="X459" i="5"/>
  <c r="X458" i="5"/>
  <c r="X457" i="5"/>
  <c r="X456" i="5"/>
  <c r="X455" i="5"/>
  <c r="X454" i="5"/>
  <c r="X453" i="5"/>
  <c r="X452" i="5"/>
  <c r="X451" i="5"/>
  <c r="X450" i="5"/>
  <c r="X449" i="5"/>
  <c r="X448" i="5"/>
  <c r="X447" i="5"/>
  <c r="X446" i="5"/>
  <c r="X445" i="5"/>
  <c r="X444" i="5"/>
  <c r="X443" i="5"/>
  <c r="X442" i="5"/>
  <c r="X441" i="5"/>
  <c r="X440" i="5"/>
  <c r="X439" i="5"/>
  <c r="X438" i="5"/>
  <c r="X437" i="5"/>
  <c r="X436" i="5"/>
  <c r="X435" i="5"/>
  <c r="X434" i="5"/>
  <c r="X433" i="5"/>
  <c r="X432" i="5"/>
  <c r="X431" i="5"/>
  <c r="X430" i="5"/>
  <c r="X429" i="5"/>
  <c r="X428" i="5"/>
  <c r="X427" i="5"/>
  <c r="X426" i="5"/>
  <c r="X425" i="5"/>
  <c r="X424" i="5"/>
  <c r="X423" i="5"/>
  <c r="X422" i="5"/>
  <c r="X421" i="5"/>
  <c r="X420" i="5"/>
  <c r="X419" i="5"/>
  <c r="X418" i="5"/>
  <c r="X417" i="5"/>
  <c r="X416" i="5"/>
  <c r="X415" i="5"/>
  <c r="X414" i="5"/>
  <c r="X413" i="5"/>
  <c r="X412" i="5"/>
  <c r="X411" i="5"/>
  <c r="X410" i="5"/>
  <c r="X409" i="5"/>
  <c r="X408" i="5"/>
  <c r="X407" i="5"/>
  <c r="X406" i="5"/>
  <c r="X405" i="5"/>
  <c r="X404" i="5"/>
  <c r="X403" i="5"/>
  <c r="X402" i="5"/>
  <c r="X401" i="5"/>
  <c r="X400" i="5"/>
  <c r="X399" i="5"/>
  <c r="X398" i="5"/>
  <c r="X397" i="5"/>
  <c r="X396" i="5"/>
  <c r="X395" i="5"/>
  <c r="X394" i="5"/>
  <c r="X393" i="5"/>
  <c r="X392" i="5"/>
  <c r="X391" i="5"/>
  <c r="X390" i="5"/>
  <c r="X389" i="5"/>
  <c r="X388" i="5"/>
  <c r="X387" i="5"/>
  <c r="X386" i="5"/>
  <c r="X385" i="5"/>
  <c r="X384" i="5"/>
  <c r="X383" i="5"/>
  <c r="X382" i="5"/>
  <c r="X381" i="5"/>
  <c r="X380" i="5"/>
  <c r="X379" i="5"/>
  <c r="X378" i="5"/>
  <c r="X377" i="5"/>
  <c r="X376" i="5"/>
  <c r="X375" i="5"/>
  <c r="X374" i="5"/>
  <c r="X373" i="5"/>
  <c r="X372" i="5"/>
  <c r="X371" i="5"/>
  <c r="X370" i="5"/>
  <c r="X369" i="5"/>
  <c r="X368" i="5"/>
  <c r="X367" i="5"/>
  <c r="X366" i="5"/>
  <c r="X365" i="5"/>
  <c r="X364" i="5"/>
  <c r="X363" i="5"/>
  <c r="X362" i="5"/>
  <c r="X361" i="5"/>
  <c r="X360" i="5"/>
  <c r="X359" i="5"/>
  <c r="X358" i="5"/>
  <c r="X357" i="5"/>
  <c r="X356" i="5"/>
  <c r="X355" i="5"/>
  <c r="X354" i="5"/>
  <c r="X353" i="5"/>
  <c r="X352" i="5"/>
  <c r="X351" i="5"/>
  <c r="X350" i="5"/>
  <c r="X349" i="5"/>
  <c r="X348" i="5"/>
  <c r="X347" i="5"/>
  <c r="X346" i="5"/>
  <c r="X345" i="5"/>
  <c r="X344" i="5"/>
  <c r="X343" i="5"/>
  <c r="X342" i="5"/>
  <c r="X341" i="5"/>
  <c r="X340" i="5"/>
  <c r="X339" i="5"/>
  <c r="X338" i="5"/>
  <c r="X337" i="5"/>
  <c r="X336" i="5"/>
  <c r="X335" i="5"/>
  <c r="X334" i="5"/>
  <c r="X333" i="5"/>
  <c r="X332" i="5"/>
  <c r="X331" i="5"/>
  <c r="X330" i="5"/>
  <c r="X329" i="5"/>
  <c r="X328" i="5"/>
  <c r="X327" i="5"/>
  <c r="X326" i="5"/>
  <c r="X325" i="5"/>
  <c r="X324" i="5"/>
  <c r="X323" i="5"/>
  <c r="X322" i="5"/>
  <c r="X321" i="5"/>
  <c r="X320" i="5"/>
  <c r="X319" i="5"/>
  <c r="X318" i="5"/>
  <c r="X317" i="5"/>
  <c r="X316" i="5"/>
  <c r="X315" i="5"/>
  <c r="X314" i="5"/>
  <c r="X313" i="5"/>
  <c r="X312" i="5"/>
  <c r="X311" i="5"/>
  <c r="X310" i="5"/>
  <c r="X309" i="5"/>
  <c r="X308" i="5"/>
  <c r="X307" i="5"/>
  <c r="X306" i="5"/>
  <c r="X304" i="5"/>
  <c r="X303" i="5"/>
  <c r="X302" i="5"/>
  <c r="X301" i="5"/>
  <c r="X300" i="5"/>
  <c r="X299" i="5"/>
  <c r="X298" i="5"/>
  <c r="X297" i="5"/>
  <c r="X296" i="5"/>
  <c r="X295" i="5"/>
  <c r="X294" i="5"/>
  <c r="X293" i="5"/>
  <c r="X292" i="5"/>
  <c r="X291" i="5"/>
  <c r="X290" i="5"/>
  <c r="X289" i="5"/>
  <c r="X288" i="5"/>
  <c r="X287" i="5"/>
  <c r="X286" i="5"/>
  <c r="X285" i="5"/>
  <c r="X284" i="5"/>
  <c r="X283" i="5"/>
  <c r="X282" i="5"/>
  <c r="X281" i="5"/>
  <c r="X280" i="5"/>
  <c r="X279" i="5"/>
  <c r="X278" i="5"/>
  <c r="X277" i="5"/>
  <c r="X276" i="5"/>
  <c r="X275" i="5"/>
  <c r="X274" i="5"/>
  <c r="X273" i="5"/>
  <c r="X272" i="5"/>
  <c r="X271" i="5"/>
  <c r="X270" i="5"/>
  <c r="X269" i="5"/>
  <c r="X268" i="5"/>
  <c r="X267" i="5"/>
  <c r="X266" i="5"/>
  <c r="X265" i="5"/>
  <c r="X264" i="5"/>
  <c r="X263" i="5"/>
  <c r="X262" i="5"/>
  <c r="X261" i="5"/>
  <c r="X260" i="5"/>
  <c r="X259" i="5"/>
  <c r="X258" i="5"/>
  <c r="X257" i="5"/>
  <c r="X256" i="5"/>
  <c r="X255" i="5"/>
  <c r="X254" i="5"/>
  <c r="X253" i="5"/>
  <c r="X252" i="5"/>
  <c r="X251" i="5"/>
  <c r="X250" i="5"/>
  <c r="X249" i="5"/>
  <c r="X248" i="5"/>
  <c r="X247" i="5"/>
  <c r="X246" i="5"/>
  <c r="X245" i="5"/>
  <c r="X244" i="5"/>
  <c r="X243" i="5"/>
  <c r="X242" i="5"/>
  <c r="X241" i="5"/>
  <c r="X240" i="5"/>
  <c r="X239" i="5"/>
  <c r="X238" i="5"/>
  <c r="X237" i="5"/>
  <c r="X236" i="5"/>
  <c r="X235" i="5"/>
  <c r="X234" i="5"/>
  <c r="X233" i="5"/>
  <c r="X232" i="5"/>
  <c r="X231" i="5"/>
  <c r="X230" i="5"/>
  <c r="X229" i="5"/>
  <c r="X228" i="5"/>
  <c r="X227" i="5"/>
  <c r="X226" i="5"/>
  <c r="X225" i="5"/>
  <c r="X224" i="5"/>
  <c r="X223" i="5"/>
  <c r="X222" i="5"/>
  <c r="X221" i="5"/>
  <c r="X220" i="5"/>
  <c r="X219" i="5"/>
  <c r="X218" i="5"/>
  <c r="X217" i="5"/>
  <c r="X216" i="5"/>
  <c r="X215" i="5"/>
  <c r="X214" i="5"/>
  <c r="X213" i="5"/>
  <c r="X212" i="5"/>
  <c r="X211" i="5"/>
  <c r="X210" i="5"/>
  <c r="X209" i="5"/>
  <c r="X208" i="5"/>
  <c r="X207" i="5"/>
  <c r="X206" i="5"/>
  <c r="X205" i="5"/>
  <c r="X204" i="5"/>
  <c r="X203" i="5"/>
  <c r="X202" i="5"/>
  <c r="X201" i="5"/>
  <c r="X200" i="5"/>
  <c r="X199" i="5"/>
  <c r="X198" i="5"/>
  <c r="X197" i="5"/>
  <c r="X196" i="5"/>
  <c r="X195" i="5"/>
  <c r="X194" i="5"/>
  <c r="X193" i="5"/>
  <c r="X192" i="5"/>
  <c r="X191" i="5"/>
  <c r="X190" i="5"/>
  <c r="X189" i="5"/>
  <c r="X188" i="5"/>
  <c r="X187" i="5"/>
  <c r="X186" i="5"/>
  <c r="X185" i="5"/>
  <c r="X184" i="5"/>
  <c r="X183" i="5"/>
  <c r="X182" i="5"/>
  <c r="X181" i="5"/>
  <c r="X180" i="5"/>
  <c r="X179" i="5"/>
  <c r="X178" i="5"/>
  <c r="X177" i="5"/>
  <c r="X176" i="5"/>
  <c r="X175" i="5"/>
  <c r="X174" i="5"/>
  <c r="X173" i="5"/>
  <c r="X172" i="5"/>
  <c r="X171" i="5"/>
  <c r="X170" i="5"/>
  <c r="X169" i="5"/>
  <c r="X168" i="5"/>
  <c r="X167" i="5"/>
  <c r="X166" i="5"/>
  <c r="X165" i="5"/>
  <c r="X164" i="5"/>
  <c r="X163" i="5"/>
  <c r="X162" i="5"/>
  <c r="X161" i="5"/>
  <c r="X160" i="5"/>
  <c r="X159" i="5"/>
  <c r="X158" i="5"/>
  <c r="X157" i="5"/>
  <c r="X156" i="5"/>
  <c r="X155" i="5"/>
  <c r="X154" i="5"/>
  <c r="X153" i="5"/>
  <c r="X152" i="5"/>
  <c r="X151" i="5"/>
  <c r="X150" i="5"/>
  <c r="X149" i="5"/>
  <c r="X148" i="5"/>
  <c r="X147" i="5"/>
  <c r="X146" i="5"/>
  <c r="X145" i="5"/>
  <c r="X144" i="5"/>
  <c r="X143" i="5"/>
  <c r="X142" i="5"/>
  <c r="X141" i="5"/>
  <c r="X140" i="5"/>
  <c r="X139" i="5"/>
  <c r="X138" i="5"/>
  <c r="X137" i="5"/>
  <c r="X136" i="5"/>
  <c r="X135" i="5"/>
  <c r="X134" i="5"/>
  <c r="X133" i="5"/>
  <c r="X132" i="5"/>
  <c r="X131" i="5"/>
  <c r="X129" i="5"/>
  <c r="X128" i="5"/>
  <c r="X127" i="5"/>
  <c r="X126" i="5"/>
  <c r="X125" i="5"/>
  <c r="X124" i="5"/>
  <c r="X123" i="5"/>
  <c r="X122" i="5"/>
  <c r="X121" i="5"/>
  <c r="X120" i="5"/>
  <c r="X119" i="5"/>
  <c r="X118" i="5"/>
  <c r="X117" i="5"/>
  <c r="X116" i="5"/>
  <c r="X115" i="5"/>
  <c r="X114" i="5"/>
  <c r="X113" i="5"/>
  <c r="X112" i="5"/>
  <c r="X111" i="5"/>
  <c r="X110" i="5"/>
  <c r="X109" i="5"/>
  <c r="X108" i="5"/>
  <c r="X107" i="5"/>
  <c r="X106" i="5"/>
  <c r="X105" i="5"/>
  <c r="X104" i="5"/>
  <c r="X103" i="5"/>
  <c r="X102" i="5"/>
  <c r="X101" i="5"/>
  <c r="X100" i="5"/>
  <c r="X99" i="5"/>
  <c r="X98" i="5"/>
  <c r="X97" i="5"/>
  <c r="X96" i="5"/>
  <c r="X95" i="5"/>
  <c r="X94" i="5"/>
  <c r="X93" i="5"/>
  <c r="X92" i="5"/>
  <c r="X91" i="5"/>
  <c r="X90" i="5"/>
  <c r="X89" i="5"/>
  <c r="X88" i="5"/>
  <c r="X87" i="5"/>
  <c r="X86" i="5"/>
  <c r="X85" i="5"/>
  <c r="X84" i="5"/>
  <c r="X83" i="5"/>
  <c r="X82" i="5"/>
  <c r="X81" i="5"/>
  <c r="X80" i="5"/>
  <c r="X79" i="5"/>
  <c r="X78" i="5"/>
  <c r="X77" i="5"/>
  <c r="X76" i="5"/>
  <c r="X75" i="5"/>
  <c r="X74" i="5"/>
  <c r="X73" i="5"/>
  <c r="X72" i="5"/>
  <c r="X71" i="5"/>
  <c r="X70" i="5"/>
  <c r="X69" i="5"/>
  <c r="X68" i="5"/>
  <c r="X67" i="5"/>
  <c r="X66" i="5"/>
  <c r="X65" i="5"/>
  <c r="X64" i="5"/>
  <c r="X63" i="5"/>
  <c r="X62" i="5"/>
  <c r="X61" i="5"/>
  <c r="X60" i="5"/>
  <c r="X59" i="5"/>
  <c r="X58" i="5"/>
  <c r="X57" i="5"/>
  <c r="X56" i="5"/>
  <c r="X55" i="5"/>
  <c r="X54" i="5"/>
  <c r="X53" i="5"/>
  <c r="X52" i="5"/>
  <c r="X51" i="5"/>
  <c r="X50" i="5"/>
  <c r="X49" i="5"/>
  <c r="X48" i="5"/>
  <c r="X47" i="5"/>
  <c r="X46" i="5"/>
  <c r="X45" i="5"/>
  <c r="X44" i="5"/>
  <c r="X43" i="5"/>
  <c r="X42" i="5"/>
  <c r="X41" i="5"/>
  <c r="X40" i="5"/>
  <c r="X39" i="5"/>
  <c r="X38" i="5"/>
  <c r="X37" i="5"/>
  <c r="X36" i="5"/>
  <c r="X35" i="5"/>
  <c r="X34" i="5"/>
  <c r="X33" i="5"/>
  <c r="X32" i="5"/>
  <c r="X31" i="5"/>
  <c r="X30" i="5"/>
  <c r="X29" i="5"/>
  <c r="X28" i="5"/>
  <c r="X27" i="5"/>
  <c r="X26" i="5"/>
  <c r="X25" i="5"/>
  <c r="X24" i="5"/>
  <c r="X23" i="5"/>
  <c r="X22" i="5"/>
  <c r="X21" i="5"/>
  <c r="X20" i="5"/>
  <c r="X19" i="5"/>
  <c r="X18" i="5"/>
  <c r="X17" i="5"/>
  <c r="X16" i="5"/>
  <c r="X15" i="5"/>
  <c r="X14" i="5"/>
  <c r="X13" i="5"/>
  <c r="X12" i="5"/>
  <c r="X11" i="5"/>
  <c r="X10" i="5"/>
  <c r="X9" i="5"/>
  <c r="V548" i="5"/>
  <c r="U548" i="5"/>
  <c r="T548" i="5"/>
  <c r="S548" i="5"/>
  <c r="R548" i="5"/>
  <c r="Q548" i="5"/>
  <c r="C46" i="4" s="1"/>
  <c r="P548" i="5"/>
  <c r="O548" i="5"/>
  <c r="C49" i="4" s="1"/>
  <c r="N548" i="5"/>
  <c r="M548" i="5"/>
  <c r="L548" i="5"/>
  <c r="C44" i="4" s="1"/>
  <c r="K548" i="5"/>
  <c r="C43" i="4" s="1"/>
  <c r="J548" i="5"/>
  <c r="C45" i="4" s="1"/>
  <c r="I548" i="5"/>
  <c r="C42" i="4" l="1"/>
  <c r="B10" i="5"/>
  <c r="B11" i="5" s="1"/>
  <c r="B12" i="5" s="1"/>
  <c r="B13" i="5" s="1"/>
  <c r="B14" i="5" s="1"/>
  <c r="B15" i="5" s="1"/>
  <c r="B16" i="5" s="1"/>
  <c r="B17" i="5" s="1"/>
  <c r="B18" i="5" s="1"/>
  <c r="B19" i="5" s="1"/>
  <c r="B20" i="5" s="1"/>
  <c r="B21" i="5" s="1"/>
  <c r="B22" i="5" s="1"/>
  <c r="B23" i="5" s="1"/>
  <c r="B24" i="5" s="1"/>
  <c r="B25" i="5" s="1"/>
  <c r="B26" i="5" s="1"/>
  <c r="B27" i="5" s="1"/>
  <c r="B28" i="5" s="1"/>
  <c r="B29" i="5" s="1"/>
  <c r="B30" i="5" s="1"/>
  <c r="B31" i="5" s="1"/>
  <c r="B32" i="5" s="1"/>
  <c r="B33" i="5" s="1"/>
  <c r="B34" i="5" s="1"/>
  <c r="B35" i="5" s="1"/>
  <c r="B36" i="5" s="1"/>
  <c r="B37" i="5" s="1"/>
  <c r="B38" i="5" s="1"/>
  <c r="B39" i="5" s="1"/>
  <c r="B40" i="5" s="1"/>
  <c r="B41" i="5" s="1"/>
  <c r="B42" i="5" s="1"/>
  <c r="B43" i="5" s="1"/>
  <c r="B44" i="5" s="1"/>
  <c r="B45" i="5" s="1"/>
  <c r="B46" i="5" s="1"/>
  <c r="B47" i="5" s="1"/>
  <c r="B48" i="5" s="1"/>
  <c r="B49" i="5" s="1"/>
  <c r="B50" i="5" s="1"/>
  <c r="B51" i="5" s="1"/>
  <c r="B52" i="5" s="1"/>
  <c r="B53" i="5" s="1"/>
  <c r="B54" i="5" s="1"/>
  <c r="B55" i="5" s="1"/>
  <c r="B56" i="5" s="1"/>
  <c r="B57" i="5" s="1"/>
  <c r="B58" i="5" s="1"/>
  <c r="B59" i="5" s="1"/>
  <c r="B60" i="5" s="1"/>
  <c r="B61" i="5" s="1"/>
  <c r="B62" i="5" s="1"/>
  <c r="B63" i="5" s="1"/>
  <c r="B64" i="5" s="1"/>
  <c r="B65" i="5" s="1"/>
  <c r="B66" i="5" s="1"/>
  <c r="B67" i="5" s="1"/>
  <c r="B68" i="5" s="1"/>
  <c r="B69" i="5" s="1"/>
  <c r="B70" i="5" s="1"/>
  <c r="B71" i="5" s="1"/>
  <c r="B72" i="5" s="1"/>
  <c r="B73" i="5" s="1"/>
  <c r="B74" i="5" s="1"/>
  <c r="B75" i="5" s="1"/>
  <c r="B76" i="5" s="1"/>
  <c r="B77" i="5" s="1"/>
  <c r="B78" i="5" s="1"/>
  <c r="B79" i="5" s="1"/>
  <c r="B80" i="5" s="1"/>
  <c r="B81" i="5" s="1"/>
  <c r="B82" i="5" s="1"/>
  <c r="B83" i="5" s="1"/>
  <c r="B84" i="5" s="1"/>
  <c r="B85" i="5" s="1"/>
  <c r="B86" i="5" s="1"/>
  <c r="B87" i="5" s="1"/>
  <c r="B88" i="5" s="1"/>
  <c r="B89" i="5" s="1"/>
  <c r="B90" i="5" s="1"/>
  <c r="B91" i="5" s="1"/>
  <c r="B92" i="5" s="1"/>
  <c r="B93" i="5" s="1"/>
  <c r="B94" i="5" s="1"/>
  <c r="B95" i="5" s="1"/>
  <c r="B96" i="5" s="1"/>
  <c r="B97" i="5" s="1"/>
  <c r="B98" i="5" s="1"/>
  <c r="B99" i="5" s="1"/>
  <c r="B100" i="5" s="1"/>
  <c r="B101" i="5" s="1"/>
  <c r="B102" i="5" s="1"/>
  <c r="B103" i="5" s="1"/>
  <c r="B104" i="5" s="1"/>
  <c r="B105" i="5" s="1"/>
  <c r="B106" i="5" s="1"/>
  <c r="B107" i="5" s="1"/>
  <c r="B108" i="5" s="1"/>
  <c r="B109" i="5" s="1"/>
  <c r="B110" i="5" s="1"/>
  <c r="B111" i="5" s="1"/>
  <c r="B112" i="5" s="1"/>
  <c r="B113" i="5" s="1"/>
  <c r="B114" i="5" s="1"/>
  <c r="B115" i="5" s="1"/>
  <c r="B116" i="5" s="1"/>
  <c r="B117" i="5" s="1"/>
  <c r="B118" i="5" s="1"/>
  <c r="B119" i="5" s="1"/>
  <c r="B120" i="5" s="1"/>
  <c r="B121" i="5" s="1"/>
  <c r="B122" i="5" s="1"/>
  <c r="B123" i="5" s="1"/>
  <c r="B124" i="5" s="1"/>
  <c r="B125" i="5" s="1"/>
  <c r="B126" i="5" s="1"/>
  <c r="B127" i="5" s="1"/>
  <c r="B128" i="5" s="1"/>
  <c r="B129" i="5" s="1"/>
  <c r="B130" i="5" s="1"/>
  <c r="B131" i="5" s="1"/>
  <c r="B132" i="5" s="1"/>
  <c r="B133" i="5" s="1"/>
  <c r="B134" i="5" s="1"/>
  <c r="B135" i="5" s="1"/>
  <c r="B136" i="5" s="1"/>
  <c r="B137" i="5" s="1"/>
  <c r="B138" i="5" s="1"/>
  <c r="B139" i="5" s="1"/>
  <c r="B140" i="5" s="1"/>
  <c r="B141" i="5" s="1"/>
  <c r="B142" i="5" s="1"/>
  <c r="B143" i="5" s="1"/>
  <c r="B144" i="5" s="1"/>
  <c r="B145" i="5" s="1"/>
  <c r="B146" i="5" s="1"/>
  <c r="B147" i="5" s="1"/>
  <c r="B148" i="5" s="1"/>
  <c r="B149" i="5" s="1"/>
  <c r="B150" i="5" s="1"/>
  <c r="B151" i="5" s="1"/>
  <c r="B152" i="5" s="1"/>
  <c r="B153" i="5" s="1"/>
  <c r="B154" i="5" s="1"/>
  <c r="B155" i="5" s="1"/>
  <c r="B156" i="5" s="1"/>
  <c r="B157" i="5" s="1"/>
  <c r="B158" i="5" s="1"/>
  <c r="B159" i="5" s="1"/>
  <c r="B160" i="5" s="1"/>
  <c r="B161" i="5" s="1"/>
  <c r="B162" i="5" s="1"/>
  <c r="B163" i="5" s="1"/>
  <c r="B164" i="5" s="1"/>
  <c r="B165" i="5" s="1"/>
  <c r="B166" i="5" s="1"/>
  <c r="B167" i="5" s="1"/>
  <c r="B168" i="5" s="1"/>
  <c r="B169" i="5" s="1"/>
  <c r="B170" i="5" s="1"/>
  <c r="B171" i="5" s="1"/>
  <c r="B172" i="5" s="1"/>
  <c r="B173" i="5" s="1"/>
  <c r="B174" i="5" s="1"/>
  <c r="B175" i="5" s="1"/>
  <c r="B176" i="5" s="1"/>
  <c r="B177" i="5" s="1"/>
  <c r="B178" i="5" s="1"/>
  <c r="B179" i="5" s="1"/>
  <c r="B180" i="5" s="1"/>
  <c r="B181" i="5" s="1"/>
  <c r="B182" i="5" s="1"/>
  <c r="B183" i="5" s="1"/>
  <c r="B184" i="5" s="1"/>
  <c r="B185" i="5" s="1"/>
  <c r="B186" i="5" s="1"/>
  <c r="B187" i="5" s="1"/>
  <c r="B188" i="5" s="1"/>
  <c r="B189" i="5" s="1"/>
  <c r="B190" i="5" s="1"/>
  <c r="B191" i="5" s="1"/>
  <c r="B192" i="5" s="1"/>
  <c r="B193" i="5" s="1"/>
  <c r="B194" i="5" s="1"/>
  <c r="B195" i="5" s="1"/>
  <c r="B196" i="5" s="1"/>
  <c r="B197" i="5" s="1"/>
  <c r="B198" i="5" s="1"/>
  <c r="B199" i="5" s="1"/>
  <c r="B200" i="5" s="1"/>
  <c r="B201" i="5" s="1"/>
  <c r="B202" i="5" s="1"/>
  <c r="B203" i="5" s="1"/>
  <c r="B204" i="5" s="1"/>
  <c r="B205" i="5" s="1"/>
  <c r="B206" i="5" s="1"/>
  <c r="B207" i="5" s="1"/>
  <c r="B208" i="5" s="1"/>
  <c r="B209" i="5" s="1"/>
  <c r="B210" i="5" s="1"/>
  <c r="B211" i="5" s="1"/>
  <c r="B212" i="5" s="1"/>
  <c r="B213" i="5" s="1"/>
  <c r="B214" i="5" s="1"/>
  <c r="B215" i="5" s="1"/>
  <c r="B216" i="5" s="1"/>
  <c r="B217" i="5" s="1"/>
  <c r="B218" i="5" s="1"/>
  <c r="B219" i="5" s="1"/>
  <c r="B220" i="5" s="1"/>
  <c r="B221" i="5" s="1"/>
  <c r="B222" i="5" s="1"/>
  <c r="B223" i="5" s="1"/>
  <c r="B224" i="5" s="1"/>
  <c r="B225" i="5" s="1"/>
  <c r="B226" i="5" s="1"/>
  <c r="B227" i="5" s="1"/>
  <c r="B228" i="5" s="1"/>
  <c r="B229" i="5" s="1"/>
  <c r="B230" i="5" s="1"/>
  <c r="B231" i="5" s="1"/>
  <c r="B232" i="5" s="1"/>
  <c r="B233" i="5" s="1"/>
  <c r="B234" i="5" s="1"/>
  <c r="B235" i="5" s="1"/>
  <c r="B236" i="5" s="1"/>
  <c r="B237" i="5" s="1"/>
  <c r="B238" i="5" s="1"/>
  <c r="B239" i="5" s="1"/>
  <c r="B240" i="5" s="1"/>
  <c r="B241" i="5" s="1"/>
  <c r="B242" i="5" s="1"/>
  <c r="B243" i="5" s="1"/>
  <c r="B244" i="5" s="1"/>
  <c r="B245" i="5" s="1"/>
  <c r="B246" i="5" s="1"/>
  <c r="B247" i="5" s="1"/>
  <c r="B248" i="5" s="1"/>
  <c r="B249" i="5" s="1"/>
  <c r="B250" i="5" s="1"/>
  <c r="B251" i="5" s="1"/>
  <c r="B252" i="5" s="1"/>
  <c r="B253" i="5" s="1"/>
  <c r="B254" i="5" s="1"/>
  <c r="B255" i="5" s="1"/>
  <c r="B256" i="5" s="1"/>
  <c r="B257" i="5" s="1"/>
  <c r="B258" i="5" s="1"/>
  <c r="B259" i="5" s="1"/>
  <c r="B260" i="5" s="1"/>
  <c r="B261" i="5" s="1"/>
  <c r="B262" i="5" s="1"/>
  <c r="B263" i="5" s="1"/>
  <c r="B264" i="5" s="1"/>
  <c r="B265" i="5" s="1"/>
  <c r="B266" i="5" s="1"/>
  <c r="B267" i="5" s="1"/>
  <c r="B268" i="5" s="1"/>
  <c r="B269" i="5" s="1"/>
  <c r="B270" i="5" s="1"/>
  <c r="B271" i="5" s="1"/>
  <c r="B272" i="5" s="1"/>
  <c r="B273" i="5" s="1"/>
  <c r="B274" i="5" s="1"/>
  <c r="B275" i="5" s="1"/>
  <c r="B276" i="5" s="1"/>
  <c r="B277" i="5" s="1"/>
  <c r="B278" i="5" s="1"/>
  <c r="B279" i="5" s="1"/>
  <c r="B280" i="5" s="1"/>
  <c r="B281" i="5" s="1"/>
  <c r="B282" i="5" s="1"/>
  <c r="B283" i="5" s="1"/>
  <c r="B284" i="5" s="1"/>
  <c r="B285" i="5" s="1"/>
  <c r="B286" i="5" s="1"/>
  <c r="B287" i="5" s="1"/>
  <c r="B288" i="5" s="1"/>
  <c r="B289" i="5" s="1"/>
  <c r="B290" i="5" s="1"/>
  <c r="B291" i="5" s="1"/>
  <c r="B292" i="5" s="1"/>
  <c r="B293" i="5" s="1"/>
  <c r="B294" i="5" s="1"/>
  <c r="B295" i="5" s="1"/>
  <c r="B296" i="5" s="1"/>
  <c r="B297" i="5" s="1"/>
  <c r="B298" i="5" s="1"/>
  <c r="B299" i="5" s="1"/>
  <c r="B300" i="5" s="1"/>
  <c r="B301" i="5" s="1"/>
  <c r="B302" i="5" s="1"/>
  <c r="B303" i="5" s="1"/>
  <c r="B304" i="5" s="1"/>
  <c r="B305" i="5" s="1"/>
  <c r="B306" i="5" s="1"/>
  <c r="B307" i="5" s="1"/>
  <c r="B308" i="5" s="1"/>
  <c r="B309" i="5" s="1"/>
  <c r="B310" i="5" s="1"/>
  <c r="B311" i="5" s="1"/>
  <c r="B312" i="5" s="1"/>
  <c r="B313" i="5" s="1"/>
  <c r="B314" i="5" s="1"/>
  <c r="B315" i="5" s="1"/>
  <c r="B316" i="5" s="1"/>
  <c r="B317" i="5" s="1"/>
  <c r="B318" i="5" s="1"/>
  <c r="B319" i="5" s="1"/>
  <c r="B320" i="5" s="1"/>
  <c r="B321" i="5" s="1"/>
  <c r="B322" i="5" s="1"/>
  <c r="B323" i="5" s="1"/>
  <c r="B324" i="5" s="1"/>
  <c r="B325" i="5" s="1"/>
  <c r="B326" i="5" s="1"/>
  <c r="B327" i="5" s="1"/>
  <c r="B328" i="5" s="1"/>
  <c r="B329" i="5" s="1"/>
  <c r="B330" i="5" s="1"/>
  <c r="B331" i="5" s="1"/>
  <c r="B332" i="5" s="1"/>
  <c r="B333" i="5" s="1"/>
  <c r="B334" i="5" s="1"/>
  <c r="B335" i="5" s="1"/>
  <c r="B336" i="5" s="1"/>
  <c r="B337" i="5" s="1"/>
  <c r="B338" i="5" s="1"/>
  <c r="B339" i="5" s="1"/>
  <c r="B340" i="5" s="1"/>
  <c r="B341" i="5" s="1"/>
  <c r="B342" i="5" s="1"/>
  <c r="B343" i="5" s="1"/>
  <c r="B344" i="5" s="1"/>
  <c r="B345" i="5" s="1"/>
  <c r="B346" i="5" s="1"/>
  <c r="B347" i="5" s="1"/>
  <c r="B348" i="5" s="1"/>
  <c r="B349" i="5" s="1"/>
  <c r="B350" i="5" s="1"/>
  <c r="B351" i="5" s="1"/>
  <c r="B352" i="5" s="1"/>
  <c r="B353" i="5" s="1"/>
  <c r="B354" i="5" s="1"/>
  <c r="B355" i="5" s="1"/>
  <c r="B356" i="5" s="1"/>
  <c r="B357" i="5" s="1"/>
  <c r="B358" i="5" s="1"/>
  <c r="B359" i="5" s="1"/>
  <c r="B360" i="5" s="1"/>
  <c r="B361" i="5" s="1"/>
  <c r="B362" i="5" s="1"/>
  <c r="B363" i="5" s="1"/>
  <c r="B364" i="5" s="1"/>
  <c r="B365" i="5" s="1"/>
  <c r="B366" i="5" s="1"/>
  <c r="B367" i="5" s="1"/>
  <c r="B368" i="5" s="1"/>
  <c r="B369" i="5" s="1"/>
  <c r="B370" i="5" s="1"/>
  <c r="B371" i="5" s="1"/>
  <c r="B372" i="5" s="1"/>
  <c r="B373" i="5" s="1"/>
  <c r="B374" i="5" s="1"/>
  <c r="B375" i="5" s="1"/>
  <c r="B376" i="5" s="1"/>
  <c r="B377" i="5" s="1"/>
  <c r="B378" i="5" s="1"/>
  <c r="B379" i="5" s="1"/>
  <c r="B380" i="5" s="1"/>
  <c r="B381" i="5" s="1"/>
  <c r="B382" i="5" s="1"/>
  <c r="B383" i="5" s="1"/>
  <c r="B384" i="5" s="1"/>
  <c r="B385" i="5" s="1"/>
  <c r="B386" i="5" s="1"/>
  <c r="B387" i="5" s="1"/>
  <c r="B388" i="5" s="1"/>
  <c r="B389" i="5" s="1"/>
  <c r="B390" i="5" s="1"/>
  <c r="B391" i="5" s="1"/>
  <c r="B392" i="5" s="1"/>
  <c r="B393" i="5" s="1"/>
  <c r="B394" i="5" s="1"/>
  <c r="B395" i="5" s="1"/>
  <c r="B396" i="5" s="1"/>
  <c r="B397" i="5" s="1"/>
  <c r="B398" i="5" s="1"/>
  <c r="B399" i="5" s="1"/>
  <c r="B400" i="5" s="1"/>
  <c r="B401" i="5" s="1"/>
  <c r="B402" i="5" s="1"/>
  <c r="B403" i="5" s="1"/>
  <c r="B404" i="5" s="1"/>
  <c r="B405" i="5" s="1"/>
  <c r="B406" i="5" s="1"/>
  <c r="B407" i="5" s="1"/>
  <c r="B408" i="5" s="1"/>
  <c r="B409" i="5" s="1"/>
  <c r="B410" i="5" s="1"/>
  <c r="B411" i="5" s="1"/>
  <c r="B412" i="5" s="1"/>
  <c r="B413" i="5" s="1"/>
  <c r="B414" i="5" s="1"/>
  <c r="B415" i="5" s="1"/>
  <c r="B416" i="5" s="1"/>
  <c r="B417" i="5" s="1"/>
  <c r="B418" i="5" s="1"/>
  <c r="B419" i="5" s="1"/>
  <c r="B420" i="5" s="1"/>
  <c r="B421" i="5" s="1"/>
  <c r="B422" i="5" s="1"/>
  <c r="B423" i="5" s="1"/>
  <c r="B424" i="5" s="1"/>
  <c r="B425" i="5" s="1"/>
  <c r="B426" i="5" s="1"/>
  <c r="B427" i="5" s="1"/>
  <c r="B428" i="5" s="1"/>
  <c r="B429" i="5" s="1"/>
  <c r="B430" i="5" s="1"/>
  <c r="B431" i="5" s="1"/>
  <c r="B432" i="5" s="1"/>
  <c r="B433" i="5" s="1"/>
  <c r="B434" i="5" s="1"/>
  <c r="B435" i="5" s="1"/>
  <c r="B436" i="5" s="1"/>
  <c r="B437" i="5" s="1"/>
  <c r="B438" i="5" s="1"/>
  <c r="B439" i="5" s="1"/>
  <c r="B440" i="5" s="1"/>
  <c r="B441" i="5" s="1"/>
  <c r="B442" i="5" s="1"/>
  <c r="B443" i="5" s="1"/>
  <c r="B444" i="5" s="1"/>
  <c r="B445" i="5" s="1"/>
  <c r="B446" i="5" s="1"/>
  <c r="B447" i="5" s="1"/>
  <c r="B448" i="5" s="1"/>
  <c r="B449" i="5" s="1"/>
  <c r="B450" i="5" s="1"/>
  <c r="B451" i="5" s="1"/>
  <c r="B452" i="5" s="1"/>
  <c r="B453" i="5" s="1"/>
  <c r="B454" i="5" s="1"/>
  <c r="B455" i="5" s="1"/>
  <c r="B456" i="5" s="1"/>
  <c r="B457" i="5" s="1"/>
  <c r="B458" i="5" s="1"/>
  <c r="B459" i="5" s="1"/>
  <c r="B460" i="5" s="1"/>
  <c r="B461" i="5" s="1"/>
  <c r="B462" i="5" s="1"/>
  <c r="B463" i="5" s="1"/>
  <c r="B464" i="5" s="1"/>
  <c r="B465" i="5" s="1"/>
  <c r="B466" i="5" s="1"/>
  <c r="B467" i="5" s="1"/>
  <c r="B468" i="5" s="1"/>
  <c r="B469" i="5" s="1"/>
  <c r="B470" i="5" s="1"/>
  <c r="B471" i="5" s="1"/>
  <c r="B472" i="5" s="1"/>
  <c r="B473" i="5" s="1"/>
  <c r="B474" i="5" s="1"/>
  <c r="B475" i="5" s="1"/>
  <c r="B476" i="5" s="1"/>
  <c r="B477" i="5" s="1"/>
  <c r="B478" i="5" s="1"/>
  <c r="B479" i="5" s="1"/>
  <c r="B480" i="5" s="1"/>
  <c r="B481" i="5" s="1"/>
  <c r="B482" i="5" s="1"/>
  <c r="B483" i="5" s="1"/>
  <c r="B484" i="5" s="1"/>
  <c r="B485" i="5" s="1"/>
  <c r="B486" i="5" s="1"/>
  <c r="B487" i="5" s="1"/>
  <c r="B488" i="5" s="1"/>
  <c r="B489" i="5" s="1"/>
  <c r="B490" i="5" s="1"/>
  <c r="B491" i="5" s="1"/>
  <c r="B492" i="5" s="1"/>
  <c r="B493" i="5" s="1"/>
  <c r="B494" i="5" s="1"/>
  <c r="B495" i="5" s="1"/>
  <c r="B496" i="5" s="1"/>
  <c r="B497" i="5" s="1"/>
  <c r="B498" i="5" s="1"/>
  <c r="B499" i="5" s="1"/>
  <c r="B500" i="5" s="1"/>
  <c r="B501" i="5" s="1"/>
  <c r="B502" i="5" s="1"/>
  <c r="B503" i="5" s="1"/>
  <c r="B504" i="5" s="1"/>
  <c r="B505" i="5" s="1"/>
  <c r="B506" i="5" s="1"/>
  <c r="B507" i="5" s="1"/>
  <c r="B508" i="5" s="1"/>
  <c r="B509" i="5" s="1"/>
  <c r="B510" i="5" s="1"/>
  <c r="B511" i="5" s="1"/>
  <c r="B512" i="5" s="1"/>
  <c r="B513" i="5" s="1"/>
  <c r="B514" i="5" s="1"/>
  <c r="B515" i="5" s="1"/>
  <c r="B516" i="5" s="1"/>
  <c r="B517" i="5" s="1"/>
  <c r="B518" i="5" s="1"/>
  <c r="B519" i="5" s="1"/>
  <c r="B520" i="5" s="1"/>
  <c r="B521" i="5" s="1"/>
  <c r="B522" i="5" s="1"/>
  <c r="B523" i="5" s="1"/>
  <c r="B524" i="5" s="1"/>
  <c r="B525" i="5" s="1"/>
  <c r="B526" i="5" s="1"/>
  <c r="B527" i="5" s="1"/>
  <c r="B528" i="5" s="1"/>
  <c r="B529" i="5" s="1"/>
  <c r="B530" i="5" s="1"/>
  <c r="B531" i="5" s="1"/>
  <c r="B532" i="5" s="1"/>
  <c r="B533" i="5" s="1"/>
  <c r="B534" i="5" s="1"/>
  <c r="B535" i="5" s="1"/>
  <c r="B536" i="5" s="1"/>
  <c r="B537" i="5" s="1"/>
  <c r="B538" i="5" s="1"/>
  <c r="B539" i="5" s="1"/>
  <c r="B540" i="5" s="1"/>
  <c r="B541" i="5" s="1"/>
  <c r="B542" i="5" s="1"/>
  <c r="B543" i="5" s="1"/>
  <c r="B544" i="5" s="1"/>
  <c r="B545" i="5" s="1"/>
  <c r="B546" i="5" s="1"/>
  <c r="B547" i="5" s="1"/>
  <c r="B548" i="5" s="1"/>
  <c r="W130" i="5"/>
  <c r="V555" i="5"/>
  <c r="U555" i="5"/>
  <c r="T555" i="5"/>
  <c r="S555" i="5"/>
  <c r="R555" i="5"/>
  <c r="Q555" i="5"/>
  <c r="P555" i="5"/>
  <c r="O555" i="5"/>
  <c r="N555" i="5"/>
  <c r="M555" i="5"/>
  <c r="L555" i="5"/>
  <c r="K555" i="5"/>
  <c r="J555" i="5"/>
  <c r="I555" i="5"/>
  <c r="H555" i="5"/>
  <c r="G555" i="5"/>
  <c r="V554" i="5"/>
  <c r="U554" i="5"/>
  <c r="T554" i="5"/>
  <c r="S554" i="5"/>
  <c r="R554" i="5"/>
  <c r="Q554" i="5"/>
  <c r="P554" i="5"/>
  <c r="O554" i="5"/>
  <c r="N554" i="5"/>
  <c r="M554" i="5"/>
  <c r="L554" i="5"/>
  <c r="K554" i="5"/>
  <c r="J554" i="5"/>
  <c r="I554" i="5"/>
  <c r="H554" i="5"/>
  <c r="G554" i="5"/>
  <c r="V553" i="5"/>
  <c r="U553" i="5"/>
  <c r="T553" i="5"/>
  <c r="S553" i="5"/>
  <c r="R553" i="5"/>
  <c r="Q553" i="5"/>
  <c r="P553" i="5"/>
  <c r="O553" i="5"/>
  <c r="N553" i="5"/>
  <c r="M553" i="5"/>
  <c r="L553" i="5"/>
  <c r="K553" i="5"/>
  <c r="J553" i="5"/>
  <c r="I553" i="5"/>
  <c r="H553" i="5"/>
  <c r="G553" i="5"/>
  <c r="G130" i="5"/>
  <c r="X130" i="5" s="1"/>
  <c r="V552" i="5"/>
  <c r="V556" i="5" s="1"/>
  <c r="U552" i="5"/>
  <c r="T552" i="5"/>
  <c r="S552" i="5"/>
  <c r="S556" i="5" s="1"/>
  <c r="R552" i="5"/>
  <c r="Q552" i="5"/>
  <c r="Q556" i="5" s="1"/>
  <c r="P552" i="5"/>
  <c r="O552" i="5"/>
  <c r="O556" i="5" s="1"/>
  <c r="N552" i="5"/>
  <c r="N556" i="5" s="1"/>
  <c r="M552" i="5"/>
  <c r="L552" i="5"/>
  <c r="K552" i="5"/>
  <c r="K556" i="5" s="1"/>
  <c r="J552" i="5"/>
  <c r="I552" i="5"/>
  <c r="I556" i="5" s="1"/>
  <c r="C47" i="4" s="1"/>
  <c r="H552" i="5"/>
  <c r="L556" i="5" l="1"/>
  <c r="T556" i="5"/>
  <c r="M556" i="5"/>
  <c r="U556" i="5"/>
  <c r="G552" i="5"/>
  <c r="G556" i="5" s="1"/>
  <c r="G548" i="5"/>
  <c r="P556" i="5"/>
  <c r="W552" i="5"/>
  <c r="W556" i="5" s="1"/>
  <c r="W548" i="5"/>
  <c r="J556" i="5"/>
  <c r="R556" i="5"/>
  <c r="X553" i="5"/>
  <c r="X554" i="5"/>
  <c r="X555" i="5"/>
  <c r="X552" i="5" l="1"/>
  <c r="X548" i="5"/>
  <c r="C48" i="4"/>
  <c r="C50" i="4" s="1"/>
  <c r="X549" i="5"/>
  <c r="C57" i="4"/>
  <c r="X556" i="5"/>
  <c r="C61" i="4"/>
  <c r="C60" i="4"/>
  <c r="C59" i="4"/>
  <c r="C58" i="4"/>
  <c r="X550" i="5" l="1"/>
  <c r="C40" i="4"/>
  <c r="C39" i="4"/>
  <c r="C35" i="4"/>
  <c r="C34" i="4"/>
  <c r="C33" i="4"/>
  <c r="C32" i="4"/>
  <c r="C31" i="4"/>
  <c r="C30" i="4"/>
  <c r="C16" i="4"/>
  <c r="A11" i="4"/>
  <c r="AT427" i="1" l="1"/>
  <c r="A11" i="1" l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T357" i="1"/>
  <c r="AG324" i="1"/>
  <c r="AN153" i="1"/>
  <c r="AN124" i="1"/>
  <c r="G347" i="1"/>
  <c r="C74" i="3"/>
  <c r="B74" i="3"/>
  <c r="F347" i="1" s="1"/>
  <c r="C1557" i="2"/>
  <c r="G346" i="1" s="1"/>
  <c r="G416" i="1" s="1"/>
  <c r="B1557" i="2"/>
  <c r="F346" i="1" s="1"/>
  <c r="AS415" i="1"/>
  <c r="AS414" i="1"/>
  <c r="AS413" i="1"/>
  <c r="AS412" i="1"/>
  <c r="AS411" i="1"/>
  <c r="AS410" i="1"/>
  <c r="AS409" i="1"/>
  <c r="AS408" i="1"/>
  <c r="AS407" i="1"/>
  <c r="AS406" i="1"/>
  <c r="AS416" i="1" s="1"/>
  <c r="C21" i="4" s="1"/>
  <c r="C51" i="4" s="1"/>
  <c r="AS405" i="1"/>
  <c r="AS404" i="1"/>
  <c r="AS403" i="1"/>
  <c r="AN348" i="1"/>
  <c r="AD402" i="1"/>
  <c r="AC401" i="1"/>
  <c r="AT400" i="1"/>
  <c r="AO399" i="1"/>
  <c r="AT398" i="1"/>
  <c r="AJ397" i="1"/>
  <c r="AD396" i="1"/>
  <c r="AC395" i="1"/>
  <c r="AM394" i="1"/>
  <c r="AJ392" i="1"/>
  <c r="AD391" i="1"/>
  <c r="AC390" i="1"/>
  <c r="AT393" i="1"/>
  <c r="AM389" i="1"/>
  <c r="AT388" i="1"/>
  <c r="AJ387" i="1"/>
  <c r="AD386" i="1"/>
  <c r="AC385" i="1"/>
  <c r="AJ384" i="1"/>
  <c r="AD383" i="1"/>
  <c r="AC382" i="1"/>
  <c r="AJ381" i="1"/>
  <c r="AD380" i="1"/>
  <c r="AC379" i="1"/>
  <c r="AJ378" i="1"/>
  <c r="AD377" i="1"/>
  <c r="AC376" i="1"/>
  <c r="AT375" i="1"/>
  <c r="AI374" i="1"/>
  <c r="AJ373" i="1"/>
  <c r="AD372" i="1"/>
  <c r="AC371" i="1"/>
  <c r="AT369" i="1"/>
  <c r="AT368" i="1"/>
  <c r="AI370" i="1"/>
  <c r="AD367" i="1"/>
  <c r="AC366" i="1"/>
  <c r="AP364" i="1"/>
  <c r="AJ365" i="1"/>
  <c r="AD363" i="1"/>
  <c r="AC362" i="1"/>
  <c r="AM361" i="1"/>
  <c r="AT360" i="1"/>
  <c r="AT359" i="1"/>
  <c r="AJ358" i="1"/>
  <c r="AD356" i="1"/>
  <c r="AC355" i="1"/>
  <c r="AT353" i="1"/>
  <c r="AI354" i="1"/>
  <c r="AF352" i="1"/>
  <c r="AD351" i="1"/>
  <c r="AC350" i="1"/>
  <c r="AJ349" i="1"/>
  <c r="AM345" i="1"/>
  <c r="AK344" i="1"/>
  <c r="AF343" i="1"/>
  <c r="AN342" i="1"/>
  <c r="AN341" i="1"/>
  <c r="AM340" i="1"/>
  <c r="AM339" i="1"/>
  <c r="AM338" i="1"/>
  <c r="AT337" i="1"/>
  <c r="AE336" i="1"/>
  <c r="AE335" i="1"/>
  <c r="AE334" i="1"/>
  <c r="AT333" i="1"/>
  <c r="AG332" i="1"/>
  <c r="AL331" i="1"/>
  <c r="AL330" i="1"/>
  <c r="AG329" i="1"/>
  <c r="AM328" i="1"/>
  <c r="AL327" i="1"/>
  <c r="AM326" i="1"/>
  <c r="AD325" i="1"/>
  <c r="AL323" i="1"/>
  <c r="AO322" i="1"/>
  <c r="AB321" i="1"/>
  <c r="AG320" i="1"/>
  <c r="AK319" i="1"/>
  <c r="AM318" i="1"/>
  <c r="AM316" i="1"/>
  <c r="AG317" i="1"/>
  <c r="AG315" i="1"/>
  <c r="AI314" i="1"/>
  <c r="AG313" i="1"/>
  <c r="AF312" i="1"/>
  <c r="AO311" i="1"/>
  <c r="AN310" i="1"/>
  <c r="AM308" i="1"/>
  <c r="AM309" i="1"/>
  <c r="AG307" i="1"/>
  <c r="AG306" i="1"/>
  <c r="AG305" i="1"/>
  <c r="AM304" i="1"/>
  <c r="AM303" i="1"/>
  <c r="AG302" i="1"/>
  <c r="AQ301" i="1"/>
  <c r="AK300" i="1"/>
  <c r="AO299" i="1"/>
  <c r="AN298" i="1"/>
  <c r="AG297" i="1"/>
  <c r="AM296" i="1"/>
  <c r="AG295" i="1"/>
  <c r="AM294" i="1"/>
  <c r="AT293" i="1"/>
  <c r="AT292" i="1"/>
  <c r="AM291" i="1"/>
  <c r="AL290" i="1"/>
  <c r="AL289" i="1"/>
  <c r="AL288" i="1"/>
  <c r="AL287" i="1"/>
  <c r="AM286" i="1"/>
  <c r="AK285" i="1"/>
  <c r="AM284" i="1"/>
  <c r="AM283" i="1"/>
  <c r="AM282" i="1"/>
  <c r="AM281" i="1"/>
  <c r="AM280" i="1"/>
  <c r="AM279" i="1"/>
  <c r="AM278" i="1"/>
  <c r="AB277" i="1"/>
  <c r="AR276" i="1"/>
  <c r="AB274" i="1"/>
  <c r="AR275" i="1"/>
  <c r="AM273" i="1"/>
  <c r="AO272" i="1"/>
  <c r="AO271" i="1"/>
  <c r="AM270" i="1"/>
  <c r="AT269" i="1"/>
  <c r="AR268" i="1"/>
  <c r="AR267" i="1"/>
  <c r="AM266" i="1"/>
  <c r="AM265" i="1"/>
  <c r="AM264" i="1"/>
  <c r="AG263" i="1"/>
  <c r="AB262" i="1"/>
  <c r="AR261" i="1"/>
  <c r="AN260" i="1"/>
  <c r="AO259" i="1"/>
  <c r="AN258" i="1"/>
  <c r="AN257" i="1"/>
  <c r="AT255" i="1"/>
  <c r="AB254" i="1"/>
  <c r="AL256" i="1"/>
  <c r="AK253" i="1"/>
  <c r="AM252" i="1"/>
  <c r="AR251" i="1"/>
  <c r="AR250" i="1"/>
  <c r="AG249" i="1"/>
  <c r="AO248" i="1"/>
  <c r="AO247" i="1"/>
  <c r="AT243" i="1"/>
  <c r="AT244" i="1"/>
  <c r="AN245" i="1"/>
  <c r="AM246" i="1"/>
  <c r="AM242" i="1"/>
  <c r="AR241" i="1"/>
  <c r="AR240" i="1"/>
  <c r="AR239" i="1"/>
  <c r="AR238" i="1"/>
  <c r="AR237" i="1"/>
  <c r="AR236" i="1"/>
  <c r="AR235" i="1"/>
  <c r="AN234" i="1"/>
  <c r="AG232" i="1"/>
  <c r="AM233" i="1"/>
  <c r="AL231" i="1"/>
  <c r="AT230" i="1"/>
  <c r="AE229" i="1"/>
  <c r="AE228" i="1"/>
  <c r="AT227" i="1"/>
  <c r="AM226" i="1"/>
  <c r="AM225" i="1"/>
  <c r="AM224" i="1"/>
  <c r="AM223" i="1"/>
  <c r="AE222" i="1"/>
  <c r="AB221" i="1"/>
  <c r="AG220" i="1"/>
  <c r="AN219" i="1"/>
  <c r="AO218" i="1"/>
  <c r="AK217" i="1"/>
  <c r="AM216" i="1"/>
  <c r="AM215" i="1"/>
  <c r="AB214" i="1"/>
  <c r="AL213" i="1"/>
  <c r="AL212" i="1"/>
  <c r="AM211" i="1"/>
  <c r="AT210" i="1"/>
  <c r="AT209" i="1"/>
  <c r="AM208" i="1"/>
  <c r="AM207" i="1"/>
  <c r="AO206" i="1"/>
  <c r="AO205" i="1"/>
  <c r="AR204" i="1"/>
  <c r="AQ203" i="1"/>
  <c r="AM202" i="1"/>
  <c r="AM201" i="1"/>
  <c r="AG200" i="1"/>
  <c r="AT199" i="1"/>
  <c r="AT198" i="1"/>
  <c r="AT197" i="1"/>
  <c r="AM196" i="1"/>
  <c r="AN195" i="1"/>
  <c r="AM194" i="1"/>
  <c r="AM193" i="1"/>
  <c r="AM192" i="1"/>
  <c r="AM191" i="1"/>
  <c r="AM190" i="1"/>
  <c r="AM189" i="1"/>
  <c r="AM188" i="1"/>
  <c r="AM187" i="1"/>
  <c r="AM186" i="1"/>
  <c r="AM185" i="1"/>
  <c r="AO184" i="1"/>
  <c r="AM183" i="1"/>
  <c r="AO182" i="1"/>
  <c r="AT181" i="1"/>
  <c r="AK180" i="1"/>
  <c r="AO179" i="1"/>
  <c r="AT178" i="1"/>
  <c r="AT177" i="1"/>
  <c r="AM13" i="1"/>
  <c r="AM176" i="1"/>
  <c r="AB175" i="1"/>
  <c r="AQ174" i="1"/>
  <c r="AK173" i="1"/>
  <c r="AT172" i="1"/>
  <c r="AE171" i="1"/>
  <c r="AM170" i="1"/>
  <c r="AM169" i="1"/>
  <c r="AM168" i="1"/>
  <c r="AO167" i="1"/>
  <c r="AO166" i="1"/>
  <c r="AO165" i="1"/>
  <c r="AQ164" i="1"/>
  <c r="AQ163" i="1"/>
  <c r="AQ162" i="1"/>
  <c r="AM161" i="1"/>
  <c r="AO160" i="1"/>
  <c r="AG159" i="1"/>
  <c r="AG158" i="1"/>
  <c r="AT157" i="1"/>
  <c r="AT156" i="1"/>
  <c r="AT155" i="1"/>
  <c r="AT154" i="1"/>
  <c r="AB150" i="1"/>
  <c r="AT151" i="1"/>
  <c r="AM152" i="1"/>
  <c r="AK149" i="1"/>
  <c r="AM148" i="1"/>
  <c r="AM147" i="1"/>
  <c r="AE146" i="1"/>
  <c r="AT145" i="1"/>
  <c r="AT144" i="1"/>
  <c r="AQ143" i="1"/>
  <c r="AL142" i="1"/>
  <c r="AT141" i="1"/>
  <c r="AM140" i="1"/>
  <c r="AI139" i="1"/>
  <c r="AI138" i="1"/>
  <c r="AI137" i="1"/>
  <c r="AI136" i="1"/>
  <c r="AI135" i="1"/>
  <c r="AL134" i="1"/>
  <c r="AO133" i="1"/>
  <c r="AN132" i="1"/>
  <c r="AL131" i="1"/>
  <c r="AL130" i="1"/>
  <c r="AP129" i="1"/>
  <c r="AP128" i="1"/>
  <c r="AM127" i="1"/>
  <c r="AM126" i="1"/>
  <c r="AM125" i="1"/>
  <c r="AL123" i="1"/>
  <c r="AL122" i="1"/>
  <c r="AP121" i="1"/>
  <c r="AG120" i="1"/>
  <c r="AT119" i="1"/>
  <c r="AT118" i="1"/>
  <c r="AF117" i="1"/>
  <c r="AL115" i="1"/>
  <c r="AT116" i="1"/>
  <c r="AH114" i="1"/>
  <c r="AM113" i="1"/>
  <c r="AO112" i="1"/>
  <c r="AO111" i="1"/>
  <c r="AO110" i="1"/>
  <c r="AL109" i="1"/>
  <c r="AL108" i="1"/>
  <c r="AL107" i="1"/>
  <c r="AL106" i="1"/>
  <c r="AL105" i="1"/>
  <c r="AM104" i="1"/>
  <c r="AM103" i="1"/>
  <c r="AN102" i="1"/>
  <c r="AE101" i="1"/>
  <c r="AL100" i="1"/>
  <c r="AN99" i="1"/>
  <c r="AL98" i="1"/>
  <c r="AL97" i="1"/>
  <c r="AL96" i="1"/>
  <c r="AL95" i="1"/>
  <c r="AM94" i="1"/>
  <c r="AM93" i="1"/>
  <c r="AM92" i="1"/>
  <c r="AI91" i="1"/>
  <c r="AL90" i="1"/>
  <c r="AB89" i="1"/>
  <c r="AB88" i="1"/>
  <c r="AT87" i="1"/>
  <c r="AL86" i="1"/>
  <c r="AL85" i="1"/>
  <c r="AL84" i="1"/>
  <c r="AP83" i="1"/>
  <c r="AP82" i="1"/>
  <c r="AP81" i="1"/>
  <c r="AM80" i="1"/>
  <c r="AE79" i="1"/>
  <c r="AH78" i="1"/>
  <c r="AH77" i="1"/>
  <c r="AF76" i="1"/>
  <c r="AL75" i="1"/>
  <c r="AL74" i="1"/>
  <c r="AL73" i="1"/>
  <c r="AL72" i="1"/>
  <c r="AL71" i="1"/>
  <c r="AL70" i="1"/>
  <c r="AL69" i="1"/>
  <c r="AL63" i="1"/>
  <c r="AL61" i="1"/>
  <c r="AM33" i="1"/>
  <c r="AM68" i="1"/>
  <c r="AH67" i="1"/>
  <c r="AF66" i="1"/>
  <c r="AH65" i="1"/>
  <c r="AH416" i="1" s="1"/>
  <c r="C12" i="4" s="1"/>
  <c r="AM64" i="1"/>
  <c r="AO62" i="1"/>
  <c r="AM60" i="1"/>
  <c r="AM59" i="1"/>
  <c r="AF58" i="1"/>
  <c r="AM57" i="1"/>
  <c r="AM56" i="1"/>
  <c r="AQ55" i="1"/>
  <c r="AM54" i="1"/>
  <c r="AM53" i="1"/>
  <c r="AK52" i="1"/>
  <c r="AK416" i="1" s="1"/>
  <c r="AM51" i="1"/>
  <c r="AF50" i="1"/>
  <c r="AI49" i="1"/>
  <c r="AF48" i="1"/>
  <c r="AF47" i="1"/>
  <c r="AB46" i="1"/>
  <c r="AE45" i="1"/>
  <c r="AE44" i="1"/>
  <c r="AF43" i="1"/>
  <c r="AM42" i="1"/>
  <c r="AF41" i="1"/>
  <c r="AP40" i="1"/>
  <c r="AT34" i="1"/>
  <c r="AO39" i="1"/>
  <c r="AO38" i="1"/>
  <c r="AI37" i="1"/>
  <c r="AF36" i="1"/>
  <c r="AF416" i="1" s="1"/>
  <c r="C11" i="4" s="1"/>
  <c r="AE32" i="1"/>
  <c r="AT31" i="1"/>
  <c r="AT30" i="1"/>
  <c r="AO29" i="1"/>
  <c r="AI28" i="1"/>
  <c r="AM27" i="1"/>
  <c r="AE25" i="1"/>
  <c r="AE24" i="1"/>
  <c r="AE23" i="1"/>
  <c r="AE22" i="1"/>
  <c r="AE21" i="1"/>
  <c r="AE20" i="1"/>
  <c r="AE19" i="1"/>
  <c r="AE18" i="1"/>
  <c r="AE17" i="1"/>
  <c r="AE16" i="1"/>
  <c r="AE15" i="1"/>
  <c r="AE14" i="1"/>
  <c r="AM12" i="1"/>
  <c r="AD10" i="1"/>
  <c r="AE11" i="1"/>
  <c r="C22" i="4" l="1"/>
  <c r="AK418" i="1"/>
  <c r="AM416" i="1"/>
  <c r="C24" i="4" s="1"/>
  <c r="AO416" i="1"/>
  <c r="C26" i="4" s="1"/>
  <c r="AQ416" i="1"/>
  <c r="AE419" i="1"/>
  <c r="C18" i="4" s="1"/>
  <c r="AP416" i="1"/>
  <c r="C27" i="4" s="1"/>
  <c r="AG416" i="1"/>
  <c r="C13" i="4" s="1"/>
  <c r="AR416" i="1"/>
  <c r="C29" i="4" s="1"/>
  <c r="AC416" i="1"/>
  <c r="C15" i="4" s="1"/>
  <c r="AL416" i="1"/>
  <c r="C23" i="4" s="1"/>
  <c r="AN416" i="1"/>
  <c r="C25" i="4" s="1"/>
  <c r="AT416" i="1"/>
  <c r="AD416" i="1"/>
  <c r="C14" i="4" s="1"/>
  <c r="AE416" i="1"/>
  <c r="AJ416" i="1"/>
  <c r="C20" i="4" s="1"/>
  <c r="AI416" i="1"/>
  <c r="C19" i="4" s="1"/>
  <c r="F416" i="1"/>
  <c r="F417" i="1" s="1"/>
  <c r="AB347" i="1"/>
  <c r="AB346" i="1"/>
  <c r="AB416" i="1" s="1"/>
  <c r="AE418" i="1" l="1"/>
  <c r="C17" i="4" s="1"/>
  <c r="C28" i="4"/>
  <c r="AQ422" i="1"/>
  <c r="AQ418" i="1"/>
  <c r="AQ423" i="1" s="1"/>
  <c r="AX416" i="1"/>
  <c r="AX418" i="1" s="1"/>
  <c r="C10" i="4"/>
  <c r="C41" i="4" s="1"/>
  <c r="C52" i="4" s="1"/>
  <c r="AX417" i="1"/>
  <c r="C56" i="4"/>
  <c r="AQ424" i="1" l="1"/>
  <c r="AQ425" i="1" s="1"/>
  <c r="C62" i="4"/>
  <c r="C64" i="4" s="1"/>
</calcChain>
</file>

<file path=xl/sharedStrings.xml><?xml version="1.0" encoding="utf-8"?>
<sst xmlns="http://schemas.openxmlformats.org/spreadsheetml/2006/main" count="14967" uniqueCount="1297">
  <si>
    <t>Acct</t>
  </si>
  <si>
    <t>Account Desc</t>
  </si>
  <si>
    <t>Date</t>
  </si>
  <si>
    <t>Reference</t>
  </si>
  <si>
    <t>Debit</t>
  </si>
  <si>
    <t>Credit</t>
  </si>
  <si>
    <t>Dept</t>
  </si>
  <si>
    <t>Activity</t>
  </si>
  <si>
    <t>Capital Budget</t>
  </si>
  <si>
    <t>Vendor</t>
  </si>
  <si>
    <t>Vendor Name</t>
  </si>
  <si>
    <t>Invoice</t>
  </si>
  <si>
    <t>Last Check/Tran</t>
  </si>
  <si>
    <t>Pymts Applied</t>
  </si>
  <si>
    <t>Purchase Order</t>
  </si>
  <si>
    <t>PO Desc</t>
  </si>
  <si>
    <t>Journal Desc</t>
  </si>
  <si>
    <t>Jrnl Cd</t>
  </si>
  <si>
    <t>Journal</t>
  </si>
  <si>
    <t>Line</t>
  </si>
  <si>
    <t>User Name</t>
  </si>
  <si>
    <t>Module</t>
  </si>
  <si>
    <t>Journal Activity</t>
  </si>
  <si>
    <t>Period</t>
  </si>
  <si>
    <t>Extended Reference</t>
  </si>
  <si>
    <t>MISC. GENERAL EXPENSES</t>
  </si>
  <si>
    <t>20 - ACCOUNTING ADMINISTRATIVE</t>
  </si>
  <si>
    <t>834 - OTHER CAPITAL CREDIT</t>
  </si>
  <si>
    <t>Misc Payments keyed to 142.099  (74)</t>
  </si>
  <si>
    <t>1 - CASH RECEIPTS</t>
  </si>
  <si>
    <t>jtaul</t>
  </si>
  <si>
    <t>General Ledger</t>
  </si>
  <si>
    <t>Journal Entry</t>
  </si>
  <si>
    <t>Cash Register--tracwey</t>
  </si>
  <si>
    <t>50 - MEMBER SERVICES</t>
  </si>
  <si>
    <t>832 - IRP/REDLG FEE INCOME</t>
  </si>
  <si>
    <t>D5</t>
  </si>
  <si>
    <t>Cash Register</t>
  </si>
  <si>
    <t>516 - COMMUNITY INVOLVE</t>
  </si>
  <si>
    <t>Payment Void</t>
  </si>
  <si>
    <t>2 - CASH DISBURSEMENTS</t>
  </si>
  <si>
    <t>mward</t>
  </si>
  <si>
    <t>Bank Reconciliation</t>
  </si>
  <si>
    <t>No reissue-event cancelled</t>
  </si>
  <si>
    <t>CITY OF HAWESVILLE</t>
  </si>
  <si>
    <t>BREC economic dev program</t>
  </si>
  <si>
    <t>831 - BREC ECON DEV INCOME</t>
  </si>
  <si>
    <t>BREC Economic Dev Program  (15)</t>
  </si>
  <si>
    <t>3 - GENERAL JOURNAL</t>
  </si>
  <si>
    <t>BREC economic dev</t>
  </si>
  <si>
    <t>BREC Economic Dev  (15)</t>
  </si>
  <si>
    <t>brec economic dev program</t>
  </si>
  <si>
    <t>BREC economic dev prog</t>
  </si>
  <si>
    <t>BREC Economic Dev Program (15)</t>
  </si>
  <si>
    <t>BREC  Economic Dev Program (15)</t>
  </si>
  <si>
    <t>BREC Economic Development Program (15)</t>
  </si>
  <si>
    <t>500 - ANNUAL MTG EXPENSES</t>
  </si>
  <si>
    <t>OFFICE DEPOT</t>
  </si>
  <si>
    <t>4 - ACCOUNTS PAYABLE</t>
  </si>
  <si>
    <t>Accounts Payable</t>
  </si>
  <si>
    <t>BOOTH SPACE AT HOME SHOW</t>
  </si>
  <si>
    <t>530 - OTHER MEMBER SER EXP</t>
  </si>
  <si>
    <t>VAN RENTAL - WYT</t>
  </si>
  <si>
    <t>501 - YOUTH TOUR EXPENSES</t>
  </si>
  <si>
    <t>ENTERPRISE RENT-A-CAR</t>
  </si>
  <si>
    <t>5500-0878-0111</t>
  </si>
  <si>
    <t>awilkerson</t>
  </si>
  <si>
    <t>527 - CHAMBER EXPENSE</t>
  </si>
  <si>
    <t>CHAMBER OF COMMERCE</t>
  </si>
  <si>
    <t>1891 1421 31153</t>
  </si>
  <si>
    <t>533 - CONSTANT CONTACT</t>
  </si>
  <si>
    <t>MAILCHIMP</t>
  </si>
  <si>
    <t>ECONOMIC DEVELOPMENT</t>
  </si>
  <si>
    <t>523 - COMM &amp; ECO DEVELOPME</t>
  </si>
  <si>
    <t>gasket</t>
  </si>
  <si>
    <t>515 - PROMOTIONAL MATERIAL</t>
  </si>
  <si>
    <t>0170813-IN</t>
  </si>
  <si>
    <t>Outlet Gaskets</t>
  </si>
  <si>
    <t>600 - NEWSPAPER ADV</t>
  </si>
  <si>
    <t>Correct A/P Dist-MediaWorks  (61)</t>
  </si>
  <si>
    <t>TVs for Annual Meeting</t>
  </si>
  <si>
    <t>WALMART BUSINESS/GECRB</t>
  </si>
  <si>
    <t>2677205-377479</t>
  </si>
  <si>
    <t>ANNUAL MEETING MEAL</t>
  </si>
  <si>
    <t>JIM DAVID MEATS INC</t>
  </si>
  <si>
    <t>218387A</t>
  </si>
  <si>
    <t>WYT - MEAL</t>
  </si>
  <si>
    <t>ARBY'S</t>
  </si>
  <si>
    <t>ANNUAL BANQUET DINNER</t>
  </si>
  <si>
    <t>UNION COUNTY FIRST</t>
  </si>
  <si>
    <t>1891 1421 31149</t>
  </si>
  <si>
    <t>534 - CONNECTION CARD</t>
  </si>
  <si>
    <t>FRAKES, JILL</t>
  </si>
  <si>
    <t>DMC GRAPHICS</t>
  </si>
  <si>
    <t>KYNDLE</t>
  </si>
  <si>
    <t>519 - ALLIANCE CONTR</t>
  </si>
  <si>
    <t>MILEAGE</t>
  </si>
  <si>
    <t>101 - MILEAGE &amp; TRAVEL</t>
  </si>
  <si>
    <t>JONES, RENEE BEASLEY-</t>
  </si>
  <si>
    <t>ANNUAL MTG ADS</t>
  </si>
  <si>
    <t>KENTUCKY PRESS SERVICE</t>
  </si>
  <si>
    <t>15061KK0</t>
  </si>
  <si>
    <t>KCTCS</t>
  </si>
  <si>
    <t>532 - VIDEO PRODUCTION</t>
  </si>
  <si>
    <t>605 - FOCUS BILL STUFFER</t>
  </si>
  <si>
    <t>Printing Service Member Newsletters 2015</t>
  </si>
  <si>
    <t>529 - SCHOOL ELECT SAFETY</t>
  </si>
  <si>
    <t>WEBSTAURANT STORE</t>
  </si>
  <si>
    <t>CULVER COMPANY</t>
  </si>
  <si>
    <t>Safety books for kids</t>
  </si>
  <si>
    <t>609 - WEBSITE DEV &amp; MAINT</t>
  </si>
  <si>
    <t>RED PIXEL STUDIOS</t>
  </si>
  <si>
    <t>Display banners</t>
  </si>
  <si>
    <t>LOS TORIBIO</t>
  </si>
  <si>
    <t>70 - ADMINISTRATIVE SERVICES</t>
  </si>
  <si>
    <t>772 - PROFESSIONAL DEVELOPMENT TRAINING</t>
  </si>
  <si>
    <t>MARRIOTT CINCINNATI</t>
  </si>
  <si>
    <t>1891.1420.30989</t>
  </si>
  <si>
    <t>104 - SEMINARS &amp; TRAINING</t>
  </si>
  <si>
    <t>LING &amp; LOUIE'S</t>
  </si>
  <si>
    <t>BEST BUY</t>
  </si>
  <si>
    <t>DEFERRARO, JOHN M</t>
  </si>
  <si>
    <t>LOWES BUSINESS ACCOUNT</t>
  </si>
  <si>
    <t>40 - OPERATIONS ADMINISTRATIVE</t>
  </si>
  <si>
    <t>JACK RUBY'S STEAKHOUSE</t>
  </si>
  <si>
    <t>VARIOUS RESTAURANTS</t>
  </si>
  <si>
    <t>GALT HOUSE HOTEL</t>
  </si>
  <si>
    <t>102 - MEALS &amp; MEETING EXP</t>
  </si>
  <si>
    <t>MARRIOTT RIVERCENTER</t>
  </si>
  <si>
    <t>GAYLORD HOTELS</t>
  </si>
  <si>
    <t>ANNUAL MEETING 2015</t>
  </si>
  <si>
    <t>VINCENT, KEITH</t>
  </si>
  <si>
    <t>520 - REC&amp;TRADE SHOW ASST</t>
  </si>
  <si>
    <t>ANNUAL DINNER - 2015</t>
  </si>
  <si>
    <t>MULLICAN, JENNIFER</t>
  </si>
  <si>
    <t>DURBIN, AUDREY</t>
  </si>
  <si>
    <t>CRACKER BARREL</t>
  </si>
  <si>
    <t>FIVESTAR</t>
  </si>
  <si>
    <t>MARRIOTT</t>
  </si>
  <si>
    <t>MEDIAWORKS ADVERTISING</t>
  </si>
  <si>
    <t>Image Building Ads for Arpil 2015</t>
  </si>
  <si>
    <t>STEPHEN THOMPSON, CUSTODIAN</t>
  </si>
  <si>
    <t>HBA DOOR PRIZE</t>
  </si>
  <si>
    <t>School safety books</t>
  </si>
  <si>
    <t>RADISSON</t>
  </si>
  <si>
    <t>SUPER SHUTTLE</t>
  </si>
  <si>
    <t>MEMBERSHIP DUES 2015</t>
  </si>
  <si>
    <t>MORGANFIELD CHAMBER</t>
  </si>
  <si>
    <t>45105/45106</t>
  </si>
  <si>
    <t>MEMBER DUES 2015</t>
  </si>
  <si>
    <t>SODA CAN LIDS</t>
  </si>
  <si>
    <t>TROPHY HOUSE INC</t>
  </si>
  <si>
    <t>Soda Can Lids - Trophy House</t>
  </si>
  <si>
    <t>PAYPAL</t>
  </si>
  <si>
    <t>J W MARRIOTT</t>
  </si>
  <si>
    <t>TICKETLEAP</t>
  </si>
  <si>
    <t>Annual Meeting Yard Signs</t>
  </si>
  <si>
    <t>KMSA MTG GIFT</t>
  </si>
  <si>
    <t>RUBY MOON VINEYARD</t>
  </si>
  <si>
    <t>DEPT MTG MEAL</t>
  </si>
  <si>
    <t>HUNAN RESTAURANT</t>
  </si>
  <si>
    <t>TACO JOHNS</t>
  </si>
  <si>
    <t>Member Surveys</t>
  </si>
  <si>
    <t>SCHOLARSHIP</t>
  </si>
  <si>
    <t>HOWARD, ELIZABETH</t>
  </si>
  <si>
    <t>Co-Op Connections Card Setup Fee</t>
  </si>
  <si>
    <t>FAZOLI'S</t>
  </si>
  <si>
    <t>HAMPTON INN</t>
  </si>
  <si>
    <t>2015 CONNECT conference airline ticket</t>
  </si>
  <si>
    <t>Co-op Connections Card/Key Fob Combo</t>
  </si>
  <si>
    <t>ANNUAL MEMBERSHIP DUES</t>
  </si>
  <si>
    <t>1891.1417.30346</t>
  </si>
  <si>
    <t>WALGREEN'S</t>
  </si>
  <si>
    <t>STAPLES</t>
  </si>
  <si>
    <t>ENTERPRISE / FIVE STAR</t>
  </si>
  <si>
    <t>HAMPTON INN FRANKFORT</t>
  </si>
  <si>
    <t>BUYSHADE.COM</t>
  </si>
  <si>
    <t>Table Cover</t>
  </si>
  <si>
    <t>MediaWorks</t>
  </si>
  <si>
    <t>Red Pixel</t>
  </si>
  <si>
    <t>SUBWAY</t>
  </si>
  <si>
    <t>107 - SUBSCRIPTIONS</t>
  </si>
  <si>
    <t>CLARION PUBLISHING CO INC</t>
  </si>
  <si>
    <t>FARM CITY DINNER - 2015</t>
  </si>
  <si>
    <t>80397566/80397524/80</t>
  </si>
  <si>
    <t>$50 Lowes Gift Certificates for Home Sho</t>
  </si>
  <si>
    <t>ROAD TO 90 MTG MEAL</t>
  </si>
  <si>
    <t>ANNUAL GOLF CLASSIC</t>
  </si>
  <si>
    <t>2015 MEMBERSHIP DUES</t>
  </si>
  <si>
    <t>1 - ADMINISTRATIVE</t>
  </si>
  <si>
    <t>142 - OTHER DUES &amp; SPONSOR</t>
  </si>
  <si>
    <t>FICA on employee incentive</t>
  </si>
  <si>
    <t>730 - FICA/MED TAX EXP</t>
  </si>
  <si>
    <t>Reverse A/P Emp Incentive/FICA (61)</t>
  </si>
  <si>
    <t>employee incentive</t>
  </si>
  <si>
    <t>740 - EMPLOYEE INCENTIVE P</t>
  </si>
  <si>
    <t>THOMAS, JORDAN</t>
  </si>
  <si>
    <t>TODD, ANGELA</t>
  </si>
  <si>
    <t>1891.1416.29984</t>
  </si>
  <si>
    <t>Website Redesign</t>
  </si>
  <si>
    <t>Website Redevelopment Project</t>
  </si>
  <si>
    <t>Website Redesign Feb15 Labor Invoice</t>
  </si>
  <si>
    <t>SEBREE CHAMBER MEAL</t>
  </si>
  <si>
    <t>ROCKHOUSE PIZZA</t>
  </si>
  <si>
    <t>MTG MEAL 2/10/15</t>
  </si>
  <si>
    <t>ATHENA AWARDS TICKET</t>
  </si>
  <si>
    <t>TAPE</t>
  </si>
  <si>
    <t>MENARDS</t>
  </si>
  <si>
    <t>Tape</t>
  </si>
  <si>
    <t>Audubon Area HBA Home Show Booth</t>
  </si>
  <si>
    <t>32 - TECHNICAL SERVICES</t>
  </si>
  <si>
    <t>347 - COMPUTER EQUIPMENT</t>
  </si>
  <si>
    <t>DELL ACCOUNT</t>
  </si>
  <si>
    <t>XJMW9JNN6/XJN1MRCN2</t>
  </si>
  <si>
    <t>Laptop For David Hamilton</t>
  </si>
  <si>
    <t>330 - E-COMM/INTRANET WEB</t>
  </si>
  <si>
    <t>CONSTANT CONTACT INC.</t>
  </si>
  <si>
    <t>Constant Contact</t>
  </si>
  <si>
    <t>44513/44514</t>
  </si>
  <si>
    <t>103 - PROFESSIONAL DUES</t>
  </si>
  <si>
    <t>E1891140629651</t>
  </si>
  <si>
    <t>CANDY &amp; CAKES</t>
  </si>
  <si>
    <t>7613-7</t>
  </si>
  <si>
    <t>ROMP CONTRIBUTION</t>
  </si>
  <si>
    <t>MORGANFIELD LIONS CLUB</t>
  </si>
  <si>
    <t>FREDONIA LIONS CLUB</t>
  </si>
  <si>
    <t>FRIDAY AFTER 5</t>
  </si>
  <si>
    <t>FRIDAY AFTER FIVE</t>
  </si>
  <si>
    <t>correct a/p account key error</t>
  </si>
  <si>
    <t>Correct A/P Account Error  (105)</t>
  </si>
  <si>
    <t>21 - GENERAL ACCOUNTING</t>
  </si>
  <si>
    <t>138 - FILING FEES</t>
  </si>
  <si>
    <t>A/P FICA on Employee Incentive  (102)</t>
  </si>
  <si>
    <t>A/P Employee Incentive  (102)</t>
  </si>
  <si>
    <t>MOSELEY, JUSTIN</t>
  </si>
  <si>
    <t>KCTCS movie production</t>
  </si>
  <si>
    <t>October and November Labor Hours</t>
  </si>
  <si>
    <t>Ads for Member App Day</t>
  </si>
  <si>
    <t>14105KK1</t>
  </si>
  <si>
    <t>MailChimp e-mail program monthly fee</t>
  </si>
  <si>
    <t>SERVICE AWARD - 20 YEARS</t>
  </si>
  <si>
    <t>773 - SERVICE AWARDS</t>
  </si>
  <si>
    <t>HEATH, SCOTT</t>
  </si>
  <si>
    <t>drive</t>
  </si>
  <si>
    <t>Thumb Drives</t>
  </si>
  <si>
    <t>FOURTH STREET LIVE</t>
  </si>
  <si>
    <t>DIRECTIONS PROMOTIONS</t>
  </si>
  <si>
    <t>Promotional Items</t>
  </si>
  <si>
    <t>Member Matters Newsletter</t>
  </si>
  <si>
    <t>JOHNSON, ROBYN</t>
  </si>
  <si>
    <t>HOWARD, WILLIS</t>
  </si>
  <si>
    <t>TRAVEL MUGS</t>
  </si>
  <si>
    <t>LUNCH BAGS</t>
  </si>
  <si>
    <t>MESSENGER BAGS</t>
  </si>
  <si>
    <t>GRAIN DAY INC</t>
  </si>
  <si>
    <t>Grain Day Booth</t>
  </si>
  <si>
    <t>THE JOURNAL - ENTERPRISE</t>
  </si>
  <si>
    <t>CHEDDAR'S - OWENSBORO</t>
  </si>
  <si>
    <t>WILSON, BENNETT</t>
  </si>
  <si>
    <t>MEMBER APPRECIATION DAY - WATER</t>
  </si>
  <si>
    <t>MEMBER APPRECIATION DAY FOOD/DRINKS</t>
  </si>
  <si>
    <t>SUREWAY</t>
  </si>
  <si>
    <t>HOMETOWN IGA</t>
  </si>
  <si>
    <t>1000BULBS.COM</t>
  </si>
  <si>
    <t>replacemant LED Christmas lights</t>
  </si>
  <si>
    <t>100 - POSTAGE &amp; DELIVERY</t>
  </si>
  <si>
    <t>NRECA Shipping charges</t>
  </si>
  <si>
    <t>TIMES LEADER</t>
  </si>
  <si>
    <t>Owensboro home show</t>
  </si>
  <si>
    <t>ANNUAL RENEWAL</t>
  </si>
  <si>
    <t>CRITTENDEN PRESS</t>
  </si>
  <si>
    <t>HARRIS, BROOKE</t>
  </si>
  <si>
    <t>CRS ONESOURCE</t>
  </si>
  <si>
    <t>HUMPHREY, SUSIE</t>
  </si>
  <si>
    <t>Christmas Wreath</t>
  </si>
  <si>
    <t>MEALS REIMBURSED</t>
  </si>
  <si>
    <t>ABS GENERIC VENDOR</t>
  </si>
  <si>
    <t>MTG MEAL</t>
  </si>
  <si>
    <t>ASSOCIATE DUES</t>
  </si>
  <si>
    <t>CONRAD'S</t>
  </si>
  <si>
    <t>Conrad's</t>
  </si>
  <si>
    <t>MILEAGE - OCT 2014</t>
  </si>
  <si>
    <t>STOCK, KEN</t>
  </si>
  <si>
    <t>HORN, ASHLEY</t>
  </si>
  <si>
    <t>GOLF OUTING SPONSORSHIP</t>
  </si>
  <si>
    <t>43987 / 44122</t>
  </si>
  <si>
    <t>Member Appreciation signs</t>
  </si>
  <si>
    <t>10436-2015</t>
  </si>
  <si>
    <t>MEETING MEAL 10/13/14</t>
  </si>
  <si>
    <t>J &amp; B CATERING SERVICE</t>
  </si>
  <si>
    <t>Boxes of raisins</t>
  </si>
  <si>
    <t>customer appreciation day</t>
  </si>
  <si>
    <t>2677072-912269</t>
  </si>
  <si>
    <t>18 Quart Nesco Roaster Oven</t>
  </si>
  <si>
    <t>DRAGON BOAT EXPENSES</t>
  </si>
  <si>
    <t>MEETING CO-SPONSOR</t>
  </si>
  <si>
    <t>LEPG MTG MEAL</t>
  </si>
  <si>
    <t>Tervis Tumbler cups</t>
  </si>
  <si>
    <t>513 - KEY ACCTS-PROMOTIONS</t>
  </si>
  <si>
    <t>16 oz. Tervis Tumbler cups with Lid</t>
  </si>
  <si>
    <t>cups</t>
  </si>
  <si>
    <t>BIO EE BAG W LOGO</t>
  </si>
  <si>
    <t>Giveaway bags - Energy Efficiency</t>
  </si>
  <si>
    <t>HBA DOOR PRIZES</t>
  </si>
  <si>
    <t>EXPEDIA TRAVEL</t>
  </si>
  <si>
    <t>VARIOUS CAB FARE</t>
  </si>
  <si>
    <t>VARIOUS RESTUARANTS</t>
  </si>
  <si>
    <t>SAFETY GIVE AWAYS</t>
  </si>
  <si>
    <t>517 - ELECT SAFETY DEMO</t>
  </si>
  <si>
    <t>Safety give-away items</t>
  </si>
  <si>
    <t>511 - KEY ACCTS-LITERATURE</t>
  </si>
  <si>
    <t>QUESTLINE, INC.</t>
  </si>
  <si>
    <t>091514F</t>
  </si>
  <si>
    <t>Questline newsletter</t>
  </si>
  <si>
    <t>Invoice Void</t>
  </si>
  <si>
    <t>Look Up! video No. 2</t>
  </si>
  <si>
    <t>WARREN, MORGAN</t>
  </si>
  <si>
    <t>PARADE ENTRY FEE</t>
  </si>
  <si>
    <t>TIGUE, RACHEL</t>
  </si>
  <si>
    <t>WEBSITE DEVELOPMENT</t>
  </si>
  <si>
    <t>Red Pixel Studios Web Site Development</t>
  </si>
  <si>
    <t>HAYNES, KELSEY</t>
  </si>
  <si>
    <t>HOLE SPONSORSHIP</t>
  </si>
  <si>
    <t>Look Up safety video</t>
  </si>
  <si>
    <t>DANCE, RILEY</t>
  </si>
  <si>
    <t>GOUGER, EMILY</t>
  </si>
  <si>
    <t>RHINERSON, JORDAN</t>
  </si>
  <si>
    <t>MEETING SUPPLIES</t>
  </si>
  <si>
    <t>BUSINESS ISSUES LUNCHEON SPONSOR/FEES</t>
  </si>
  <si>
    <t>43684 / 43747</t>
  </si>
  <si>
    <t>ANNUAL DUES 2014-2015</t>
  </si>
  <si>
    <t>MEETING MEAL 7/14/14</t>
  </si>
  <si>
    <t>ANNUAL MEETING EXPENSES</t>
  </si>
  <si>
    <t>KAEC expenses for Annual Meeting</t>
  </si>
  <si>
    <t>ARBLASTER, DANIEL</t>
  </si>
  <si>
    <t>11532327 / 11532328</t>
  </si>
  <si>
    <t>Washington Youth Tour</t>
  </si>
  <si>
    <t>CECIL, JAMES</t>
  </si>
  <si>
    <t>ATHERTON, BRANDYN</t>
  </si>
  <si>
    <t>MCCARTY, MATTHEW</t>
  </si>
  <si>
    <t>MTG MEALS</t>
  </si>
  <si>
    <t>SPEEDWAY</t>
  </si>
  <si>
    <t>HUNT, SARA BRIANNA</t>
  </si>
  <si>
    <t>5 SOCKET DISPLAY</t>
  </si>
  <si>
    <t>SERVICE CONCEPTS</t>
  </si>
  <si>
    <t>light display</t>
  </si>
  <si>
    <t>COMFORT SUITES</t>
  </si>
  <si>
    <t>ATHERTON, JAMES M.</t>
  </si>
  <si>
    <t>Customer Service Training</t>
  </si>
  <si>
    <t>NWKTC Effective Communication Training</t>
  </si>
  <si>
    <t>BARNES, AMANDA</t>
  </si>
  <si>
    <t>MEMBERSHIP DUES</t>
  </si>
  <si>
    <t>OPPORTUNITY 2016 PLEDGE</t>
  </si>
  <si>
    <t>SERVICE AWARD - 5 YEARS</t>
  </si>
  <si>
    <t>RIVERPARK CENTER INC</t>
  </si>
  <si>
    <t>140610L-IN</t>
  </si>
  <si>
    <t>Rent for Annual Meeting</t>
  </si>
  <si>
    <t>window clings</t>
  </si>
  <si>
    <t>Window signs</t>
  </si>
  <si>
    <t>Expense Costs in AMI Account</t>
  </si>
  <si>
    <t>700 - DIRECT LABOR-ADMIN</t>
  </si>
  <si>
    <t>703 - VACATION PAY</t>
  </si>
  <si>
    <t>725 - PENS/RETIREMENT EXP</t>
  </si>
  <si>
    <t>720 - MEDICAL INSURANCE</t>
  </si>
  <si>
    <t>724 - WORKERS COMP INS</t>
  </si>
  <si>
    <t>732 - PL/PD/EXC LIAB INS</t>
  </si>
  <si>
    <t>731 - EXCESS LIABILITY INS</t>
  </si>
  <si>
    <t>768 - EMP ASSIST PROGRAMS</t>
  </si>
  <si>
    <t>June Insurance Writeoff</t>
  </si>
  <si>
    <t>Labor Distribution</t>
  </si>
  <si>
    <t>721 - DENTAL INSURANCE</t>
  </si>
  <si>
    <t>723 - DISABILITY INSURANCE</t>
  </si>
  <si>
    <t>ER FICA Tax Spread</t>
  </si>
  <si>
    <t>ER MED Tax Spread</t>
  </si>
  <si>
    <t>22 - MEMBER ACCOUNTING</t>
  </si>
  <si>
    <t>30 - ENGINEERING</t>
  </si>
  <si>
    <t>31 - FIELD ENGINEERING</t>
  </si>
  <si>
    <t>ER SUTA Tax Spread</t>
  </si>
  <si>
    <t>733 - KY UNEMPLOYMENT INS</t>
  </si>
  <si>
    <t>ER FUTA Tax Spread</t>
  </si>
  <si>
    <t>734 - FED UNEMPLOYMENT INS</t>
  </si>
  <si>
    <t>41 - OWENSBORO OPERATIONS ADMIN &amp; SERV TECHS</t>
  </si>
  <si>
    <t>44 - HENDERSON OPERATIONS ADMIN &amp; SERV TECHS</t>
  </si>
  <si>
    <t>45 - HENDERSON OPERATIONS LINE TECHNICIANS</t>
  </si>
  <si>
    <t>46 - MARION OPERATIONS/ADMIN/ALL OTHERS</t>
  </si>
  <si>
    <t>48 - OPERATIONAL SERVICES</t>
  </si>
  <si>
    <t>704 - SICK PAY</t>
  </si>
  <si>
    <t>80 - PROCUREMENT &amp; CONTRACTS</t>
  </si>
  <si>
    <t>705 - HOLIDAY PAY</t>
  </si>
  <si>
    <t>HOLIDAY CLEARING</t>
  </si>
  <si>
    <t>Spread of Insurance Oct 8 pay</t>
  </si>
  <si>
    <t>INCENTIVE PAY</t>
  </si>
  <si>
    <t>VEHICLE ALLOWANCE-KEN STOCK</t>
  </si>
  <si>
    <t>146 - VEHICLE ALLOWANCE</t>
  </si>
  <si>
    <t>reverse oh's accrued for dec payroll acc</t>
  </si>
  <si>
    <t>allocate cash portion of federated estim</t>
  </si>
  <si>
    <t>vacation accrual</t>
  </si>
  <si>
    <t>adjust pension writeoff</t>
  </si>
  <si>
    <t>adjust wkcp writeoff</t>
  </si>
  <si>
    <t>accrue oh's for dec payroll accrual</t>
  </si>
  <si>
    <t>ADJUST PLPD/LIAB TO ACTUAL 12/31/2014</t>
  </si>
  <si>
    <t>ADJUST MEDICAL CLEARING TO 0</t>
  </si>
  <si>
    <t>WRITEOFF RETIREE PORTION OF MED PLAN DEF</t>
  </si>
  <si>
    <t>Spread of W/C Retention Check</t>
  </si>
  <si>
    <t>759 - RECOGNITION &amp; AWARDS</t>
  </si>
  <si>
    <t>Spread of W/C Rention Check July 2014</t>
  </si>
  <si>
    <t>0 - Unassigned Department</t>
  </si>
  <si>
    <t>0 - Unassigned Activity</t>
  </si>
  <si>
    <t>Fleet Management Transaction</t>
  </si>
  <si>
    <t>MR Invoice</t>
  </si>
  <si>
    <t>30 - ACCOUNTS RECEIVABLE</t>
  </si>
  <si>
    <t>Miscellaneous Receivable</t>
  </si>
  <si>
    <t>prepaid writeoff other</t>
  </si>
  <si>
    <t>223 - CAPITAL CREDIT EXP</t>
  </si>
  <si>
    <t>Prepaid Writeoff  (7)</t>
  </si>
  <si>
    <t>50 - PREPAID WRITEOFF</t>
  </si>
  <si>
    <t>132 - NRECA DUES</t>
  </si>
  <si>
    <t>133 - KAEC DUES</t>
  </si>
  <si>
    <t>Prepaid Writeoff Other</t>
  </si>
  <si>
    <t>Prepaid Writeoff Other  (7)</t>
  </si>
  <si>
    <t>Correct J1263277-Key error  (56)</t>
  </si>
  <si>
    <t>Prepaid Writeoff Other (7)</t>
  </si>
  <si>
    <t>Allocate Misc General Exp  (49)</t>
  </si>
  <si>
    <t>69 - ALLOCATE OTHER A&amp;G COSTS</t>
  </si>
  <si>
    <t>Allocate Misc General Expense  (49)</t>
  </si>
  <si>
    <t>Allocate Misc General Exp (49)</t>
  </si>
  <si>
    <t>Allocate Misc General Expenses  (49)</t>
  </si>
  <si>
    <t>Row no.</t>
  </si>
  <si>
    <t>KENERGY CORP.</t>
  </si>
  <si>
    <t>ACCOUNT 930.200 MISC. EXPENSES</t>
  </si>
  <si>
    <t>TEST YEAR ENDING JUNE 30, 2015</t>
  </si>
  <si>
    <t>NRECA</t>
  </si>
  <si>
    <t>Dues</t>
  </si>
  <si>
    <t xml:space="preserve">KAEC </t>
  </si>
  <si>
    <t>Economic</t>
  </si>
  <si>
    <t>Development</t>
  </si>
  <si>
    <t>Annual</t>
  </si>
  <si>
    <t>Meeting</t>
  </si>
  <si>
    <t>Youth</t>
  </si>
  <si>
    <t>Tour</t>
  </si>
  <si>
    <t>Capital</t>
  </si>
  <si>
    <t>Credits</t>
  </si>
  <si>
    <t>Member</t>
  </si>
  <si>
    <t>Newsletter</t>
  </si>
  <si>
    <t>Conferences</t>
  </si>
  <si>
    <t>Community</t>
  </si>
  <si>
    <t>Events Sponsor</t>
  </si>
  <si>
    <t>Meals</t>
  </si>
  <si>
    <t>Civic clubs</t>
  </si>
  <si>
    <t xml:space="preserve">Connections </t>
  </si>
  <si>
    <t>Coop  Card</t>
  </si>
  <si>
    <t>Kenergy Website</t>
  </si>
  <si>
    <t>Redesign</t>
  </si>
  <si>
    <t>Ann. Mtg.</t>
  </si>
  <si>
    <t>Scholarships</t>
  </si>
  <si>
    <t xml:space="preserve"> </t>
  </si>
  <si>
    <t>Labor &amp;</t>
  </si>
  <si>
    <t>Oh's</t>
  </si>
  <si>
    <t>Appreciation day</t>
  </si>
  <si>
    <t>Transfer costs to</t>
  </si>
  <si>
    <t>Other</t>
  </si>
  <si>
    <t xml:space="preserve">direct serves &amp; </t>
  </si>
  <si>
    <t>non-regulated</t>
  </si>
  <si>
    <t>day</t>
  </si>
  <si>
    <t>Total Debits and Credits</t>
  </si>
  <si>
    <t>Net Total</t>
  </si>
  <si>
    <t>attended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</si>
  <si>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</si>
  <si>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</si>
  <si>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</si>
  <si>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</si>
  <si>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</si>
  <si>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</si>
  <si>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</si>
  <si>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</si>
  <si>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</si>
  <si>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</si>
  <si>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</si>
  <si>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</si>
  <si>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</si>
  <si>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</si>
  <si>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</t>
  </si>
  <si>
    <t>(p)</t>
  </si>
  <si>
    <t>(q)</t>
  </si>
  <si>
    <t>(r)</t>
  </si>
  <si>
    <t>(s)</t>
  </si>
  <si>
    <t>(t)</t>
  </si>
  <si>
    <t>(u)</t>
  </si>
  <si>
    <t>(v)</t>
  </si>
  <si>
    <t>(w)</t>
  </si>
  <si>
    <t>(x)</t>
  </si>
  <si>
    <t>member surverys</t>
  </si>
  <si>
    <t>member surveys</t>
  </si>
  <si>
    <t>Reversed below</t>
  </si>
  <si>
    <t>See above</t>
  </si>
  <si>
    <t>staff meal</t>
  </si>
  <si>
    <t xml:space="preserve">newspaper </t>
  </si>
  <si>
    <t>reversed below</t>
  </si>
  <si>
    <t>New Personal computer</t>
  </si>
  <si>
    <t>subscription</t>
  </si>
  <si>
    <t>professional dues</t>
  </si>
  <si>
    <t>corporate tax</t>
  </si>
  <si>
    <t>see above</t>
  </si>
  <si>
    <t>service award</t>
  </si>
  <si>
    <t>subsriptions</t>
  </si>
  <si>
    <t>ALDC dues</t>
  </si>
  <si>
    <t>general postage</t>
  </si>
  <si>
    <t>BREC</t>
  </si>
  <si>
    <t>All Other</t>
  </si>
  <si>
    <t>staff meals</t>
  </si>
  <si>
    <t>subscriptions</t>
  </si>
  <si>
    <t>Desktop PC</t>
  </si>
  <si>
    <t>Professional dues</t>
  </si>
  <si>
    <t>annual corp. tax</t>
  </si>
  <si>
    <t>Staff service awards</t>
  </si>
  <si>
    <t>Dues- ALDC</t>
  </si>
  <si>
    <t>FOR 12 MONTHS ENDED JUNE 30, 2015</t>
  </si>
  <si>
    <t>Line #</t>
  </si>
  <si>
    <t>Item</t>
  </si>
  <si>
    <t>Total</t>
  </si>
  <si>
    <t>Economic Development</t>
  </si>
  <si>
    <t>Big Rivers Electric Economic Development Payment</t>
  </si>
  <si>
    <t>Agrees to</t>
  </si>
  <si>
    <t>Trial Balance</t>
  </si>
  <si>
    <t>Item 7, Page</t>
  </si>
  <si>
    <t xml:space="preserve">Item 7, Page </t>
  </si>
  <si>
    <t>Scholarships to members - awarded at annual mtg.</t>
  </si>
  <si>
    <t>Youth Tours(Washington DC and Frankfort)</t>
  </si>
  <si>
    <t>Capital Credit allocation expenses</t>
  </si>
  <si>
    <t>Member newsletter printing costs</t>
  </si>
  <si>
    <t>Conferences attended by staff</t>
  </si>
  <si>
    <t>Community events sponsorship and other promotional</t>
  </si>
  <si>
    <t>Dues - Civic clubs</t>
  </si>
  <si>
    <t>Meals - Civic clubs</t>
  </si>
  <si>
    <t>Coop connection card promotion costs</t>
  </si>
  <si>
    <t>Kenergy website - redesign costs</t>
  </si>
  <si>
    <t>Member appreciation day</t>
  </si>
  <si>
    <t>Member survery costs</t>
  </si>
  <si>
    <t>New desktop computer</t>
  </si>
  <si>
    <t>staff service awards</t>
  </si>
  <si>
    <t>Annual corporate tax</t>
  </si>
  <si>
    <t>Kentucky Association of Electric Coops - dues</t>
  </si>
  <si>
    <t>National Rural Electric Cooperative Association - dues</t>
  </si>
  <si>
    <t>Association of Large Distribution Coops - dues</t>
  </si>
  <si>
    <t>Staff Labor &amp; Overheads - all 930.200 activities</t>
  </si>
  <si>
    <t>Kenergy Corp</t>
  </si>
  <si>
    <t>07/22/2015 9:22:59 am</t>
  </si>
  <si>
    <t>GENERAL LEDGER</t>
  </si>
  <si>
    <t>Page:  1</t>
  </si>
  <si>
    <t>JOURNAL CODE SUMMARY</t>
  </si>
  <si>
    <t>Journal Code</t>
  </si>
  <si>
    <t>Balance</t>
  </si>
  <si>
    <t>Account: 930.222 OTHER A&amp;G-CLASS A H'VILLE SMELTER</t>
  </si>
  <si>
    <t>Beginning Balance:</t>
  </si>
  <si>
    <t>JUL 2014</t>
  </si>
  <si>
    <t>70 - ALLOCATE BOARD OF DIRECTOR COSTS</t>
  </si>
  <si>
    <t>AUG 2014</t>
  </si>
  <si>
    <t>SEP 2014</t>
  </si>
  <si>
    <t>62 - ALLOCATE BILLING COSTS</t>
  </si>
  <si>
    <t>OCT 2014</t>
  </si>
  <si>
    <t>NOV 2014</t>
  </si>
  <si>
    <t>DEC 2014</t>
  </si>
  <si>
    <t>JAN 2015</t>
  </si>
  <si>
    <t>FEB 2015</t>
  </si>
  <si>
    <t>MAR 2015</t>
  </si>
  <si>
    <t>APR 2015</t>
  </si>
  <si>
    <t>MAY 2015</t>
  </si>
  <si>
    <t>JUN 2015</t>
  </si>
  <si>
    <t>PARAMETERS ENTERED:</t>
  </si>
  <si>
    <t>Period:</t>
  </si>
  <si>
    <t>To</t>
  </si>
  <si>
    <t>Account:</t>
  </si>
  <si>
    <t>19065</t>
  </si>
  <si>
    <t>/report/19065/rptcustom/acct/GL_19065_JRL_CD_SUMMARY.xml.rpt</t>
  </si>
  <si>
    <t>sthompson</t>
  </si>
  <si>
    <t>07/22/2015 9:31:23 am</t>
  </si>
  <si>
    <t>Account: 930.231 OTHER  A &amp; G    CLASS B</t>
  </si>
  <si>
    <t>0 930.231</t>
  </si>
  <si>
    <t>07/22/2015 9:45:36 am</t>
  </si>
  <si>
    <t>Account: 930.223 OTHER A&amp;G-CLASS A SEBREE SMELTER</t>
  </si>
  <si>
    <t>0 930.223</t>
  </si>
  <si>
    <t>07/22/2015 9:48:05 am</t>
  </si>
  <si>
    <t>Account: 930.241 OTHER   A &amp; G   CLASS C</t>
  </si>
  <si>
    <t>0 930.241</t>
  </si>
  <si>
    <t>Non Del/Alt</t>
  </si>
  <si>
    <t>Del/Alt</t>
  </si>
  <si>
    <t>G.Cox</t>
  </si>
  <si>
    <t>Invoice #</t>
  </si>
  <si>
    <t>Description</t>
  </si>
  <si>
    <t>Check/Wire Date</t>
  </si>
  <si>
    <t>Check/Wire Number</t>
  </si>
  <si>
    <t>Directors Emeritus</t>
  </si>
  <si>
    <t>Chair Per Diem</t>
  </si>
  <si>
    <t>Assoc Mtg Exp</t>
  </si>
  <si>
    <t>Other Mtg Fee</t>
  </si>
  <si>
    <t>Monthly Retainer</t>
  </si>
  <si>
    <t>Director Bd Fees</t>
  </si>
  <si>
    <t>Assoc Mtg Exp &amp; Trng</t>
  </si>
  <si>
    <t>MAC</t>
  </si>
  <si>
    <t>KAEC Reg Bd Mtg Exp</t>
  </si>
  <si>
    <t>CEO Search Expense</t>
  </si>
  <si>
    <t>Election Expense</t>
  </si>
  <si>
    <t>Glenn Cox</t>
  </si>
  <si>
    <t>Mileage</t>
  </si>
  <si>
    <t>Mileage - KAEC Bd</t>
  </si>
  <si>
    <t>Mtg Exp - KAEC Bd</t>
  </si>
  <si>
    <t>Mtg Fee - Bd</t>
  </si>
  <si>
    <t>Mtg Fee - KAEC Bd</t>
  </si>
  <si>
    <t>Subway</t>
  </si>
  <si>
    <t xml:space="preserve">Bd Mtg Supplies </t>
  </si>
  <si>
    <t>Bill Denton</t>
  </si>
  <si>
    <t>Bob White</t>
  </si>
  <si>
    <t>Chris Mitchell</t>
  </si>
  <si>
    <t>John Warren</t>
  </si>
  <si>
    <t>Jonathan Ayer</t>
  </si>
  <si>
    <t>Larry Elder</t>
  </si>
  <si>
    <t>Randy Powell</t>
  </si>
  <si>
    <t>Steve Henry</t>
  </si>
  <si>
    <t>Brent Wigginton</t>
  </si>
  <si>
    <t>William Reid</t>
  </si>
  <si>
    <t>The Miller House</t>
  </si>
  <si>
    <t>Board Dinner - CFC CEO</t>
  </si>
  <si>
    <t>Bd Mtg Supplies</t>
  </si>
  <si>
    <t xml:space="preserve">Walmart </t>
  </si>
  <si>
    <t>J &amp; B Catering Service</t>
  </si>
  <si>
    <t>Durward Cheek</t>
  </si>
  <si>
    <t>MAC Mileage</t>
  </si>
  <si>
    <t>Kustom Kwik-Print</t>
  </si>
  <si>
    <t>28227AC</t>
  </si>
  <si>
    <t>Moonlite Bar-B-Q</t>
  </si>
  <si>
    <t>MAC meeting meal</t>
  </si>
  <si>
    <t>Teresa Westerfield</t>
  </si>
  <si>
    <t>JE 6</t>
  </si>
  <si>
    <t>JE 7</t>
  </si>
  <si>
    <t>July entry</t>
  </si>
  <si>
    <t>Postage</t>
  </si>
  <si>
    <t>August entry</t>
  </si>
  <si>
    <t>Sept entry</t>
  </si>
  <si>
    <t>MAC Mtg Meal</t>
  </si>
  <si>
    <t>Subway - RCCU VISA</t>
  </si>
  <si>
    <t>Walmart</t>
  </si>
  <si>
    <t>Harry Baldwin</t>
  </si>
  <si>
    <t>James &amp; Carol Asher</t>
  </si>
  <si>
    <t>James Douglas Harris</t>
  </si>
  <si>
    <t>Larry Melton</t>
  </si>
  <si>
    <t>Mileage - MAC</t>
  </si>
  <si>
    <t>Survey &amp; Ballot Systems</t>
  </si>
  <si>
    <t>Country Cupboard</t>
  </si>
  <si>
    <t>KAEC</t>
  </si>
  <si>
    <t>JE 1256350</t>
  </si>
  <si>
    <t>Oct entry</t>
  </si>
  <si>
    <t>JE 1257962</t>
  </si>
  <si>
    <t>Nov entry</t>
  </si>
  <si>
    <t>JE 1259803</t>
  </si>
  <si>
    <t>Dec entry</t>
  </si>
  <si>
    <t xml:space="preserve">Robert White </t>
  </si>
  <si>
    <t>David Spainhoward</t>
  </si>
  <si>
    <t>28900AC</t>
  </si>
  <si>
    <t>Jon Lawson</t>
  </si>
  <si>
    <t>Main Street Italian Grill</t>
  </si>
  <si>
    <t>JE 1261454</t>
  </si>
  <si>
    <t>JE 1261455</t>
  </si>
  <si>
    <t>January entry</t>
  </si>
  <si>
    <t>JE 1263039</t>
  </si>
  <si>
    <t>JE 1263277</t>
  </si>
  <si>
    <t>February Entry</t>
  </si>
  <si>
    <t>JE 1264741</t>
  </si>
  <si>
    <t>March Entry</t>
  </si>
  <si>
    <t>J&amp;B Catering Service</t>
  </si>
  <si>
    <t>Mileage - KAEC Bd Mtg</t>
  </si>
  <si>
    <t>Phillip Armstrong</t>
  </si>
  <si>
    <t>JE#1266326</t>
  </si>
  <si>
    <t>JE#1266694</t>
  </si>
  <si>
    <t>April entry</t>
  </si>
  <si>
    <t>JE#1268109</t>
  </si>
  <si>
    <t>May entry</t>
  </si>
  <si>
    <t>JE#1269743</t>
  </si>
  <si>
    <t>June entry</t>
  </si>
  <si>
    <t>Board meeting meals</t>
  </si>
  <si>
    <t>Liability insurance</t>
  </si>
  <si>
    <t>July - Sept entries</t>
  </si>
  <si>
    <t>Allocate costs to direct serves</t>
  </si>
  <si>
    <t xml:space="preserve"> Board of Directors Expense - 3rd qtr</t>
  </si>
  <si>
    <t xml:space="preserve">Federated </t>
  </si>
  <si>
    <t xml:space="preserve"> Board of Directors Expense  - 4th qtr</t>
  </si>
  <si>
    <t xml:space="preserve"> Board of Directors Expense - 1st qtr</t>
  </si>
  <si>
    <t xml:space="preserve"> Board of Directors Expense - 2nd qtr</t>
  </si>
  <si>
    <t>October - Dec entries</t>
  </si>
  <si>
    <t>Allocation to direct serves</t>
  </si>
  <si>
    <t>Jan- March entries</t>
  </si>
  <si>
    <t>April-June entries</t>
  </si>
  <si>
    <t>Member Access committees</t>
  </si>
  <si>
    <t>Director's Fees &amp; Expenses - allowed for ratemaking</t>
  </si>
  <si>
    <t>Director's monthly retainer</t>
  </si>
  <si>
    <t xml:space="preserve">Non delegate/alternate expenses </t>
  </si>
  <si>
    <t>Chairman extra meeting fee</t>
  </si>
  <si>
    <t>CEO search expense</t>
  </si>
  <si>
    <t>Misc. general expenses 930.200</t>
  </si>
  <si>
    <t xml:space="preserve"> Directors expenses 930.210</t>
  </si>
  <si>
    <t>Class A Hawesville smelter A&amp;G costs 930.222</t>
  </si>
  <si>
    <t>Class A Sebree smelter A&amp;G costs 930.223</t>
  </si>
  <si>
    <t>Class B direct serves A&amp;G costs 930.231</t>
  </si>
  <si>
    <t>Class C direct serves A&amp;G costs 930.241</t>
  </si>
  <si>
    <t>Per Trial Balance (See item 7 PSC data request no. 1)</t>
  </si>
  <si>
    <t>Transfer 930.210 costs to other accounts</t>
  </si>
  <si>
    <t>Transfer to 416 and 417 accounts</t>
  </si>
  <si>
    <t>Subtotal 930.200 account items</t>
  </si>
  <si>
    <t>Subtotal 930.210 account items</t>
  </si>
  <si>
    <t>Costs tranferred to other accounts</t>
  </si>
  <si>
    <t>Fees while attending other meetings</t>
  </si>
  <si>
    <t>notice</t>
  </si>
  <si>
    <t>(1)</t>
  </si>
  <si>
    <t>MISC GENERAL EXPENSES - ALL 930 ACCOUNTS</t>
  </si>
  <si>
    <t>Total all 930 accounts</t>
  </si>
  <si>
    <t>ACCOUNT 930.200</t>
  </si>
  <si>
    <t>JULY 2014-JUNE 2015</t>
  </si>
  <si>
    <t>ALLOCATED MISC GENERAL EXPENSES</t>
  </si>
  <si>
    <t>Row Labels</t>
  </si>
  <si>
    <t>Sum of NET</t>
  </si>
  <si>
    <t>(blank)</t>
  </si>
  <si>
    <t>Grand Total</t>
  </si>
  <si>
    <t>ACCOUNT 930.210</t>
  </si>
  <si>
    <t>ALLOCATED BOARD OF DIRECTORS EXPENSES</t>
  </si>
  <si>
    <t>92176AA</t>
  </si>
  <si>
    <t>Originally charged to account 930.200 and then moved to account 930.100</t>
  </si>
  <si>
    <t>Row</t>
  </si>
  <si>
    <t>ACCOUNT 930.100 MISC. EXPENSES</t>
  </si>
  <si>
    <t>2015 RATE APPLICATION  PSC DATA REQUEST NO. 1</t>
  </si>
  <si>
    <t>ITEM 29</t>
  </si>
  <si>
    <t>Advertising costs Misc.  930.100</t>
  </si>
  <si>
    <t>Total All 930 accounts</t>
  </si>
  <si>
    <t>Total per above</t>
  </si>
  <si>
    <t>DISALLOWED EXPENSE ADJUSTMENT</t>
  </si>
  <si>
    <t>DURING TEST YEAR ENDING JUNE 30, 2015</t>
  </si>
  <si>
    <t>Department</t>
  </si>
  <si>
    <t>Name</t>
  </si>
  <si>
    <t>Amount</t>
  </si>
  <si>
    <t>Account</t>
  </si>
  <si>
    <t>131 - GIFTS/FLOWERS/HAMS</t>
  </si>
  <si>
    <t>10 - EXECUTIVE ASSISTANT</t>
  </si>
  <si>
    <t>plaque-Sheldon Peterson</t>
  </si>
  <si>
    <t>ADM-GEN EXPENSE</t>
  </si>
  <si>
    <t>DIANE'S BAKERY</t>
  </si>
  <si>
    <t>CAKE - COURIER RETIREMENT</t>
  </si>
  <si>
    <t>COURIER RETIREMENT - PUNCH SUPPLIES</t>
  </si>
  <si>
    <t>HOBBY LOBBY</t>
  </si>
  <si>
    <t>GIFT - VERN DOSCH @ NISC</t>
  </si>
  <si>
    <t>PAK MAIL</t>
  </si>
  <si>
    <t>SHIPPING OF GIFT - VERN DOSCH @ NISC</t>
  </si>
  <si>
    <t>ADM-GEN EXP-OPS-EXECUTIVE SALARY</t>
  </si>
  <si>
    <t>139 - RETIRE. GIFTS/EVENTS</t>
  </si>
  <si>
    <t>FOOD-J.MCDONALD RETIREMENT PARTY</t>
  </si>
  <si>
    <t>CONSUMER ACC EXP-OPS RECORD-COLLECT</t>
  </si>
  <si>
    <t>CAKE - J.MCDONALD RETIREMENT</t>
  </si>
  <si>
    <t>RETIREMENT PARTY SUPPLIES - J.MCDONALD</t>
  </si>
  <si>
    <t>WELDEN, CUSTODIAN, PAM</t>
  </si>
  <si>
    <t>RETIREMENT CARDS</t>
  </si>
  <si>
    <t>DIST EXP-OPS MISCELLANEOUS DIST</t>
  </si>
  <si>
    <t>DIST EXP-MISC DISTRIBUTION PLT</t>
  </si>
  <si>
    <t>DEMONSTRATING AND SELLING EXPENSE</t>
  </si>
  <si>
    <t>GOLDEN GLAZE BAKERY</t>
  </si>
  <si>
    <t>Cake Bill &amp; Vicky Ret</t>
  </si>
  <si>
    <t>TIMMONS, DAVID R</t>
  </si>
  <si>
    <t>RETIREMENT GIFT - 27 YEARS</t>
  </si>
  <si>
    <t>ARNOLD, EDDIE</t>
  </si>
  <si>
    <t>RETIREMENT GIFT - 29 YEARS</t>
  </si>
  <si>
    <t>EARLY, CARLA G</t>
  </si>
  <si>
    <t>RETIREMENT GIFT - 36 YEARS</t>
  </si>
  <si>
    <t>RETIREMENT PARTY - CARLA EARLY</t>
  </si>
  <si>
    <t>PARTY CITY</t>
  </si>
  <si>
    <t>ROLLING PIN PASTRY SHOP</t>
  </si>
  <si>
    <t>RETIREMENT CAKE - CARLA EARLY</t>
  </si>
  <si>
    <t>DIANE'S BAKERY DELIGHTS</t>
  </si>
  <si>
    <t>RETIREMENT - CAKE: E.ARNOLD</t>
  </si>
  <si>
    <t>DOLLAR GENERAL STORE</t>
  </si>
  <si>
    <t>RETIREMENT SUPPLIES - E.ARNOLD</t>
  </si>
  <si>
    <t>MADEN, EDDYE</t>
  </si>
  <si>
    <t>RETIREMENT GIFT - 25 YEARS</t>
  </si>
  <si>
    <t>DEATON, JOHNNY</t>
  </si>
  <si>
    <t>RETIREMENT GIFT</t>
  </si>
  <si>
    <t>E.MADEN RETIREMENT SODAS</t>
  </si>
  <si>
    <t>MISC CUSTOMER SERVICE &amp; INFO EXP</t>
  </si>
  <si>
    <t>RETIREMENT CAKE - E.MADEN</t>
  </si>
  <si>
    <t>REINHARD, FRED</t>
  </si>
  <si>
    <t>SERVICE AWARD - 25 YEARS</t>
  </si>
  <si>
    <t>JEFFRIES, MIKE</t>
  </si>
  <si>
    <t>SERVICE AWARD - 30 YEARS</t>
  </si>
  <si>
    <t>MINTON, EDDIE</t>
  </si>
  <si>
    <t>RETIREMENT PARTY SUPPLIES</t>
  </si>
  <si>
    <t>JOHN JAMES AUDUBON STATE PARK</t>
  </si>
  <si>
    <t>GIFT - NISC CEO VISIT</t>
  </si>
  <si>
    <t>BREAKROOM SUPPLIES</t>
  </si>
  <si>
    <t>753 - BRK RM-FOOD/DRINKS</t>
  </si>
  <si>
    <t>ROYAL CROWN BEVERAGE CO</t>
  </si>
  <si>
    <t>DRINKS RETURNED</t>
  </si>
  <si>
    <t>SOFT DRINKS</t>
  </si>
  <si>
    <t>BOARDROOM DRINKS</t>
  </si>
  <si>
    <t>gatorade</t>
  </si>
  <si>
    <t>WARREN SUPPLY INC</t>
  </si>
  <si>
    <t>supplies</t>
  </si>
  <si>
    <t>BLUEGRASS SERVICE &amp; SUPPLY</t>
  </si>
  <si>
    <t>CANTEEN SERVICE COMPANY</t>
  </si>
  <si>
    <t>BREAKROOM SUPPLIES/SERVICE</t>
  </si>
  <si>
    <t>towels</t>
  </si>
  <si>
    <t>BARRET-FISHER CO INC</t>
  </si>
  <si>
    <t>BREAKROOM/JANITORIAL SUPPLIES</t>
  </si>
  <si>
    <t>Cash Register-Sarah-8/20/14</t>
  </si>
  <si>
    <t>822 93</t>
  </si>
  <si>
    <t>Cash Register-kim-08/25/14</t>
  </si>
  <si>
    <t>paper towel wipes in boxees</t>
  </si>
  <si>
    <t>drinks</t>
  </si>
  <si>
    <t>Cash Register-sarah-9/22/14</t>
  </si>
  <si>
    <t>BREAKROOM DRINKS</t>
  </si>
  <si>
    <t>BREAKROOM/RESTROOM SUPPLIES</t>
  </si>
  <si>
    <t>SUREWAY SUPER MARKET</t>
  </si>
  <si>
    <t>Break Room Supply</t>
  </si>
  <si>
    <t>plates</t>
  </si>
  <si>
    <t>475719A</t>
  </si>
  <si>
    <t>Cash Register-Sarah-11/7/14</t>
  </si>
  <si>
    <t>HILLYARD INC</t>
  </si>
  <si>
    <t>break room supplies</t>
  </si>
  <si>
    <t>Vacuum and supplies</t>
  </si>
  <si>
    <t>TRASH BAGS - LOWER WAREHOUSE</t>
  </si>
  <si>
    <t>UPSTAIRS BOARDROOM SUPPLIES</t>
  </si>
  <si>
    <t>soap</t>
  </si>
  <si>
    <t>Cash Register-sarah 1/27/15</t>
  </si>
  <si>
    <t>Cash Register-Sarah-2/2/15</t>
  </si>
  <si>
    <t>TOILET TISSUE/TOWELS</t>
  </si>
  <si>
    <t>tea</t>
  </si>
  <si>
    <t>Break room suplies</t>
  </si>
  <si>
    <t>cups and tissues</t>
  </si>
  <si>
    <t>Cash Register-Sarah-3/19/15</t>
  </si>
  <si>
    <t>breakroom</t>
  </si>
  <si>
    <t>BREAKROOM / MAINT SUPPLIES</t>
  </si>
  <si>
    <t>COFFEE</t>
  </si>
  <si>
    <t>TOWELS</t>
  </si>
  <si>
    <t>PAPER TOWELS</t>
  </si>
  <si>
    <t>483370A</t>
  </si>
  <si>
    <t>Cash Register-Steven-05/15/2015</t>
  </si>
  <si>
    <t>transfer payments from 142.099</t>
  </si>
  <si>
    <t>DEBBIE HUTCHINSON, CUSTODIAN</t>
  </si>
  <si>
    <t>CASEY BAKER, CUSTODIAN</t>
  </si>
  <si>
    <t>RECOGNITION AND AWARDS</t>
  </si>
  <si>
    <t>WALMART</t>
  </si>
  <si>
    <t>Office Safety Banners</t>
  </si>
  <si>
    <t>MIDWEST GRAPHIX, LLC</t>
  </si>
  <si>
    <t>KENERGY CARES T-SHIRTS</t>
  </si>
  <si>
    <t>ANALYSIS OF AMI/SMART GRID DEVELOPM</t>
  </si>
  <si>
    <t>DIST EXP-MAIN-STATION EQUIPMENT</t>
  </si>
  <si>
    <t>caps</t>
  </si>
  <si>
    <t>setup charge on caps</t>
  </si>
  <si>
    <t>visor</t>
  </si>
  <si>
    <t>PERFECT FIT IMAGE APPAREL</t>
  </si>
  <si>
    <t>GET WELL CARDS</t>
  </si>
  <si>
    <t>769 - CARDS-BDAY,SYMPATHY</t>
  </si>
  <si>
    <t>CARDS</t>
  </si>
  <si>
    <t>GIFTS TO EMPLOYEES</t>
  </si>
  <si>
    <t>770 - FLOWERS/HAMS-EMPLOYE</t>
  </si>
  <si>
    <t>MOONLITE BAR-B-Q</t>
  </si>
  <si>
    <t>HAM - MIKE HAGAN FAMILY</t>
  </si>
  <si>
    <t>HAM - S.HEATH'S FATHER</t>
  </si>
  <si>
    <t>NISC</t>
  </si>
  <si>
    <t>WIRED DIFFERENTLY BOOKS-EMPL GIFTS</t>
  </si>
  <si>
    <t>GREETING CARDS - EMPLOYEES</t>
  </si>
  <si>
    <t>SERVICE AWARDS</t>
  </si>
  <si>
    <t>OSBORNE, DAVID</t>
  </si>
  <si>
    <t>PHILLIPS, JERRY</t>
  </si>
  <si>
    <t>SERVICE AWARD - 40 YEARS</t>
  </si>
  <si>
    <t>BARNING, ANNE</t>
  </si>
  <si>
    <t>LOVE, KRISTAN</t>
  </si>
  <si>
    <t>SERVICE AWARD (25 YEARS)</t>
  </si>
  <si>
    <t>CORNELIUS, CHRISTINE</t>
  </si>
  <si>
    <t>SERVICE AWARD (20 YEARS)</t>
  </si>
  <si>
    <t>PAYNE, TOMMY</t>
  </si>
  <si>
    <t>ELLIS, VICKIE</t>
  </si>
  <si>
    <t>ADDINGTON, GARRETT</t>
  </si>
  <si>
    <t>BENSON, TRACY</t>
  </si>
  <si>
    <t>BOZARTH, GEORGE</t>
  </si>
  <si>
    <t>BELT, SANDY</t>
  </si>
  <si>
    <t>SERVICE AWARD - 15 YEARS</t>
  </si>
  <si>
    <t>ELLIS, KEITH</t>
  </si>
  <si>
    <t>GENTRY, SCOTT</t>
  </si>
  <si>
    <t>STUMPH, ROB</t>
  </si>
  <si>
    <t>MURPHY, GARY</t>
  </si>
  <si>
    <t>HAGAN, MIKE</t>
  </si>
  <si>
    <t>CRABTREE, RANDY</t>
  </si>
  <si>
    <t>RENFROW, WES</t>
  </si>
  <si>
    <t>WELDEN, PAM</t>
  </si>
  <si>
    <t>MILLER, TONY</t>
  </si>
  <si>
    <t>SERVICE AWARD - 10 YEARS</t>
  </si>
  <si>
    <t>PHELPS, TRICIA</t>
  </si>
  <si>
    <t>ROACH, DANNY</t>
  </si>
  <si>
    <t>STORES EXPENSE - UNDISTRIBUTED</t>
  </si>
  <si>
    <t>LEONARD, TONY</t>
  </si>
  <si>
    <t>JOHNSON, NANCY</t>
  </si>
  <si>
    <t>HEWGLEY, LISA</t>
  </si>
  <si>
    <t>CHURCH, MIKE</t>
  </si>
  <si>
    <t>CHRISTMAS PARTY</t>
  </si>
  <si>
    <t>774 - CHRIST. PARTY EXP</t>
  </si>
  <si>
    <t>THE HINES GROUP INC</t>
  </si>
  <si>
    <t>WELBORN FLORAL CO</t>
  </si>
  <si>
    <t>NEAL, DAVID M</t>
  </si>
  <si>
    <t>KIZER DESIGN</t>
  </si>
  <si>
    <t>SONGBIRD ENTERTAINMENT</t>
  </si>
  <si>
    <t>US BANK</t>
  </si>
  <si>
    <t>TARGET</t>
  </si>
  <si>
    <t>D&amp;D PRODUCTIONS SOUND &amp; LIGHT</t>
  </si>
  <si>
    <t>28476AC</t>
  </si>
  <si>
    <t>B W RENTALS</t>
  </si>
  <si>
    <t>Shuttle Van Rentals</t>
  </si>
  <si>
    <t>001522C/001523C</t>
  </si>
  <si>
    <t>Beverages</t>
  </si>
  <si>
    <t>COURTYARD BY MARRIOTT</t>
  </si>
  <si>
    <t>652J900004481</t>
  </si>
  <si>
    <t>FUEL FOR SHUTTLE VANS</t>
  </si>
  <si>
    <t>SPECIAL EMPLOYEE EVENTS</t>
  </si>
  <si>
    <t>781 - EMPLOYEE EVENTS</t>
  </si>
  <si>
    <t>EVANSVILLE OTTERS</t>
  </si>
  <si>
    <t>Employee Night at Bosse Field</t>
  </si>
  <si>
    <t>DRAGON BOAT RACES - DRINKS</t>
  </si>
  <si>
    <t>DRAGON BOAT MEAL SUPPLIES</t>
  </si>
  <si>
    <t>DOLLAR TREE STORES</t>
  </si>
  <si>
    <t>Dragon Boat Supplies</t>
  </si>
  <si>
    <t>REIMBURSE FOR DRAGON BOAT RACE MEAL</t>
  </si>
  <si>
    <t>DUNKIN' DONUTS</t>
  </si>
  <si>
    <t>DRAGON BOAT RACES - FOOD</t>
  </si>
  <si>
    <t>DRAGON BOAT RACES - SNACKS/WATER</t>
  </si>
  <si>
    <t>LEISURE HUT ETC</t>
  </si>
  <si>
    <t>Shirts for Dragon Boat Race</t>
  </si>
  <si>
    <t>OLE SOUTH BARBECUE</t>
  </si>
  <si>
    <t>DRAGON BOAT RACES - MEALS</t>
  </si>
  <si>
    <t>KENERGY PICNIC/FLY-IN FOOD</t>
  </si>
  <si>
    <t>FUELMASTER</t>
  </si>
  <si>
    <t>FUEL - FLY-IN PICNIC</t>
  </si>
  <si>
    <t>KENERGY PICNIC/FLY-IN: FOOD SUPPLIES</t>
  </si>
  <si>
    <t>FISCHERS KEYSTOP</t>
  </si>
  <si>
    <t>FUEL-AIRPLANE: KENERGY PICNIC/FLY-IN</t>
  </si>
  <si>
    <t>DRAGONBOAT / FLY-IN EXPENSES</t>
  </si>
  <si>
    <t>EVANSVILLE ICE MEN</t>
  </si>
  <si>
    <t>Employee Event - Icemen Game Deposit</t>
  </si>
  <si>
    <t>EVANSVILLE ICEMEN</t>
  </si>
  <si>
    <t>Kenergy Employee Night at Icemen Game</t>
  </si>
  <si>
    <t>Icemen Employee Event Deposit 2/6/16</t>
  </si>
  <si>
    <t>EMPLOYEE RETIREMENT EVENTS</t>
  </si>
  <si>
    <t>CEO GIFTS TO OTHERS</t>
  </si>
  <si>
    <t>Account distribution:</t>
  </si>
  <si>
    <t>Transfer 930.200 costs to other accounts</t>
  </si>
  <si>
    <t>Annual Meeting door prizes and other</t>
  </si>
  <si>
    <t>door prizes</t>
  </si>
  <si>
    <t>Perfect Image Apparel, Inc.</t>
  </si>
  <si>
    <t>Annual meeting shirts</t>
  </si>
  <si>
    <t>Annual Meeting Expenses net of disallowed costs</t>
  </si>
  <si>
    <t>107/163</t>
  </si>
  <si>
    <t>ANNUAL MTG SHIRTS</t>
  </si>
  <si>
    <t>Percent</t>
  </si>
  <si>
    <t>excluded</t>
  </si>
  <si>
    <t>Times 1/12</t>
  </si>
  <si>
    <t>Use 50%</t>
  </si>
  <si>
    <t>(1) 50%</t>
  </si>
  <si>
    <t>2015-00312 RATE APPLICATION</t>
  </si>
  <si>
    <t>ANNUAL MEETING SHIRTS</t>
  </si>
  <si>
    <t>(1) disallowed costs for ratemaking see proforma adjustment- Exhibit 5A, page 8</t>
  </si>
  <si>
    <t>(1) Refer to Exhibit 5A, page 8,</t>
  </si>
  <si>
    <t xml:space="preserve">     Col. B, Line no. </t>
  </si>
  <si>
    <t>Line 9 above</t>
  </si>
  <si>
    <t>To Ex. 5A page8 Line 25</t>
  </si>
  <si>
    <t>(y)</t>
  </si>
  <si>
    <t>Postage and Subs.</t>
  </si>
  <si>
    <t>Mileage reimb</t>
  </si>
  <si>
    <t xml:space="preserve">Allocate costs </t>
  </si>
  <si>
    <t>Gen. Adv. Exp.</t>
  </si>
  <si>
    <t>Misc. Gen Exp.</t>
  </si>
  <si>
    <t>INTERNET ADV.</t>
  </si>
  <si>
    <t>Radio Adv.</t>
  </si>
  <si>
    <t>correct a/p dist</t>
  </si>
  <si>
    <t>Image blg. Ads.</t>
  </si>
  <si>
    <t xml:space="preserve">transfer misc payments </t>
  </si>
  <si>
    <t>Cash Register-</t>
  </si>
  <si>
    <t xml:space="preserve"> SCHOLARSHIP AWARD</t>
  </si>
  <si>
    <t>Chamber mtg</t>
  </si>
  <si>
    <t>MEMBER SURVEYS</t>
  </si>
  <si>
    <t>MEMBER SURVEYS - MONTH</t>
  </si>
  <si>
    <t>correct a/p dist-adv.</t>
  </si>
  <si>
    <t>COOP CONNECTIONS</t>
  </si>
  <si>
    <t>banner annual mtg</t>
  </si>
  <si>
    <t>Econ. Devel.</t>
  </si>
  <si>
    <t>ann mtg. rent facility</t>
  </si>
  <si>
    <t>Econ Devel.</t>
  </si>
  <si>
    <t>ann. Mtg meal</t>
  </si>
  <si>
    <t>world youth tour</t>
  </si>
  <si>
    <t>ann. Mtg. video</t>
  </si>
  <si>
    <t>mbr newsletter</t>
  </si>
  <si>
    <t>safety pres</t>
  </si>
  <si>
    <t>website</t>
  </si>
  <si>
    <t>text outage banners</t>
  </si>
  <si>
    <t>ann mt staff meal</t>
  </si>
  <si>
    <t>golf scramble</t>
  </si>
  <si>
    <t>conference parking</t>
  </si>
  <si>
    <t>conference meal</t>
  </si>
  <si>
    <t>solar online survey</t>
  </si>
  <si>
    <t>ann mtg door prizes</t>
  </si>
  <si>
    <t>ann mtg sing anthem</t>
  </si>
  <si>
    <t>chamber golf classic</t>
  </si>
  <si>
    <t>safety conference</t>
  </si>
  <si>
    <t>MTG MEAL -</t>
  </si>
  <si>
    <t xml:space="preserve">ALDC CONF - MEALS: </t>
  </si>
  <si>
    <t xml:space="preserve">ALDC CONF - HOTEL: </t>
  </si>
  <si>
    <t>KMSA SPRING WKSHP</t>
  </si>
  <si>
    <t>Ann mtg</t>
  </si>
  <si>
    <t xml:space="preserve">COOP CONNECTIONS </t>
  </si>
  <si>
    <t xml:space="preserve">RERC SPRING CONF-MEAL: </t>
  </si>
  <si>
    <t>RERC SPRING CONF - FUEL:</t>
  </si>
  <si>
    <t>RERC SPRING CONF - HOTEL:</t>
  </si>
  <si>
    <t>Image bld ads</t>
  </si>
  <si>
    <t xml:space="preserve">MILEAGE - </t>
  </si>
  <si>
    <t xml:space="preserve">CONNECT CONF </t>
  </si>
  <si>
    <t>FRANKFORT YOUTH TOUR</t>
  </si>
  <si>
    <t>HOME &amp; GARDEN show</t>
  </si>
  <si>
    <t>CONNECT 2015 CONF -</t>
  </si>
  <si>
    <t>CONNECT 2015 CONF</t>
  </si>
  <si>
    <t>Nreca safety conf.</t>
  </si>
  <si>
    <t>LEGISL BRKFST MEAL</t>
  </si>
  <si>
    <t xml:space="preserve"> ANNUAL GOLF CLASSIC</t>
  </si>
  <si>
    <t>GOVRN SAFETY Conf</t>
  </si>
  <si>
    <t>NRECA SAFETY SUMMIT</t>
  </si>
  <si>
    <t>DISTRIB.ENERGY WKSHP-</t>
  </si>
  <si>
    <t>chamber mtg</t>
  </si>
  <si>
    <t xml:space="preserve">APRIL 2015 MEETING </t>
  </si>
  <si>
    <t xml:space="preserve">ANNUAL MEETING YARD </t>
  </si>
  <si>
    <t>ANNUAL MTG SITE VISIT</t>
  </si>
  <si>
    <t>MEMBER SURVEYS -</t>
  </si>
  <si>
    <t>Co-Op Connections</t>
  </si>
  <si>
    <t>SOLOR MTG -</t>
  </si>
  <si>
    <t xml:space="preserve">SOLOR MTG </t>
  </si>
  <si>
    <t>2015 DAZZLING DAYLILIEs</t>
  </si>
  <si>
    <t>RENAISSANCE CORNER</t>
  </si>
  <si>
    <t xml:space="preserve">AG APPRECIATION </t>
  </si>
  <si>
    <t xml:space="preserve">2015 CONNECT </t>
  </si>
  <si>
    <t xml:space="preserve">Co-Op Connections </t>
  </si>
  <si>
    <t>SAFETY LDRSHP SUMMIT</t>
  </si>
  <si>
    <t xml:space="preserve">ANNUAL MEMBERSHIP </t>
  </si>
  <si>
    <t>FRANKFORT YOUTH TOUR -</t>
  </si>
  <si>
    <t>FRANKFORT YOUTH TOUR-</t>
  </si>
  <si>
    <t>FITTED TABLE COVER -</t>
  </si>
  <si>
    <t xml:space="preserve">RERC ANNUAL CONF </t>
  </si>
  <si>
    <t>Website</t>
  </si>
  <si>
    <t>MTG MEAL:</t>
  </si>
  <si>
    <t>HANCOCK CLARION</t>
  </si>
  <si>
    <t>Home show</t>
  </si>
  <si>
    <t xml:space="preserve">MEMBER MATTERS </t>
  </si>
  <si>
    <t xml:space="preserve">MILEAGE </t>
  </si>
  <si>
    <t>mailchimp-member surveys</t>
  </si>
  <si>
    <t>FIRECRACKER RUN</t>
  </si>
  <si>
    <t>Audubon Area 2015 Home</t>
  </si>
  <si>
    <t>LAPTOP AND ACCESSORIES</t>
  </si>
  <si>
    <t>FARM CITY BREAKFAST</t>
  </si>
  <si>
    <t xml:space="preserve">Constant Contact 1 month </t>
  </si>
  <si>
    <t xml:space="preserve">BKFST MTG - </t>
  </si>
  <si>
    <t>195247: CKAE ANNUAL DUEs</t>
  </si>
  <si>
    <t xml:space="preserve"> OHIO CO UTILITY MGRS. MTG</t>
  </si>
  <si>
    <t>FOURTH OF JULY CELEB</t>
  </si>
  <si>
    <t>W.C. HANDY FESTIVAL</t>
  </si>
  <si>
    <t>CORN FESTIVAL CONTRIB</t>
  </si>
  <si>
    <t>2015 FESTIVAL CONTRIBUT</t>
  </si>
  <si>
    <t xml:space="preserve">HENDERSON BLUEGRASS </t>
  </si>
  <si>
    <t>FREDONIA FEST CONTRIb</t>
  </si>
  <si>
    <t>STEAMBOAT FESTIVAL</t>
  </si>
  <si>
    <t xml:space="preserve">HENDERSON TRI-FEST </t>
  </si>
  <si>
    <t xml:space="preserve">RECC/RTCC ASSESSMENT </t>
  </si>
  <si>
    <t xml:space="preserve">SPONSORSHIP - MARCH </t>
  </si>
  <si>
    <t>BKFST MTG MEAL-</t>
  </si>
  <si>
    <t>BKFST MTG MEAL -</t>
  </si>
  <si>
    <t>SPOTLIGHT ON EXCEL</t>
  </si>
  <si>
    <t>2015 BUSINESS CELEBR</t>
  </si>
  <si>
    <t xml:space="preserve"> monthly payment</t>
  </si>
  <si>
    <t>STRATEGIC PLANNING MTG</t>
  </si>
  <si>
    <t>STRATEGIC MTG-</t>
  </si>
  <si>
    <t>RAISENS FOR cust. Campaign</t>
  </si>
  <si>
    <t xml:space="preserve">MEMBERSHIP INVESTMENT </t>
  </si>
  <si>
    <t xml:space="preserve">BOOTH RESERVATION-AG </t>
  </si>
  <si>
    <t>ANNUAL SUBSC</t>
  </si>
  <si>
    <t xml:space="preserve"> 2015 MEMBER DUES</t>
  </si>
  <si>
    <t xml:space="preserve"> 2015 MEMBER DUEs</t>
  </si>
  <si>
    <t>STRATEGIC PLAN-HOTEL:</t>
  </si>
  <si>
    <t xml:space="preserve"> CUSTOMER APPRECIATION</t>
  </si>
  <si>
    <t xml:space="preserve">CUSTOMER APPRECIATION </t>
  </si>
  <si>
    <t xml:space="preserve"> MEMBER APPRECIATION </t>
  </si>
  <si>
    <t>LED repl Christmas bulbs</t>
  </si>
  <si>
    <t>ENERGY EFFEC LITERATURE</t>
  </si>
  <si>
    <t>ANNUAL SUBSCRIPTION</t>
  </si>
  <si>
    <t>BOOTH RESERVATION-</t>
  </si>
  <si>
    <t xml:space="preserve"> CUST APPREC DAY</t>
  </si>
  <si>
    <t>CUST APPREC DAY</t>
  </si>
  <si>
    <t xml:space="preserve"> CHRISTMAS PARADE</t>
  </si>
  <si>
    <t xml:space="preserve"> AIRFARE-KY UNITED </t>
  </si>
  <si>
    <t xml:space="preserve">MEMBER APPREC DAY </t>
  </si>
  <si>
    <t>INDUSTRY APPRECIATION</t>
  </si>
  <si>
    <t xml:space="preserve"> MEMBER APPRECIATION</t>
  </si>
  <si>
    <t xml:space="preserve">Member Appreciation Day </t>
  </si>
  <si>
    <t>ANNUAL MEMBER DUES</t>
  </si>
  <si>
    <t xml:space="preserve">SPORTING CLAY SHOOT  </t>
  </si>
  <si>
    <t>EM/LAW ENFORCEMENt</t>
  </si>
  <si>
    <t xml:space="preserve">MILEAGE - SEP 2014 </t>
  </si>
  <si>
    <t xml:space="preserve"> Member App Day safety</t>
  </si>
  <si>
    <t xml:space="preserve">GOLD HOLE SPONSOR - </t>
  </si>
  <si>
    <t xml:space="preserve">KY UNITED-PARKING: </t>
  </si>
  <si>
    <t xml:space="preserve">KY UNITED-AIRFARE: </t>
  </si>
  <si>
    <t xml:space="preserve">KY UNITED-CAB FARE: </t>
  </si>
  <si>
    <t xml:space="preserve">KY UNITED-MEALS: </t>
  </si>
  <si>
    <t xml:space="preserve">RELATIONSHIP BUILDER </t>
  </si>
  <si>
    <t>RELATIONSHIP BUILDE</t>
  </si>
  <si>
    <t xml:space="preserve">LOOK UP VIDEO #2 </t>
  </si>
  <si>
    <t xml:space="preserve">OCTV video production </t>
  </si>
  <si>
    <t xml:space="preserve">WASHINGTON YOUTH TOUR </t>
  </si>
  <si>
    <t xml:space="preserve">GOLF CLASSIC GOLD </t>
  </si>
  <si>
    <t xml:space="preserve">JACKSON ENG WEATHERIZ </t>
  </si>
  <si>
    <t xml:space="preserve">ANNUAL ALLIANCE </t>
  </si>
  <si>
    <t>JACKSON ENG VISIT</t>
  </si>
  <si>
    <t>Blood drive</t>
  </si>
  <si>
    <t>Communication Training-</t>
  </si>
  <si>
    <t>GOLD SPONSORSHIP-</t>
  </si>
  <si>
    <t>GOLF CLASSIC TEAM</t>
  </si>
  <si>
    <t xml:space="preserve">EVANSVILLE OTTER NIGHT </t>
  </si>
  <si>
    <t>ANNUAL ASSOCIATE Dues</t>
  </si>
  <si>
    <t>Ann. Mtg</t>
  </si>
  <si>
    <t>Kenergy staff labor</t>
  </si>
  <si>
    <t>Kenergy staff Tran</t>
  </si>
  <si>
    <t>correct input</t>
  </si>
  <si>
    <t>allocate misc general</t>
  </si>
  <si>
    <t>OHIO CO CHAMBER OF COM.</t>
  </si>
  <si>
    <t>HOPKINS CO HOME ASSOC</t>
  </si>
  <si>
    <t>MADISONVILLE-HOPKINS CO</t>
  </si>
  <si>
    <t xml:space="preserve">AM CONSERVATION </t>
  </si>
  <si>
    <t>WALMART BUSINESS</t>
  </si>
  <si>
    <t xml:space="preserve">HENDERSON FINE ARTS </t>
  </si>
  <si>
    <t>HANCOCK CO IND</t>
  </si>
  <si>
    <t xml:space="preserve">GREENWELL-CHISHOLM </t>
  </si>
  <si>
    <t xml:space="preserve">SEBREE CHAMBER </t>
  </si>
  <si>
    <t>MADISONVILLE HOPKINS CO.</t>
  </si>
  <si>
    <t>CONCORD CUSTOM CLEAN</t>
  </si>
  <si>
    <t xml:space="preserve">AMERICAN LEGION POST </t>
  </si>
  <si>
    <t>HANCOCK COUNTY CHAMB</t>
  </si>
  <si>
    <t>STEPHEN THOMPSON, CUST</t>
  </si>
  <si>
    <t>MCLEAN CO CHAMB</t>
  </si>
  <si>
    <t>HOMEBUILDERS ASSOC</t>
  </si>
  <si>
    <t>HOPKINS CO. HOME</t>
  </si>
  <si>
    <t>W.A. FISHER ADVERT</t>
  </si>
  <si>
    <t>WESTERN KY BOTANICAL</t>
  </si>
  <si>
    <t>DOWN MORGANFIELD</t>
  </si>
  <si>
    <t>CARD FULFILLMENT SER</t>
  </si>
  <si>
    <t>SEBREE CHAMBER OF COM</t>
  </si>
  <si>
    <t xml:space="preserve">RURAL ELECTRICITY </t>
  </si>
  <si>
    <t>OWENSBORO HEALTH</t>
  </si>
  <si>
    <t>KY COUNCIL OF COOP</t>
  </si>
  <si>
    <t xml:space="preserve">AUDUBON AREA HOME </t>
  </si>
  <si>
    <t>GIRLS INC</t>
  </si>
  <si>
    <t>OHIO CO CHAMBER</t>
  </si>
  <si>
    <t>HENDERSON MUSIC PRES</t>
  </si>
  <si>
    <t>INTERNATIONAL BLUEGR</t>
  </si>
  <si>
    <t xml:space="preserve">LEWISPORT HERITAGE </t>
  </si>
  <si>
    <t>HENDERSON CO. TOURISM</t>
  </si>
  <si>
    <t>HENDERSON BREAK LIONS</t>
  </si>
  <si>
    <t>CRITTENDEN COUNTY LIONS</t>
  </si>
  <si>
    <t>KENTUCKY STATE TREAS</t>
  </si>
  <si>
    <t xml:space="preserve">MARRIOTT </t>
  </si>
  <si>
    <t>KENTUCKY ASSOC FOR ECON</t>
  </si>
  <si>
    <t xml:space="preserve">KENTUCKY ASSOC FOR ECON </t>
  </si>
  <si>
    <t>MADISONVILLE HOPKINS CO</t>
  </si>
  <si>
    <t>STURGIS CHAMBER</t>
  </si>
  <si>
    <t>HOPKINS CO. HOMEBUILD</t>
  </si>
  <si>
    <t>MACKEY'S MASONVILLE</t>
  </si>
  <si>
    <t>NATIONAL RURAL ECON</t>
  </si>
  <si>
    <t>HOPKINS CO. HOMEBUI</t>
  </si>
  <si>
    <t>EVANSVILLE REG AIRPORT</t>
  </si>
  <si>
    <t>OWENSBORO DAVIESS CO.</t>
  </si>
  <si>
    <t>PRINCETON-CALDWELL CO</t>
  </si>
  <si>
    <t>AUDUBON AREA HOME</t>
  </si>
  <si>
    <t>NORTHWEST KY TRAIN CON</t>
  </si>
  <si>
    <t>ASSOC LARGE COOPS</t>
  </si>
  <si>
    <t>GREATER OWENS ECON</t>
  </si>
  <si>
    <t>HANCOCK CO INDUS</t>
  </si>
  <si>
    <t xml:space="preserve">OHIO CO CHAMBER </t>
  </si>
  <si>
    <t>Henderson Ins. Services</t>
  </si>
  <si>
    <t>Gaylord Opryland Hotel</t>
  </si>
  <si>
    <t>Main Street Italian</t>
  </si>
  <si>
    <t>Planters Coffee House</t>
  </si>
  <si>
    <t xml:space="preserve">Fourth Street Live </t>
  </si>
  <si>
    <t>Marriot</t>
  </si>
  <si>
    <t>Golden Glaze Bakery</t>
  </si>
  <si>
    <t xml:space="preserve">J &amp; B Catering Service </t>
  </si>
  <si>
    <t xml:space="preserve">Sureway Super Market </t>
  </si>
  <si>
    <t>Stephen Thompson, Cust</t>
  </si>
  <si>
    <t>Mtg Fee - kaec</t>
  </si>
  <si>
    <t>Mtg Fee - BREC Orient</t>
  </si>
  <si>
    <t xml:space="preserve"> NRECA Winter School </t>
  </si>
  <si>
    <t xml:space="preserve">Annual Report printing </t>
  </si>
  <si>
    <t xml:space="preserve">NRECA Winter School </t>
  </si>
  <si>
    <t xml:space="preserve">Mtg Fee - BREC Annual </t>
  </si>
  <si>
    <t>Mtg Fee - BREC Annual</t>
  </si>
  <si>
    <t>Ballots director elections</t>
  </si>
  <si>
    <t>Mileage - KAEC Op</t>
  </si>
  <si>
    <t>Mtg Exp - KAEC Op Com</t>
  </si>
  <si>
    <t xml:space="preserve"> NRECA Winter SchooL</t>
  </si>
  <si>
    <t>Mileage - Strategic Plan</t>
  </si>
  <si>
    <t xml:space="preserve"> Strategic Planning Mtg</t>
  </si>
  <si>
    <t>Strategic Planning Mtg</t>
  </si>
  <si>
    <t xml:space="preserve"> KAEC Annual Mtg</t>
  </si>
  <si>
    <t xml:space="preserve"> - Strategic Plan Mtg</t>
  </si>
  <si>
    <t>KAEC Annual Mtg</t>
  </si>
  <si>
    <t>Strategic Planning Mtg -</t>
  </si>
  <si>
    <t xml:space="preserve"> KAEC AnN Mtg/StraT Plan</t>
  </si>
  <si>
    <t>Board Mtg Supplies - Audit</t>
  </si>
  <si>
    <t>Mtg Exp - Strategic Plan</t>
  </si>
  <si>
    <t>Mtg Fees - Strategic Plann</t>
  </si>
  <si>
    <t xml:space="preserve">Board Mtg Supplies - Audit </t>
  </si>
  <si>
    <t xml:space="preserve">  NRECA Winter School</t>
  </si>
  <si>
    <t xml:space="preserve"> NRECA Winter School</t>
  </si>
  <si>
    <t xml:space="preserve"> KAEC Annual Mtg/Strat</t>
  </si>
  <si>
    <t xml:space="preserve"> KAEC Annual / Strategic </t>
  </si>
  <si>
    <t>KAEC Annual / Strat</t>
  </si>
  <si>
    <t>Strategic Planning</t>
  </si>
  <si>
    <t>KAEC Coord. Train</t>
  </si>
  <si>
    <t>KAEC Coord. Training</t>
  </si>
  <si>
    <t>KAEC Annual Mtg (8)</t>
  </si>
  <si>
    <t>KAEC Op Committee</t>
  </si>
  <si>
    <t xml:space="preserve"> KAEC Op Committee</t>
  </si>
  <si>
    <t xml:space="preserve"> NRECA Winter </t>
  </si>
  <si>
    <t>Rural Electric Magz (11)</t>
  </si>
  <si>
    <t xml:space="preserve">Mtg Exp  KAEC Bd - </t>
  </si>
  <si>
    <t>Telephonic - CEO Eval</t>
  </si>
  <si>
    <t xml:space="preserve"> Telephonic - CEO Eval</t>
  </si>
  <si>
    <t>Telephonic - CEO EvaL</t>
  </si>
  <si>
    <t xml:space="preserve">NRECA Directors Conf </t>
  </si>
  <si>
    <t xml:space="preserve">Bd Mtg Supplies - </t>
  </si>
  <si>
    <t xml:space="preserve"> Telephonic - Bd</t>
  </si>
  <si>
    <t>NRECA Directors Conf</t>
  </si>
  <si>
    <t xml:space="preserve"> NRECA Directors Conf</t>
  </si>
  <si>
    <t xml:space="preserve">  CEO Search</t>
  </si>
  <si>
    <t>Exhibit 5B, LEADSHEET 1</t>
  </si>
  <si>
    <t>Exhibit 5B, LEADSHEET 2</t>
  </si>
  <si>
    <t xml:space="preserve">MISC DISALLOWED EMPLOYEE COSTS </t>
  </si>
  <si>
    <t xml:space="preserve">BREAKROOM SUPPLIES - </t>
  </si>
  <si>
    <t>BREAKROOM SUPPLIES -</t>
  </si>
  <si>
    <t>Gift Cards</t>
  </si>
  <si>
    <t>FRAMING CERTIFICATE</t>
  </si>
  <si>
    <t xml:space="preserve">FRAMING </t>
  </si>
  <si>
    <t>REVERSE ENTRY</t>
  </si>
  <si>
    <t xml:space="preserve">AMI COSTS reversed </t>
  </si>
  <si>
    <t>gift cards</t>
  </si>
  <si>
    <t>Gift Bags -</t>
  </si>
  <si>
    <t xml:space="preserve">Gift Bags - </t>
  </si>
  <si>
    <t xml:space="preserve">Gift Bags </t>
  </si>
  <si>
    <t>T-SHIRTS</t>
  </si>
  <si>
    <t xml:space="preserve"> MTG MEAL</t>
  </si>
  <si>
    <t>Room rental</t>
  </si>
  <si>
    <t xml:space="preserve">DECORATING </t>
  </si>
  <si>
    <t xml:space="preserve"> DJ</t>
  </si>
  <si>
    <t xml:space="preserve"> MUSIC</t>
  </si>
  <si>
    <t xml:space="preserve"> PERFORMANCE</t>
  </si>
  <si>
    <t xml:space="preserve"> PHOTO BOOTH-BAL DUE</t>
  </si>
  <si>
    <t xml:space="preserve"> PHOTO BOOTH</t>
  </si>
  <si>
    <t xml:space="preserve"> VAN DRIVERS</t>
  </si>
  <si>
    <t xml:space="preserve">Item </t>
  </si>
  <si>
    <t xml:space="preserve"> VAN DRIVERS </t>
  </si>
  <si>
    <t xml:space="preserve"> HOLIDAY PARTY</t>
  </si>
  <si>
    <t>DECORATING</t>
  </si>
  <si>
    <t>VOID FOR REISSU</t>
  </si>
  <si>
    <t>Food</t>
  </si>
  <si>
    <t>Table Decoration</t>
  </si>
  <si>
    <t xml:space="preserve"> hotel rooms</t>
  </si>
  <si>
    <t>06/12/15</t>
  </si>
  <si>
    <t>Check number 1214444</t>
  </si>
  <si>
    <t>(1) 17%</t>
  </si>
  <si>
    <t>to exh. 5B,</t>
  </si>
  <si>
    <t>Page</t>
  </si>
  <si>
    <t>To Exhibit 5A. Page 8, Row</t>
  </si>
  <si>
    <t>Divided by 5yrs x 4</t>
  </si>
  <si>
    <t xml:space="preserve">exh 5A. Pg 9 </t>
  </si>
  <si>
    <t>line 4</t>
  </si>
  <si>
    <t>To Exh.</t>
  </si>
  <si>
    <t>5A, pg 8</t>
  </si>
  <si>
    <t>row</t>
  </si>
  <si>
    <t>(1) to exh. 5d, leadsheet 1, row 16</t>
  </si>
  <si>
    <t xml:space="preserve">To exh. 5A, pg 8, line </t>
  </si>
  <si>
    <t>From Ex. 5B, Page 53, col. V</t>
  </si>
  <si>
    <t>Exh. 5d</t>
  </si>
  <si>
    <t>leadsheet 1</t>
  </si>
  <si>
    <t>line 2</t>
  </si>
  <si>
    <t>To exh. 5d, leadsheet 1, line 3 col. B</t>
  </si>
  <si>
    <t>To exh. 5d, leadsheet 1, line 4 col b</t>
  </si>
  <si>
    <t>To exh. 5d, leadsheet 1, line 6 col b</t>
  </si>
  <si>
    <t>To exh. 5D, leadsheet 1, line 7 col b</t>
  </si>
  <si>
    <t>To exh. 5d, leadsheet 1, line 8, col b.</t>
  </si>
  <si>
    <t>To Exh. 5D, leadsheet 1, line 9 col.b</t>
  </si>
  <si>
    <t>To Exh. 5D, leadsheet 1, line 10  col b</t>
  </si>
  <si>
    <t>To Exh. 5D, leadsheet 1, line 11, col. B</t>
  </si>
  <si>
    <t>53, 73, 113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</si>
</sst>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_);[Red]\(0.000\)"/>
    <numFmt numFmtId="166" formatCode="0;\-0;#"/>
    <numFmt numFmtId="167" formatCode="m/d/yy;@"/>
    <numFmt numFmtId="168" formatCode="####0.00"/>
    <numFmt numFmtId="169" formatCode="mm/dd/yy;@"/>
    <numFmt numFmtId="170" formatCode="m/d/yyyy;@"/>
    <numFmt numFmtId="171" formatCode="_(* #,##0_);_(* \(#,##0\);_(* &quot;-&quot;??_);_(@_)"/>
    <numFmt numFmtId="172" formatCode="0.0%"/>
    <numFmt numFmtId="173" formatCode="_(&quot;$&quot;* #,##0_);_(&quot;$&quot;* \(#,##0\);_(&quot;$&quot;* &quot;-&quot;??_);_(@_)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sz val="16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Arial"/>
      <family val="2"/>
    </font>
    <font>
      <b/>
      <sz val="12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auto="1"/>
      </bottom>
      <diagonal/>
    </border>
  </borders>
  <cellStyleXfs count="50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238">
    <xf numFmtId="0" fontId="0" fillId="0" borderId="0" xfId="0"/>
    <xf numFmtId="17" fontId="0" fillId="0" borderId="0" xfId="0" applyNumberFormat="1"/>
    <xf numFmtId="2" fontId="0" fillId="0" borderId="0" xfId="0" applyNumberFormat="1"/>
    <xf numFmtId="0" fontId="0" fillId="0" borderId="0" xfId="0" applyFill="1"/>
    <xf numFmtId="2" fontId="0" fillId="0" borderId="0" xfId="0" applyNumberFormat="1" applyFill="1"/>
    <xf numFmtId="0" fontId="0" fillId="0" borderId="0" xfId="0" quotePrefix="1" applyAlignment="1">
      <alignment horizontal="center"/>
    </xf>
    <xf numFmtId="43" fontId="18" fillId="0" borderId="0" xfId="42" applyFont="1"/>
    <xf numFmtId="0" fontId="18" fillId="0" borderId="0" xfId="0" applyFont="1"/>
    <xf numFmtId="0" fontId="18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Continuous"/>
    </xf>
    <xf numFmtId="43" fontId="18" fillId="0" borderId="0" xfId="42" applyFont="1" applyBorder="1"/>
    <xf numFmtId="0" fontId="18" fillId="0" borderId="0" xfId="0" applyFont="1" applyBorder="1"/>
    <xf numFmtId="0" fontId="19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0" fillId="0" borderId="0" xfId="0" applyNumberFormat="1" applyFill="1" applyBorder="1" applyAlignment="1" applyProtection="1">
      <protection locked="0"/>
    </xf>
    <xf numFmtId="0" fontId="0" fillId="0" borderId="26" xfId="0" applyBorder="1" applyAlignment="1">
      <alignment vertical="top"/>
    </xf>
    <xf numFmtId="0" fontId="0" fillId="0" borderId="28" xfId="0" applyBorder="1" applyAlignment="1">
      <alignment vertical="top"/>
    </xf>
    <xf numFmtId="0" fontId="0" fillId="0" borderId="29" xfId="0" applyBorder="1" applyAlignment="1">
      <alignment vertical="top"/>
    </xf>
    <xf numFmtId="0" fontId="0" fillId="0" borderId="30" xfId="0" applyBorder="1" applyAlignment="1">
      <alignment vertical="top"/>
    </xf>
    <xf numFmtId="0" fontId="0" fillId="0" borderId="31" xfId="0" applyBorder="1" applyAlignment="1">
      <alignment vertical="top"/>
    </xf>
    <xf numFmtId="49" fontId="23" fillId="0" borderId="0" xfId="0" applyNumberFormat="1" applyFont="1" applyFill="1" applyBorder="1" applyAlignment="1" applyProtection="1">
      <alignment horizontal="left" vertical="top"/>
    </xf>
    <xf numFmtId="49" fontId="23" fillId="0" borderId="0" xfId="0" applyNumberFormat="1" applyFont="1" applyFill="1" applyBorder="1" applyAlignment="1" applyProtection="1">
      <alignment horizontal="left" vertical="top"/>
    </xf>
    <xf numFmtId="4" fontId="23" fillId="0" borderId="0" xfId="0" applyNumberFormat="1" applyFont="1" applyFill="1" applyBorder="1" applyAlignment="1" applyProtection="1">
      <alignment horizontal="right" vertical="top"/>
    </xf>
    <xf numFmtId="4" fontId="23" fillId="0" borderId="0" xfId="0" applyNumberFormat="1" applyFont="1" applyFill="1" applyBorder="1" applyAlignment="1" applyProtection="1">
      <alignment vertical="top"/>
    </xf>
    <xf numFmtId="43" fontId="0" fillId="0" borderId="0" xfId="0" applyNumberFormat="1"/>
    <xf numFmtId="43" fontId="0" fillId="0" borderId="10" xfId="0" applyNumberFormat="1" applyBorder="1"/>
    <xf numFmtId="43" fontId="18" fillId="0" borderId="0" xfId="0" applyNumberFormat="1" applyFont="1"/>
    <xf numFmtId="0" fontId="0" fillId="0" borderId="0" xfId="0" applyAlignment="1">
      <alignment horizontal="left"/>
    </xf>
    <xf numFmtId="44" fontId="0" fillId="0" borderId="0" xfId="0" applyNumberFormat="1"/>
    <xf numFmtId="0" fontId="0" fillId="0" borderId="0" xfId="0" pivotButton="1"/>
    <xf numFmtId="0" fontId="0" fillId="0" borderId="0" xfId="0" applyNumberFormat="1"/>
    <xf numFmtId="43" fontId="0" fillId="0" borderId="0" xfId="42" applyFont="1"/>
    <xf numFmtId="17" fontId="0" fillId="0" borderId="0" xfId="0" applyNumberFormat="1" applyFill="1"/>
    <xf numFmtId="16" fontId="0" fillId="0" borderId="0" xfId="0" applyNumberFormat="1"/>
    <xf numFmtId="172" fontId="0" fillId="0" borderId="0" xfId="49" applyNumberFormat="1" applyFont="1"/>
    <xf numFmtId="10" fontId="0" fillId="0" borderId="0" xfId="49" applyNumberFormat="1" applyFont="1"/>
    <xf numFmtId="0" fontId="26" fillId="0" borderId="12" xfId="0" applyFont="1" applyBorder="1" applyAlignment="1">
      <alignment horizontal="centerContinuous"/>
    </xf>
    <xf numFmtId="0" fontId="27" fillId="0" borderId="13" xfId="0" applyFont="1" applyBorder="1" applyAlignment="1">
      <alignment horizontal="centerContinuous"/>
    </xf>
    <xf numFmtId="0" fontId="27" fillId="0" borderId="14" xfId="0" applyFont="1" applyFill="1" applyBorder="1" applyAlignment="1">
      <alignment horizontal="centerContinuous"/>
    </xf>
    <xf numFmtId="43" fontId="27" fillId="0" borderId="0" xfId="42" applyFont="1"/>
    <xf numFmtId="0" fontId="28" fillId="0" borderId="15" xfId="0" applyFont="1" applyBorder="1" applyAlignment="1">
      <alignment horizontal="centerContinuous"/>
    </xf>
    <xf numFmtId="0" fontId="27" fillId="0" borderId="0" xfId="0" applyFont="1" applyBorder="1" applyAlignment="1">
      <alignment horizontal="centerContinuous"/>
    </xf>
    <xf numFmtId="0" fontId="27" fillId="0" borderId="16" xfId="0" applyFont="1" applyFill="1" applyBorder="1" applyAlignment="1">
      <alignment horizontal="centerContinuous"/>
    </xf>
    <xf numFmtId="0" fontId="26" fillId="0" borderId="15" xfId="0" applyFont="1" applyBorder="1" applyAlignment="1">
      <alignment horizontal="centerContinuous"/>
    </xf>
    <xf numFmtId="43" fontId="27" fillId="0" borderId="0" xfId="42" applyFont="1" applyBorder="1"/>
    <xf numFmtId="0" fontId="27" fillId="0" borderId="17" xfId="0" applyFont="1" applyBorder="1" applyAlignment="1">
      <alignment horizontal="centerContinuous"/>
    </xf>
    <xf numFmtId="0" fontId="27" fillId="0" borderId="18" xfId="0" applyFont="1" applyBorder="1" applyAlignment="1">
      <alignment horizontal="centerContinuous"/>
    </xf>
    <xf numFmtId="0" fontId="27" fillId="0" borderId="19" xfId="0" applyFont="1" applyFill="1" applyBorder="1" applyAlignment="1">
      <alignment horizontal="centerContinuous"/>
    </xf>
    <xf numFmtId="0" fontId="27" fillId="0" borderId="15" xfId="0" applyFont="1" applyBorder="1" applyAlignment="1">
      <alignment horizontal="centerContinuous"/>
    </xf>
    <xf numFmtId="0" fontId="27" fillId="0" borderId="20" xfId="0" applyFont="1" applyBorder="1"/>
    <xf numFmtId="0" fontId="27" fillId="0" borderId="0" xfId="0" applyFont="1" applyBorder="1" applyAlignment="1">
      <alignment horizontal="center" vertical="center"/>
    </xf>
    <xf numFmtId="0" fontId="27" fillId="0" borderId="20" xfId="0" applyFont="1" applyFill="1" applyBorder="1" applyAlignment="1">
      <alignment horizontal="center" vertical="center"/>
    </xf>
    <xf numFmtId="0" fontId="29" fillId="0" borderId="0" xfId="0" applyFont="1"/>
    <xf numFmtId="0" fontId="27" fillId="0" borderId="21" xfId="0" applyFont="1" applyBorder="1" applyAlignment="1">
      <alignment horizontal="center" wrapText="1"/>
    </xf>
    <xf numFmtId="164" fontId="27" fillId="0" borderId="32" xfId="0" applyNumberFormat="1" applyFont="1" applyFill="1" applyBorder="1" applyAlignment="1">
      <alignment horizontal="center" wrapText="1"/>
    </xf>
    <xf numFmtId="0" fontId="27" fillId="0" borderId="20" xfId="0" applyFont="1" applyBorder="1" applyAlignment="1">
      <alignment horizontal="center" wrapText="1"/>
    </xf>
    <xf numFmtId="0" fontId="27" fillId="0" borderId="0" xfId="0" applyFont="1" applyBorder="1" applyAlignment="1">
      <alignment horizontal="left" wrapText="1"/>
    </xf>
    <xf numFmtId="44" fontId="27" fillId="0" borderId="20" xfId="43" applyFont="1" applyFill="1" applyBorder="1" applyAlignment="1">
      <alignment horizontal="center" wrapText="1"/>
    </xf>
    <xf numFmtId="0" fontId="29" fillId="0" borderId="0" xfId="0" quotePrefix="1" applyFont="1" applyAlignment="1">
      <alignment horizontal="center"/>
    </xf>
    <xf numFmtId="0" fontId="27" fillId="0" borderId="20" xfId="0" applyFont="1" applyBorder="1" applyAlignment="1">
      <alignment horizontal="center"/>
    </xf>
    <xf numFmtId="0" fontId="27" fillId="0" borderId="22" xfId="0" applyFont="1" applyBorder="1" applyAlignment="1"/>
    <xf numFmtId="44" fontId="27" fillId="0" borderId="22" xfId="43" applyFont="1" applyFill="1" applyBorder="1" applyAlignment="1">
      <alignment horizontal="center"/>
    </xf>
    <xf numFmtId="0" fontId="27" fillId="0" borderId="22" xfId="0" applyFont="1" applyBorder="1" applyAlignment="1">
      <alignment horizontal="center"/>
    </xf>
    <xf numFmtId="0" fontId="27" fillId="0" borderId="22" xfId="0" applyFont="1" applyBorder="1"/>
    <xf numFmtId="44" fontId="27" fillId="0" borderId="22" xfId="43" applyFont="1" applyFill="1" applyBorder="1"/>
    <xf numFmtId="0" fontId="29" fillId="0" borderId="22" xfId="0" applyFont="1" applyBorder="1"/>
    <xf numFmtId="0" fontId="27" fillId="0" borderId="20" xfId="0" applyFont="1" applyFill="1" applyBorder="1"/>
    <xf numFmtId="0" fontId="29" fillId="0" borderId="0" xfId="0" applyFont="1" applyAlignment="1">
      <alignment horizontal="centerContinuous"/>
    </xf>
    <xf numFmtId="0" fontId="29" fillId="0" borderId="23" xfId="0" applyFont="1" applyBorder="1"/>
    <xf numFmtId="44" fontId="29" fillId="0" borderId="22" xfId="43" applyFont="1" applyBorder="1"/>
    <xf numFmtId="0" fontId="27" fillId="0" borderId="0" xfId="0" applyFont="1" applyBorder="1"/>
    <xf numFmtId="0" fontId="27" fillId="0" borderId="18" xfId="0" applyFont="1" applyBorder="1"/>
    <xf numFmtId="44" fontId="27" fillId="0" borderId="24" xfId="43" applyFont="1" applyFill="1" applyBorder="1"/>
    <xf numFmtId="0" fontId="27" fillId="0" borderId="0" xfId="0" quotePrefix="1" applyFont="1"/>
    <xf numFmtId="44" fontId="27" fillId="0" borderId="0" xfId="43" applyFont="1" applyFill="1" applyBorder="1"/>
    <xf numFmtId="0" fontId="27" fillId="0" borderId="0" xfId="0" applyFont="1"/>
    <xf numFmtId="44" fontId="27" fillId="0" borderId="0" xfId="43" applyFont="1" applyFill="1"/>
    <xf numFmtId="165" fontId="27" fillId="0" borderId="0" xfId="0" applyNumberFormat="1" applyFont="1" applyAlignment="1">
      <alignment horizontal="right"/>
    </xf>
    <xf numFmtId="44" fontId="27" fillId="0" borderId="0" xfId="43" applyFont="1"/>
    <xf numFmtId="44" fontId="27" fillId="0" borderId="10" xfId="43" applyFont="1" applyBorder="1"/>
    <xf numFmtId="44" fontId="27" fillId="0" borderId="13" xfId="43" applyFont="1" applyBorder="1"/>
    <xf numFmtId="44" fontId="29" fillId="0" borderId="10" xfId="43" applyFont="1" applyBorder="1"/>
    <xf numFmtId="44" fontId="29" fillId="0" borderId="11" xfId="43" applyFont="1" applyBorder="1"/>
    <xf numFmtId="0" fontId="28" fillId="0" borderId="0" xfId="0" applyFont="1"/>
    <xf numFmtId="0" fontId="29" fillId="0" borderId="0" xfId="0" applyFont="1" applyFill="1"/>
    <xf numFmtId="14" fontId="29" fillId="0" borderId="0" xfId="0" applyNumberFormat="1" applyFont="1"/>
    <xf numFmtId="2" fontId="29" fillId="0" borderId="0" xfId="0" applyNumberFormat="1" applyFont="1"/>
    <xf numFmtId="0" fontId="29" fillId="0" borderId="0" xfId="0" applyFont="1" applyAlignment="1"/>
    <xf numFmtId="17" fontId="29" fillId="0" borderId="0" xfId="0" applyNumberFormat="1" applyFont="1"/>
    <xf numFmtId="1" fontId="29" fillId="0" borderId="0" xfId="0" applyNumberFormat="1" applyFont="1" applyAlignment="1">
      <alignment horizontal="left"/>
    </xf>
    <xf numFmtId="2" fontId="29" fillId="0" borderId="0" xfId="0" applyNumberFormat="1" applyFont="1" applyFill="1"/>
    <xf numFmtId="2" fontId="29" fillId="0" borderId="10" xfId="0" applyNumberFormat="1" applyFont="1" applyFill="1" applyBorder="1"/>
    <xf numFmtId="0" fontId="29" fillId="0" borderId="10" xfId="0" applyFont="1" applyBorder="1"/>
    <xf numFmtId="1" fontId="29" fillId="0" borderId="10" xfId="0" applyNumberFormat="1" applyFont="1" applyBorder="1" applyAlignment="1">
      <alignment horizontal="left"/>
    </xf>
    <xf numFmtId="17" fontId="29" fillId="0" borderId="10" xfId="0" applyNumberFormat="1" applyFont="1" applyBorder="1"/>
    <xf numFmtId="2" fontId="29" fillId="0" borderId="10" xfId="0" applyNumberFormat="1" applyFont="1" applyBorder="1"/>
    <xf numFmtId="2" fontId="29" fillId="0" borderId="11" xfId="0" applyNumberFormat="1" applyFont="1" applyBorder="1"/>
    <xf numFmtId="0" fontId="29" fillId="0" borderId="11" xfId="0" applyFont="1" applyBorder="1"/>
    <xf numFmtId="1" fontId="29" fillId="0" borderId="11" xfId="0" applyNumberFormat="1" applyFont="1" applyBorder="1" applyAlignment="1">
      <alignment horizontal="left"/>
    </xf>
    <xf numFmtId="167" fontId="26" fillId="0" borderId="0" xfId="0" applyNumberFormat="1" applyFont="1" applyFill="1" applyAlignment="1">
      <alignment horizontal="centerContinuous"/>
    </xf>
    <xf numFmtId="0" fontId="26" fillId="0" borderId="0" xfId="0" applyFont="1" applyFill="1" applyAlignment="1">
      <alignment horizontal="centerContinuous"/>
    </xf>
    <xf numFmtId="43" fontId="26" fillId="0" borderId="0" xfId="0" applyNumberFormat="1" applyFont="1" applyFill="1" applyAlignment="1">
      <alignment horizontal="centerContinuous"/>
    </xf>
    <xf numFmtId="43" fontId="27" fillId="0" borderId="0" xfId="42" applyFont="1" applyFill="1" applyAlignment="1">
      <alignment horizontal="centerContinuous"/>
    </xf>
    <xf numFmtId="0" fontId="27" fillId="0" borderId="0" xfId="0" applyFont="1" applyFill="1" applyAlignment="1">
      <alignment horizontal="centerContinuous"/>
    </xf>
    <xf numFmtId="43" fontId="26" fillId="0" borderId="0" xfId="42" applyFont="1" applyFill="1" applyAlignment="1">
      <alignment horizontal="center"/>
    </xf>
    <xf numFmtId="0" fontId="29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9" fillId="0" borderId="0" xfId="0" applyFont="1" applyBorder="1" applyAlignment="1">
      <alignment horizontal="center"/>
    </xf>
    <xf numFmtId="0" fontId="30" fillId="0" borderId="0" xfId="0" applyFont="1" applyFill="1" applyAlignment="1">
      <alignment horizontal="left" textRotation="82"/>
    </xf>
    <xf numFmtId="0" fontId="30" fillId="0" borderId="0" xfId="0" applyFont="1" applyFill="1" applyAlignment="1">
      <alignment horizontal="center" textRotation="82"/>
    </xf>
    <xf numFmtId="167" fontId="30" fillId="0" borderId="0" xfId="0" applyNumberFormat="1" applyFont="1" applyFill="1" applyAlignment="1">
      <alignment horizontal="center" textRotation="82"/>
    </xf>
    <xf numFmtId="43" fontId="30" fillId="0" borderId="0" xfId="0" applyNumberFormat="1" applyFont="1" applyFill="1" applyAlignment="1">
      <alignment horizontal="center" textRotation="82"/>
    </xf>
    <xf numFmtId="43" fontId="30" fillId="0" borderId="0" xfId="42" applyFont="1" applyFill="1" applyAlignment="1">
      <alignment horizontal="center" textRotation="82"/>
    </xf>
    <xf numFmtId="43" fontId="30" fillId="0" borderId="0" xfId="42" applyFont="1" applyFill="1" applyAlignment="1">
      <alignment horizontal="center" textRotation="82" wrapText="1"/>
    </xf>
    <xf numFmtId="1" fontId="29" fillId="0" borderId="0" xfId="44" applyNumberFormat="1" applyFont="1" applyAlignment="1">
      <alignment horizontal="left"/>
    </xf>
    <xf numFmtId="1" fontId="29" fillId="0" borderId="0" xfId="44" applyNumberFormat="1" applyFont="1" applyAlignment="1">
      <alignment horizontal="center"/>
    </xf>
    <xf numFmtId="0" fontId="30" fillId="0" borderId="0" xfId="0" applyFont="1" applyFill="1"/>
    <xf numFmtId="0" fontId="29" fillId="0" borderId="0" xfId="44" applyFont="1"/>
    <xf numFmtId="167" fontId="29" fillId="0" borderId="0" xfId="44" applyNumberFormat="1" applyFont="1"/>
    <xf numFmtId="43" fontId="29" fillId="0" borderId="0" xfId="44" applyNumberFormat="1" applyFont="1"/>
    <xf numFmtId="43" fontId="30" fillId="0" borderId="0" xfId="42" applyFont="1" applyFill="1"/>
    <xf numFmtId="43" fontId="29" fillId="0" borderId="0" xfId="44" applyNumberFormat="1" applyFont="1" applyBorder="1"/>
    <xf numFmtId="43" fontId="30" fillId="0" borderId="0" xfId="42" applyFont="1" applyFill="1" applyBorder="1"/>
    <xf numFmtId="43" fontId="29" fillId="0" borderId="0" xfId="44" applyNumberFormat="1" applyFont="1" applyFill="1"/>
    <xf numFmtId="0" fontId="30" fillId="0" borderId="0" xfId="0" applyFont="1" applyFill="1" applyBorder="1"/>
    <xf numFmtId="39" fontId="30" fillId="0" borderId="0" xfId="0" applyNumberFormat="1" applyFont="1" applyFill="1"/>
    <xf numFmtId="0" fontId="29" fillId="0" borderId="0" xfId="0" applyFont="1" applyBorder="1"/>
    <xf numFmtId="168" fontId="30" fillId="0" borderId="0" xfId="42" applyNumberFormat="1" applyFont="1" applyFill="1"/>
    <xf numFmtId="168" fontId="30" fillId="0" borderId="0" xfId="42" applyNumberFormat="1" applyFont="1" applyFill="1" applyAlignment="1"/>
    <xf numFmtId="39" fontId="30" fillId="0" borderId="0" xfId="42" applyNumberFormat="1" applyFont="1" applyFill="1"/>
    <xf numFmtId="0" fontId="30" fillId="0" borderId="0" xfId="0" applyFont="1" applyFill="1" applyAlignment="1">
      <alignment horizontal="left"/>
    </xf>
    <xf numFmtId="0" fontId="30" fillId="0" borderId="0" xfId="0" applyFont="1" applyFill="1" applyAlignment="1">
      <alignment wrapText="1"/>
    </xf>
    <xf numFmtId="167" fontId="30" fillId="0" borderId="0" xfId="0" applyNumberFormat="1" applyFont="1" applyFill="1"/>
    <xf numFmtId="43" fontId="30" fillId="0" borderId="0" xfId="42" applyNumberFormat="1" applyFont="1" applyFill="1"/>
    <xf numFmtId="39" fontId="30" fillId="0" borderId="0" xfId="0" applyNumberFormat="1" applyFont="1" applyFill="1" applyBorder="1"/>
    <xf numFmtId="43" fontId="30" fillId="0" borderId="0" xfId="0" applyNumberFormat="1" applyFont="1" applyFill="1"/>
    <xf numFmtId="0" fontId="27" fillId="0" borderId="0" xfId="0" applyFont="1" applyFill="1" applyAlignment="1">
      <alignment horizontal="left"/>
    </xf>
    <xf numFmtId="0" fontId="27" fillId="0" borderId="0" xfId="0" applyFont="1" applyFill="1"/>
    <xf numFmtId="0" fontId="27" fillId="0" borderId="0" xfId="0" applyFont="1" applyFill="1" applyAlignment="1">
      <alignment wrapText="1"/>
    </xf>
    <xf numFmtId="167" fontId="27" fillId="0" borderId="0" xfId="0" applyNumberFormat="1" applyFont="1" applyFill="1"/>
    <xf numFmtId="43" fontId="30" fillId="33" borderId="0" xfId="0" applyNumberFormat="1" applyFont="1" applyFill="1"/>
    <xf numFmtId="43" fontId="27" fillId="0" borderId="0" xfId="42" applyFont="1" applyFill="1"/>
    <xf numFmtId="39" fontId="27" fillId="0" borderId="0" xfId="0" applyNumberFormat="1" applyFont="1" applyFill="1" applyBorder="1"/>
    <xf numFmtId="1" fontId="29" fillId="0" borderId="0" xfId="44" applyNumberFormat="1" applyFont="1" applyFill="1" applyAlignment="1">
      <alignment horizontal="left"/>
    </xf>
    <xf numFmtId="43" fontId="29" fillId="0" borderId="0" xfId="44" applyNumberFormat="1" applyFont="1" applyFill="1" applyBorder="1"/>
    <xf numFmtId="43" fontId="27" fillId="0" borderId="0" xfId="42" applyFont="1" applyFill="1" applyBorder="1"/>
    <xf numFmtId="0" fontId="29" fillId="0" borderId="0" xfId="45" applyFont="1"/>
    <xf numFmtId="1" fontId="31" fillId="0" borderId="0" xfId="46" applyNumberFormat="1" applyFont="1" applyAlignment="1">
      <alignment horizontal="left"/>
    </xf>
    <xf numFmtId="0" fontId="31" fillId="0" borderId="0" xfId="46" applyFont="1"/>
    <xf numFmtId="170" fontId="27" fillId="0" borderId="0" xfId="0" applyNumberFormat="1" applyFont="1" applyFill="1" applyAlignment="1">
      <alignment horizontal="center"/>
    </xf>
    <xf numFmtId="0" fontId="31" fillId="0" borderId="0" xfId="46" applyFont="1" applyAlignment="1">
      <alignment horizontal="left"/>
    </xf>
    <xf numFmtId="43" fontId="31" fillId="0" borderId="0" xfId="46" applyNumberFormat="1" applyFont="1" applyAlignment="1">
      <alignment horizontal="left"/>
    </xf>
    <xf numFmtId="1" fontId="27" fillId="0" borderId="0" xfId="0" applyNumberFormat="1" applyFont="1" applyFill="1" applyAlignment="1">
      <alignment horizontal="left"/>
    </xf>
    <xf numFmtId="43" fontId="27" fillId="0" borderId="0" xfId="42" applyNumberFormat="1" applyFont="1" applyFill="1" applyBorder="1" applyAlignment="1">
      <alignment horizontal="left"/>
    </xf>
    <xf numFmtId="39" fontId="27" fillId="0" borderId="0" xfId="42" applyNumberFormat="1" applyFont="1" applyFill="1"/>
    <xf numFmtId="43" fontId="27" fillId="34" borderId="0" xfId="0" applyNumberFormat="1" applyFont="1" applyFill="1" applyBorder="1" applyAlignment="1">
      <alignment horizontal="left"/>
    </xf>
    <xf numFmtId="43" fontId="27" fillId="34" borderId="10" xfId="0" applyNumberFormat="1" applyFont="1" applyFill="1" applyBorder="1" applyAlignment="1">
      <alignment horizontal="left"/>
    </xf>
    <xf numFmtId="1" fontId="31" fillId="0" borderId="0" xfId="47" applyNumberFormat="1" applyFont="1" applyAlignment="1">
      <alignment horizontal="left"/>
    </xf>
    <xf numFmtId="0" fontId="31" fillId="0" borderId="0" xfId="48" applyFont="1"/>
    <xf numFmtId="0" fontId="31" fillId="0" borderId="0" xfId="47" applyFont="1"/>
    <xf numFmtId="167" fontId="27" fillId="0" borderId="0" xfId="0" quotePrefix="1" applyNumberFormat="1" applyFont="1" applyFill="1"/>
    <xf numFmtId="43" fontId="27" fillId="0" borderId="10" xfId="0" applyNumberFormat="1" applyFont="1" applyFill="1" applyBorder="1"/>
    <xf numFmtId="43" fontId="30" fillId="0" borderId="10" xfId="42" applyFont="1" applyFill="1" applyBorder="1"/>
    <xf numFmtId="43" fontId="29" fillId="0" borderId="10" xfId="44" applyNumberFormat="1" applyFont="1" applyBorder="1"/>
    <xf numFmtId="0" fontId="30" fillId="0" borderId="10" xfId="0" applyFont="1" applyFill="1" applyBorder="1"/>
    <xf numFmtId="39" fontId="30" fillId="0" borderId="10" xfId="0" applyNumberFormat="1" applyFont="1" applyFill="1" applyBorder="1"/>
    <xf numFmtId="43" fontId="27" fillId="34" borderId="10" xfId="0" applyNumberFormat="1" applyFont="1" applyFill="1" applyBorder="1"/>
    <xf numFmtId="43" fontId="29" fillId="0" borderId="11" xfId="0" applyNumberFormat="1" applyFont="1" applyBorder="1"/>
    <xf numFmtId="0" fontId="29" fillId="0" borderId="0" xfId="0" applyFont="1" applyAlignment="1">
      <alignment horizontal="left"/>
    </xf>
    <xf numFmtId="4" fontId="29" fillId="0" borderId="10" xfId="0" applyNumberFormat="1" applyFont="1" applyBorder="1"/>
    <xf numFmtId="0" fontId="32" fillId="0" borderId="0" xfId="0" applyFont="1" applyFill="1"/>
    <xf numFmtId="167" fontId="32" fillId="0" borderId="0" xfId="0" applyNumberFormat="1" applyFont="1" applyFill="1"/>
    <xf numFmtId="0" fontId="32" fillId="0" borderId="0" xfId="0" applyFont="1" applyFill="1" applyAlignment="1">
      <alignment horizontal="right"/>
    </xf>
    <xf numFmtId="43" fontId="32" fillId="0" borderId="13" xfId="0" applyNumberFormat="1" applyFont="1" applyFill="1" applyBorder="1"/>
    <xf numFmtId="0" fontId="26" fillId="0" borderId="0" xfId="0" applyFont="1" applyFill="1"/>
    <xf numFmtId="169" fontId="26" fillId="0" borderId="0" xfId="0" applyNumberFormat="1" applyFont="1" applyFill="1"/>
    <xf numFmtId="0" fontId="26" fillId="0" borderId="0" xfId="0" applyFont="1" applyFill="1" applyAlignment="1">
      <alignment horizontal="right"/>
    </xf>
    <xf numFmtId="43" fontId="26" fillId="0" borderId="0" xfId="0" applyNumberFormat="1" applyFont="1" applyFill="1" applyBorder="1"/>
    <xf numFmtId="43" fontId="32" fillId="0" borderId="0" xfId="0" applyNumberFormat="1" applyFont="1" applyFill="1" applyBorder="1"/>
    <xf numFmtId="170" fontId="26" fillId="0" borderId="0" xfId="0" applyNumberFormat="1" applyFont="1" applyFill="1" applyAlignment="1">
      <alignment horizontal="center"/>
    </xf>
    <xf numFmtId="1" fontId="26" fillId="0" borderId="0" xfId="0" applyNumberFormat="1" applyFont="1" applyFill="1" applyAlignment="1">
      <alignment horizontal="right"/>
    </xf>
    <xf numFmtId="43" fontId="26" fillId="0" borderId="0" xfId="0" applyNumberFormat="1" applyFont="1" applyFill="1" applyBorder="1" applyAlignment="1">
      <alignment horizontal="left"/>
    </xf>
    <xf numFmtId="167" fontId="26" fillId="0" borderId="0" xfId="0" applyNumberFormat="1" applyFont="1" applyFill="1"/>
    <xf numFmtId="43" fontId="26" fillId="0" borderId="10" xfId="0" applyNumberFormat="1" applyFont="1" applyFill="1" applyBorder="1"/>
    <xf numFmtId="43" fontId="32" fillId="0" borderId="10" xfId="0" applyNumberFormat="1" applyFont="1" applyFill="1" applyBorder="1"/>
    <xf numFmtId="0" fontId="0" fillId="0" borderId="0" xfId="0" applyAlignment="1"/>
    <xf numFmtId="43" fontId="27" fillId="0" borderId="0" xfId="42" applyFont="1" applyAlignment="1">
      <alignment horizontal="centerContinuous"/>
    </xf>
    <xf numFmtId="43" fontId="27" fillId="0" borderId="0" xfId="42" applyFont="1" applyBorder="1" applyAlignment="1">
      <alignment horizontal="centerContinuous"/>
    </xf>
    <xf numFmtId="0" fontId="29" fillId="0" borderId="0" xfId="0" quotePrefix="1" applyFont="1" applyAlignment="1">
      <alignment horizontal="centerContinuous" vertical="center"/>
    </xf>
    <xf numFmtId="0" fontId="29" fillId="0" borderId="0" xfId="0" applyFont="1" applyAlignment="1">
      <alignment horizontal="centerContinuous" vertical="center"/>
    </xf>
    <xf numFmtId="171" fontId="29" fillId="0" borderId="0" xfId="0" applyNumberFormat="1" applyFont="1" applyAlignment="1"/>
    <xf numFmtId="44" fontId="29" fillId="0" borderId="0" xfId="43" applyFont="1"/>
    <xf numFmtId="43" fontId="29" fillId="0" borderId="0" xfId="42" applyFont="1"/>
    <xf numFmtId="0" fontId="29" fillId="0" borderId="0" xfId="0" quotePrefix="1" applyFont="1"/>
    <xf numFmtId="44" fontId="29" fillId="0" borderId="0" xfId="0" applyNumberFormat="1" applyFont="1" applyAlignment="1">
      <alignment horizontal="center"/>
    </xf>
    <xf numFmtId="2" fontId="29" fillId="0" borderId="33" xfId="0" applyNumberFormat="1" applyFont="1" applyBorder="1"/>
    <xf numFmtId="44" fontId="29" fillId="0" borderId="0" xfId="0" applyNumberFormat="1" applyFont="1"/>
    <xf numFmtId="2" fontId="29" fillId="0" borderId="0" xfId="0" applyNumberFormat="1" applyFont="1" applyBorder="1"/>
    <xf numFmtId="14" fontId="29" fillId="0" borderId="0" xfId="0" applyNumberFormat="1" applyFont="1" applyAlignment="1">
      <alignment horizontal="centerContinuous"/>
    </xf>
    <xf numFmtId="2" fontId="29" fillId="0" borderId="18" xfId="43" applyNumberFormat="1" applyFont="1" applyBorder="1"/>
    <xf numFmtId="4" fontId="29" fillId="0" borderId="0" xfId="0" applyNumberFormat="1" applyFont="1"/>
    <xf numFmtId="2" fontId="29" fillId="0" borderId="11" xfId="42" applyNumberFormat="1" applyFont="1" applyBorder="1"/>
    <xf numFmtId="2" fontId="29" fillId="0" borderId="0" xfId="42" applyNumberFormat="1" applyFont="1"/>
    <xf numFmtId="2" fontId="29" fillId="0" borderId="10" xfId="42" applyNumberFormat="1" applyFont="1" applyBorder="1"/>
    <xf numFmtId="43" fontId="29" fillId="0" borderId="11" xfId="42" applyFont="1" applyBorder="1"/>
    <xf numFmtId="43" fontId="29" fillId="0" borderId="10" xfId="42" applyFont="1" applyBorder="1"/>
    <xf numFmtId="14" fontId="29" fillId="0" borderId="0" xfId="0" applyNumberFormat="1" applyFont="1" applyFill="1"/>
    <xf numFmtId="4" fontId="29" fillId="0" borderId="0" xfId="0" applyNumberFormat="1" applyFont="1" applyFill="1"/>
    <xf numFmtId="2" fontId="29" fillId="0" borderId="18" xfId="42" applyNumberFormat="1" applyFont="1" applyBorder="1"/>
    <xf numFmtId="0" fontId="0" fillId="0" borderId="0" xfId="0" applyAlignment="1">
      <alignment horizontal="center"/>
    </xf>
    <xf numFmtId="9" fontId="29" fillId="0" borderId="0" xfId="49" applyFont="1"/>
    <xf numFmtId="173" fontId="29" fillId="0" borderId="0" xfId="43" applyNumberFormat="1" applyFont="1"/>
    <xf numFmtId="1" fontId="29" fillId="0" borderId="0" xfId="0" applyNumberFormat="1" applyFont="1"/>
    <xf numFmtId="173" fontId="29" fillId="0" borderId="10" xfId="0" applyNumberFormat="1" applyFont="1" applyBorder="1"/>
    <xf numFmtId="0" fontId="28" fillId="0" borderId="0" xfId="0" applyFont="1" applyAlignment="1">
      <alignment horizontal="centerContinuous"/>
    </xf>
    <xf numFmtId="2" fontId="29" fillId="0" borderId="0" xfId="0" applyNumberFormat="1" applyFont="1" applyBorder="1" applyAlignment="1">
      <alignment horizontal="center"/>
    </xf>
    <xf numFmtId="0" fontId="26" fillId="0" borderId="0" xfId="0" applyFont="1" applyFill="1" applyAlignment="1">
      <alignment horizontal="left"/>
    </xf>
    <xf numFmtId="0" fontId="29" fillId="0" borderId="0" xfId="0" applyFont="1" applyAlignment="1">
      <alignment horizontal="left"/>
    </xf>
    <xf numFmtId="49" fontId="20" fillId="0" borderId="0" xfId="0" applyNumberFormat="1" applyFont="1" applyFill="1" applyBorder="1" applyAlignment="1" applyProtection="1">
      <alignment horizontal="center" vertical="top"/>
    </xf>
    <xf numFmtId="49" fontId="20" fillId="0" borderId="25" xfId="0" applyNumberFormat="1" applyFont="1" applyFill="1" applyBorder="1" applyAlignment="1" applyProtection="1">
      <alignment horizontal="left" vertical="top"/>
    </xf>
    <xf numFmtId="49" fontId="20" fillId="0" borderId="26" xfId="0" applyNumberFormat="1" applyFont="1" applyFill="1" applyBorder="1" applyAlignment="1" applyProtection="1">
      <alignment horizontal="left" vertical="top"/>
    </xf>
    <xf numFmtId="49" fontId="21" fillId="0" borderId="26" xfId="0" applyNumberFormat="1" applyFont="1" applyFill="1" applyBorder="1" applyAlignment="1" applyProtection="1">
      <alignment horizontal="center" vertical="top"/>
    </xf>
    <xf numFmtId="49" fontId="20" fillId="0" borderId="26" xfId="0" applyNumberFormat="1" applyFont="1" applyFill="1" applyBorder="1" applyAlignment="1" applyProtection="1">
      <alignment horizontal="right" vertical="top"/>
    </xf>
    <xf numFmtId="49" fontId="20" fillId="0" borderId="27" xfId="0" applyNumberFormat="1" applyFont="1" applyFill="1" applyBorder="1" applyAlignment="1" applyProtection="1">
      <alignment horizontal="right" vertical="top"/>
    </xf>
    <xf numFmtId="49" fontId="21" fillId="0" borderId="30" xfId="0" applyNumberFormat="1" applyFont="1" applyFill="1" applyBorder="1" applyAlignment="1" applyProtection="1">
      <alignment horizontal="center" vertical="top"/>
    </xf>
    <xf numFmtId="49" fontId="22" fillId="0" borderId="10" xfId="0" applyNumberFormat="1" applyFont="1" applyFill="1" applyBorder="1" applyAlignment="1" applyProtection="1">
      <alignment horizontal="left" vertical="top"/>
    </xf>
    <xf numFmtId="49" fontId="22" fillId="0" borderId="10" xfId="0" applyNumberFormat="1" applyFont="1" applyFill="1" applyBorder="1" applyAlignment="1" applyProtection="1">
      <alignment horizontal="right" vertical="top"/>
    </xf>
    <xf numFmtId="49" fontId="22" fillId="0" borderId="0" xfId="0" applyNumberFormat="1" applyFont="1" applyFill="1" applyBorder="1" applyAlignment="1" applyProtection="1">
      <alignment horizontal="left" vertical="top"/>
    </xf>
    <xf numFmtId="49" fontId="22" fillId="0" borderId="0" xfId="0" applyNumberFormat="1" applyFont="1" applyFill="1" applyBorder="1" applyAlignment="1" applyProtection="1">
      <alignment horizontal="right" vertical="top"/>
    </xf>
    <xf numFmtId="4" fontId="23" fillId="0" borderId="0" xfId="0" applyNumberFormat="1" applyFont="1" applyFill="1" applyBorder="1" applyAlignment="1" applyProtection="1">
      <alignment horizontal="right" vertical="top"/>
    </xf>
    <xf numFmtId="49" fontId="23" fillId="0" borderId="0" xfId="0" applyNumberFormat="1" applyFont="1" applyFill="1" applyBorder="1" applyAlignment="1" applyProtection="1">
      <alignment horizontal="left" vertical="top"/>
    </xf>
    <xf numFmtId="166" fontId="23" fillId="0" borderId="0" xfId="0" applyNumberFormat="1" applyFont="1" applyFill="1" applyBorder="1" applyAlignment="1" applyProtection="1">
      <alignment horizontal="right" vertical="top"/>
    </xf>
    <xf numFmtId="49" fontId="24" fillId="0" borderId="0" xfId="0" applyNumberFormat="1" applyFont="1" applyFill="1" applyBorder="1" applyAlignment="1" applyProtection="1">
      <alignment horizontal="center" vertical="top"/>
    </xf>
    <xf numFmtId="49" fontId="25" fillId="0" borderId="0" xfId="0" applyNumberFormat="1" applyFont="1" applyFill="1" applyBorder="1" applyAlignment="1" applyProtection="1">
      <alignment horizontal="left" vertical="top"/>
    </xf>
    <xf numFmtId="49" fontId="25" fillId="0" borderId="0" xfId="0" applyNumberFormat="1" applyFont="1" applyFill="1" applyBorder="1" applyAlignment="1" applyProtection="1">
      <alignment horizontal="center" vertical="top"/>
    </xf>
    <xf numFmtId="49" fontId="25" fillId="0" borderId="0" xfId="0" applyNumberFormat="1" applyFont="1" applyFill="1" applyBorder="1" applyAlignment="1" applyProtection="1">
      <alignment horizontal="right" vertical="top"/>
    </xf>
    <xf numFmtId="171" fontId="0" fillId="0" borderId="0" xfId="0" applyNumberFormat="1"/>
    <xf numFmtId="0" fontId="0" fillId="0" borderId="0" xfId="0" applyAlignment="1">
      <alignment horizontal="right"/>
    </xf>
  </cellXfs>
  <cellStyles count="50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2" builtinId="3"/>
    <cellStyle name="Currency" xfId="43" builtinId="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4 2" xfId="47"/>
    <cellStyle name="Normal 5" xfId="44"/>
    <cellStyle name="Normal 6" xfId="45"/>
    <cellStyle name="Normal 7" xfId="46"/>
    <cellStyle name="Normal 8" xfId="48"/>
    <cellStyle name="Note" xfId="15" builtinId="10" customBuiltin="1"/>
    <cellStyle name="Output" xfId="10" builtinId="21" customBuiltin="1"/>
    <cellStyle name="Percent" xfId="49" builtinId="5"/>
    <cellStyle name="Title" xfId="1" builtinId="15" customBuiltin="1"/>
    <cellStyle name="Total" xfId="17" builtinId="25" customBuiltin="1"/>
    <cellStyle name="Warning Text" xfId="14" builtinId="11" customBuiltin="1"/>
  </cellStyles>
  <dxfs count="2"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pivotCacheDefinition" Target="pivotCache/pivotCacheDefinition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pivotCacheDefinition" Target="pivotCache/pivotCacheDefinition1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121931</xdr:colOff>
      <xdr:row>6</xdr:row>
      <xdr:rowOff>121931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0"/>
          <a:ext cx="121931" cy="121931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steve.thompson\AppData\Local\Microsoft\Windows\Temporary%20Internet%20Files\Content.Outlook\W70P7CGD\930.200.xlsx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steve.thompson\AppData\Local\Microsoft\Windows\Temporary%20Internet%20Files\Content.Outlook\W70P7CGD\930.210.xlsx" TargetMode="External"/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anice Taul" refreshedDate="42207.66912233796" createdVersion="4" refreshedVersion="4" minRefreshableVersion="3" recordCount="88">
  <cacheSource type="worksheet">
    <worksheetSource ref="A1:J89" sheet="sendTo6355052757640380253" r:id="rId2"/>
  </cacheSource>
  <cacheFields count="10">
    <cacheField name="Account" numFmtId="0">
      <sharedItems containsString="0" containsBlank="1" containsNumber="1" minValue="416" maxValue="930.24099999999999" count="8">
        <n v="416"/>
        <n v="417.10199999999998"/>
        <n v="930.22199999999998"/>
        <n v="930.22299999999996"/>
        <n v="930.23099999999999"/>
        <n v="930.24099999999999"/>
        <n v="930.2"/>
        <m/>
      </sharedItems>
    </cacheField>
    <cacheField name="Account Desc" numFmtId="0">
      <sharedItems containsBlank="1"/>
    </cacheField>
    <cacheField name="Date" numFmtId="0">
      <sharedItems containsNonDate="0" containsDate="1" containsString="0" containsBlank="1" minDate="2014-07-31T00:00:00" maxDate="2015-07-01T00:00:00"/>
    </cacheField>
    <cacheField name="Reference" numFmtId="0">
      <sharedItems containsBlank="1"/>
    </cacheField>
    <cacheField name="Debit" numFmtId="0">
      <sharedItems containsMixedTypes="1" containsNumber="1" minValue="0" maxValue="2661.35"/>
    </cacheField>
    <cacheField name="Credit" numFmtId="0">
      <sharedItems containsBlank="1" containsMixedTypes="1" containsNumber="1" minValue="0" maxValue="4097.2"/>
    </cacheField>
    <cacheField name="NET" numFmtId="0">
      <sharedItems containsMixedTypes="1" containsNumber="1" minValue="-4097.2" maxValue="2661.35"/>
    </cacheField>
    <cacheField name="Journal Desc" numFmtId="0">
      <sharedItems containsBlank="1"/>
    </cacheField>
    <cacheField name="Jrnl Cd" numFmtId="0">
      <sharedItems containsBlank="1"/>
    </cacheField>
    <cacheField name="Journal" numFmtId="0">
      <sharedItems containsString="0" containsBlank="1" containsNumber="1" containsInteger="1" minValue="1251419" maxValue="127042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Janice Taul" refreshedDate="42207.678847800926" createdVersion="4" refreshedVersion="4" minRefreshableVersion="3" recordCount="87">
  <cacheSource type="worksheet">
    <worksheetSource ref="A1:J88" sheet="sendTo7229921908806461438" r:id="rId2"/>
  </cacheSource>
  <cacheFields count="10">
    <cacheField name="Account" numFmtId="0">
      <sharedItems containsSemiMixedTypes="0" containsString="0" containsNumber="1" minValue="416" maxValue="930.24099999999999" count="7">
        <n v="416"/>
        <n v="417.10199999999998"/>
        <n v="930.22199999999998"/>
        <n v="930.22299999999996"/>
        <n v="930.23099999999999"/>
        <n v="930.24099999999999"/>
        <n v="930.21"/>
      </sharedItems>
    </cacheField>
    <cacheField name="Account Desc" numFmtId="0">
      <sharedItems/>
    </cacheField>
    <cacheField name="Date" numFmtId="14">
      <sharedItems containsSemiMixedTypes="0" containsNonDate="0" containsDate="1" containsString="0" minDate="2014-07-31T00:00:00" maxDate="2015-07-01T00:00:00"/>
    </cacheField>
    <cacheField name="Reference" numFmtId="0">
      <sharedItems/>
    </cacheField>
    <cacheField name="Debit" numFmtId="0">
      <sharedItems containsSemiMixedTypes="0" containsString="0" containsNumber="1" minValue="0" maxValue="1611.7"/>
    </cacheField>
    <cacheField name="Credit" numFmtId="0">
      <sharedItems containsSemiMixedTypes="0" containsString="0" containsNumber="1" minValue="0" maxValue="2498.12"/>
    </cacheField>
    <cacheField name="NET" numFmtId="0">
      <sharedItems containsSemiMixedTypes="0" containsString="0" containsNumber="1" minValue="-2498.12" maxValue="1611.7"/>
    </cacheField>
    <cacheField name="Journal Desc" numFmtId="0">
      <sharedItems/>
    </cacheField>
    <cacheField name="Jrnl Cd" numFmtId="0">
      <sharedItems/>
    </cacheField>
    <cacheField name="Journal" numFmtId="0">
      <sharedItems containsSemiMixedTypes="0" containsString="0" containsNumber="1" containsInteger="1" minValue="1251420" maxValue="127043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88">
  <r>
    <x v="0"/>
    <s v="COSTS &amp; EXPENSES-GEOTHERMAL"/>
    <d v="2014-07-31T00:00:00"/>
    <s v="allocate misc general exp"/>
    <n v="75.81"/>
    <n v="0"/>
    <n v="75.81"/>
    <s v="Allocate Misc General Expenses  (49)"/>
    <s v="69 - ALLOCATE OTHER A&amp;G COSTS"/>
    <n v="1251419"/>
  </r>
  <r>
    <x v="1"/>
    <s v="EXPENSES-INTERNET-LOCAL/LONG DISTAN"/>
    <d v="2014-07-31T00:00:00"/>
    <s v="allocate misc general exp"/>
    <n v="12.08"/>
    <n v="0"/>
    <n v="12.08"/>
    <s v="Allocate Misc General Expenses  (49)"/>
    <s v="69 - ALLOCATE OTHER A&amp;G COSTS"/>
    <n v="1251419"/>
  </r>
  <r>
    <x v="2"/>
    <s v="OTHER A&amp;G-CLASS A H'VILLE SMELTER"/>
    <d v="2014-07-31T00:00:00"/>
    <s v="allocate misc general exp"/>
    <n v="392.53"/>
    <n v="0"/>
    <n v="392.53"/>
    <s v="Allocate Misc General Expenses  (49)"/>
    <s v="69 - ALLOCATE OTHER A&amp;G COSTS"/>
    <n v="1251419"/>
  </r>
  <r>
    <x v="3"/>
    <s v="OTHER A&amp;G-CLASS A SEBREE SMELTER"/>
    <d v="2014-07-31T00:00:00"/>
    <s v="allocate misc general exp"/>
    <n v="322.37"/>
    <n v="0"/>
    <n v="322.37"/>
    <s v="Allocate Misc General Expenses  (49)"/>
    <s v="69 - ALLOCATE OTHER A&amp;G COSTS"/>
    <n v="1251419"/>
  </r>
  <r>
    <x v="4"/>
    <s v="OTHER  A &amp; G    CLASS B"/>
    <d v="2014-07-31T00:00:00"/>
    <s v="allocate misc general exp"/>
    <n v="384.59"/>
    <n v="0"/>
    <n v="384.59"/>
    <s v="Allocate Misc General Expenses  (49)"/>
    <s v="69 - ALLOCATE OTHER A&amp;G COSTS"/>
    <n v="1251419"/>
  </r>
  <r>
    <x v="5"/>
    <s v="OTHER   A &amp; G   CLASS C"/>
    <d v="2014-07-31T00:00:00"/>
    <s v="allocate misc general exp"/>
    <n v="2323.62"/>
    <n v="0"/>
    <n v="2323.62"/>
    <s v="Allocate Misc General Expenses  (49)"/>
    <s v="69 - ALLOCATE OTHER A&amp;G COSTS"/>
    <n v="1251419"/>
  </r>
  <r>
    <x v="6"/>
    <s v="MISC. GENERAL EXPENSES"/>
    <d v="2014-07-31T00:00:00"/>
    <s v="allocate misc general exp"/>
    <n v="0"/>
    <n v="3511"/>
    <n v="-3511"/>
    <s v="Allocate Misc General Expenses  (49)"/>
    <s v="69 - ALLOCATE OTHER A&amp;G COSTS"/>
    <n v="1251419"/>
  </r>
  <r>
    <x v="0"/>
    <s v="COSTS &amp; EXPENSES-GEOTHERMAL"/>
    <d v="2014-08-31T00:00:00"/>
    <s v="allocate misc general exp"/>
    <n v="65.45"/>
    <n v="0"/>
    <n v="65.45"/>
    <s v="Allocate Misc General Exp (49)"/>
    <s v="69 - ALLOCATE OTHER A&amp;G COSTS"/>
    <n v="1253344"/>
  </r>
  <r>
    <x v="1"/>
    <s v="EXPENSES-INTERNET-LOCAL/LONG DISTAN"/>
    <d v="2014-08-31T00:00:00"/>
    <s v="allocate misc general exp"/>
    <n v="8"/>
    <n v="0"/>
    <n v="8"/>
    <s v="Allocate Misc General Exp (49)"/>
    <s v="69 - ALLOCATE OTHER A&amp;G COSTS"/>
    <n v="1253344"/>
  </r>
  <r>
    <x v="2"/>
    <s v="OTHER A&amp;G-CLASS A H'VILLE SMELTER"/>
    <d v="2014-08-31T00:00:00"/>
    <s v="allocate misc general exp"/>
    <n v="332.75"/>
    <n v="0"/>
    <n v="332.75"/>
    <s v="Allocate Misc General Exp (49)"/>
    <s v="69 - ALLOCATE OTHER A&amp;G COSTS"/>
    <n v="1253344"/>
  </r>
  <r>
    <x v="3"/>
    <s v="OTHER A&amp;G-CLASS A SEBREE SMELTER"/>
    <d v="2014-08-31T00:00:00"/>
    <s v="allocate misc general exp"/>
    <n v="277.58999999999997"/>
    <n v="0"/>
    <n v="277.58999999999997"/>
    <s v="Allocate Misc General Exp (49)"/>
    <s v="69 - ALLOCATE OTHER A&amp;G COSTS"/>
    <n v="1253344"/>
  </r>
  <r>
    <x v="4"/>
    <s v="OTHER  A &amp; G    CLASS B"/>
    <d v="2014-08-31T00:00:00"/>
    <s v="allocate misc general exp"/>
    <n v="331.66"/>
    <n v="0"/>
    <n v="331.66"/>
    <s v="Allocate Misc General Exp (49)"/>
    <s v="69 - ALLOCATE OTHER A&amp;G COSTS"/>
    <n v="1253344"/>
  </r>
  <r>
    <x v="5"/>
    <s v="OTHER   A &amp; G   CLASS C"/>
    <d v="2014-08-31T00:00:00"/>
    <s v="allocate misc general exp"/>
    <n v="1923.84"/>
    <n v="0"/>
    <n v="1923.84"/>
    <s v="Allocate Misc General Exp (49)"/>
    <s v="69 - ALLOCATE OTHER A&amp;G COSTS"/>
    <n v="1253344"/>
  </r>
  <r>
    <x v="6"/>
    <s v="MISC. GENERAL EXPENSES"/>
    <d v="2014-08-31T00:00:00"/>
    <s v="allocate misc general exp"/>
    <n v="0"/>
    <n v="2939.29"/>
    <n v="-2939.29"/>
    <s v="Allocate Misc General Exp (49)"/>
    <s v="69 - ALLOCATE OTHER A&amp;G COSTS"/>
    <n v="1253344"/>
  </r>
  <r>
    <x v="0"/>
    <s v="COSTS &amp; EXPENSES-GEOTHERMAL"/>
    <d v="2014-09-30T00:00:00"/>
    <s v="allocate misc general exp"/>
    <n v="33"/>
    <m/>
    <n v="33"/>
    <s v="Allocate Misc General Exp (49)"/>
    <s v="69 - ALLOCATE OTHER A&amp;G COSTS"/>
    <n v="1255182"/>
  </r>
  <r>
    <x v="1"/>
    <s v="EXPENSES-INTERNET-LOCAL/LONG DISTAN"/>
    <d v="2014-09-30T00:00:00"/>
    <s v="allocate misc general exp"/>
    <n v="8.6300000000000008"/>
    <m/>
    <n v="8.6300000000000008"/>
    <s v="Allocate Misc General Exp (49)"/>
    <s v="69 - ALLOCATE OTHER A&amp;G COSTS"/>
    <n v="1255182"/>
  </r>
  <r>
    <x v="2"/>
    <s v="OTHER A&amp;G-CLASS A H'VILLE SMELTER"/>
    <d v="2014-09-30T00:00:00"/>
    <s v="allocate misc general exp"/>
    <n v="221.47"/>
    <m/>
    <n v="221.47"/>
    <s v="Allocate Misc General Exp (49)"/>
    <s v="69 - ALLOCATE OTHER A&amp;G COSTS"/>
    <n v="1255182"/>
  </r>
  <r>
    <x v="3"/>
    <s v="OTHER A&amp;G-CLASS A SEBREE SMELTER"/>
    <d v="2014-09-30T00:00:00"/>
    <s v="allocate misc general exp"/>
    <n v="187.12"/>
    <m/>
    <n v="187.12"/>
    <s v="Allocate Misc General Exp (49)"/>
    <s v="69 - ALLOCATE OTHER A&amp;G COSTS"/>
    <n v="1255182"/>
  </r>
  <r>
    <x v="4"/>
    <s v="OTHER  A &amp; G    CLASS B"/>
    <d v="2014-09-30T00:00:00"/>
    <s v="allocate misc general exp"/>
    <n v="223.75"/>
    <m/>
    <n v="223.75"/>
    <s v="Allocate Misc General Exp (49)"/>
    <s v="69 - ALLOCATE OTHER A&amp;G COSTS"/>
    <n v="1255182"/>
  </r>
  <r>
    <x v="5"/>
    <s v="OTHER   A &amp; G   CLASS C"/>
    <d v="2014-09-30T00:00:00"/>
    <s v="allocate misc general exp"/>
    <n v="1337.85"/>
    <m/>
    <n v="1337.85"/>
    <s v="Allocate Misc General Exp (49)"/>
    <s v="69 - ALLOCATE OTHER A&amp;G COSTS"/>
    <n v="1255182"/>
  </r>
  <r>
    <x v="6"/>
    <s v="MISC. GENERAL EXPENSES"/>
    <d v="2014-09-30T00:00:00"/>
    <s v="allocate misc general exp"/>
    <n v="0"/>
    <n v="2011.82"/>
    <n v="-2011.82"/>
    <s v="Allocate Misc General Exp (49)"/>
    <s v="69 - ALLOCATE OTHER A&amp;G COSTS"/>
    <n v="1255182"/>
  </r>
  <r>
    <x v="0"/>
    <s v="COSTS &amp; EXPENSES-GEOTHERMAL"/>
    <d v="2014-10-31T00:00:00"/>
    <s v="allocate misc general exp"/>
    <n v="24.18"/>
    <n v="0"/>
    <n v="24.18"/>
    <s v="Allocate Misc General Exp (49)"/>
    <s v="69 - ALLOCATE OTHER A&amp;G COSTS"/>
    <n v="1257124"/>
  </r>
  <r>
    <x v="1"/>
    <s v="EXPENSES-INTERNET-LOCAL/LONG DISTAN"/>
    <d v="2014-10-31T00:00:00"/>
    <s v="allocate misc general exp"/>
    <n v="5.59"/>
    <n v="0"/>
    <n v="5.59"/>
    <s v="Allocate Misc General Exp (49)"/>
    <s v="69 - ALLOCATE OTHER A&amp;G COSTS"/>
    <n v="1257124"/>
  </r>
  <r>
    <x v="2"/>
    <s v="OTHER A&amp;G-CLASS A H'VILLE SMELTER"/>
    <d v="2014-10-31T00:00:00"/>
    <s v="allocate misc general exp"/>
    <n v="180.86"/>
    <n v="0"/>
    <n v="180.86"/>
    <s v="Allocate Misc General Exp (49)"/>
    <s v="69 - ALLOCATE OTHER A&amp;G COSTS"/>
    <n v="1257124"/>
  </r>
  <r>
    <x v="3"/>
    <s v="OTHER A&amp;G-CLASS A SEBREE SMELTER"/>
    <d v="2014-10-31T00:00:00"/>
    <s v="allocate misc general exp"/>
    <n v="152.78"/>
    <n v="0"/>
    <n v="152.78"/>
    <s v="Allocate Misc General Exp (49)"/>
    <s v="69 - ALLOCATE OTHER A&amp;G COSTS"/>
    <n v="1257124"/>
  </r>
  <r>
    <x v="4"/>
    <s v="OTHER  A &amp; G    CLASS B"/>
    <d v="2014-10-31T00:00:00"/>
    <s v="allocate misc general exp"/>
    <n v="204.31"/>
    <n v="0"/>
    <n v="204.31"/>
    <s v="Allocate Misc General Exp (49)"/>
    <s v="69 - ALLOCATE OTHER A&amp;G COSTS"/>
    <n v="1257124"/>
  </r>
  <r>
    <x v="5"/>
    <s v="OTHER   A &amp; G   CLASS C"/>
    <d v="2014-10-31T00:00:00"/>
    <s v="allocate misc general exp"/>
    <n v="1073.42"/>
    <n v="0"/>
    <n v="1073.42"/>
    <s v="Allocate Misc General Exp (49)"/>
    <s v="69 - ALLOCATE OTHER A&amp;G COSTS"/>
    <n v="1257124"/>
  </r>
  <r>
    <x v="6"/>
    <s v="MISC. GENERAL EXPENSES"/>
    <d v="2014-10-31T00:00:00"/>
    <s v="allocate misc general exp"/>
    <n v="0"/>
    <n v="1641.14"/>
    <n v="-1641.14"/>
    <s v="Allocate Misc General Exp (49)"/>
    <s v="69 - ALLOCATE OTHER A&amp;G COSTS"/>
    <n v="1257124"/>
  </r>
  <r>
    <x v="0"/>
    <s v="COSTS &amp; EXPENSES-GEOTHERMAL"/>
    <d v="2014-11-30T00:00:00"/>
    <s v="allocate misc general exp"/>
    <n v="38.86"/>
    <n v="0"/>
    <n v="38.86"/>
    <s v="Allocate Misc General Exp  (49)"/>
    <s v="69 - ALLOCATE OTHER A&amp;G COSTS"/>
    <n v="1258424"/>
  </r>
  <r>
    <x v="1"/>
    <s v="EXPENSES-INTERNET-LOCAL/LONG DISTAN"/>
    <d v="2014-11-30T00:00:00"/>
    <s v="allocate misc general exp"/>
    <n v="11.26"/>
    <n v="0"/>
    <n v="11.26"/>
    <s v="Allocate Misc General Exp  (49)"/>
    <s v="69 - ALLOCATE OTHER A&amp;G COSTS"/>
    <n v="1258424"/>
  </r>
  <r>
    <x v="2"/>
    <s v="OTHER A&amp;G-CLASS A H'VILLE SMELTER"/>
    <d v="2014-11-30T00:00:00"/>
    <s v="allocate misc general exp"/>
    <n v="453.49"/>
    <n v="0"/>
    <n v="453.49"/>
    <s v="Allocate Misc General Exp  (49)"/>
    <s v="69 - ALLOCATE OTHER A&amp;G COSTS"/>
    <n v="1258424"/>
  </r>
  <r>
    <x v="3"/>
    <s v="OTHER A&amp;G-CLASS A SEBREE SMELTER"/>
    <d v="2014-11-30T00:00:00"/>
    <s v="allocate misc general exp"/>
    <n v="388.65"/>
    <n v="0"/>
    <n v="388.65"/>
    <s v="Allocate Misc General Exp  (49)"/>
    <s v="69 - ALLOCATE OTHER A&amp;G COSTS"/>
    <n v="1258424"/>
  </r>
  <r>
    <x v="4"/>
    <s v="OTHER  A &amp; G    CLASS B"/>
    <d v="2014-11-30T00:00:00"/>
    <s v="allocate misc general exp"/>
    <n v="450.72"/>
    <n v="0"/>
    <n v="450.72"/>
    <s v="Allocate Misc General Exp  (49)"/>
    <s v="69 - ALLOCATE OTHER A&amp;G COSTS"/>
    <n v="1258424"/>
  </r>
  <r>
    <x v="5"/>
    <s v="OTHER   A &amp; G   CLASS C"/>
    <d v="2014-11-30T00:00:00"/>
    <s v="allocate misc general exp"/>
    <n v="2441.8000000000002"/>
    <n v="0"/>
    <n v="2441.8000000000002"/>
    <s v="Allocate Misc General Exp  (49)"/>
    <s v="69 - ALLOCATE OTHER A&amp;G COSTS"/>
    <n v="1258424"/>
  </r>
  <r>
    <x v="6"/>
    <s v="MISC. GENERAL EXPENSES"/>
    <d v="2014-11-30T00:00:00"/>
    <s v="allocate misc general exp"/>
    <n v="0"/>
    <n v="3784.78"/>
    <n v="-3784.78"/>
    <s v="Allocate Misc General Exp  (49)"/>
    <s v="69 - ALLOCATE OTHER A&amp;G COSTS"/>
    <n v="1258424"/>
  </r>
  <r>
    <x v="0"/>
    <s v="COSTS &amp; EXPENSES-GEOTHERMAL"/>
    <d v="2014-12-31T00:00:00"/>
    <s v="allocate misc general exp"/>
    <n v="11.61"/>
    <n v="0"/>
    <n v="11.61"/>
    <s v="Allocate Misc General Exp  (49)"/>
    <s v="69 - ALLOCATE OTHER A&amp;G COSTS"/>
    <n v="1260388"/>
  </r>
  <r>
    <x v="1"/>
    <s v="EXPENSES-INTERNET-LOCAL/LONG DISTAN"/>
    <d v="2014-12-31T00:00:00"/>
    <s v="allocate misc general exp"/>
    <n v="6.71"/>
    <n v="0"/>
    <n v="6.71"/>
    <s v="Allocate Misc General Exp  (49)"/>
    <s v="69 - ALLOCATE OTHER A&amp;G COSTS"/>
    <n v="1260388"/>
  </r>
  <r>
    <x v="2"/>
    <s v="OTHER A&amp;G-CLASS A H'VILLE SMELTER"/>
    <d v="2014-12-31T00:00:00"/>
    <s v="allocate misc general exp"/>
    <n v="216.02"/>
    <n v="0"/>
    <n v="216.02"/>
    <s v="Allocate Misc General Exp  (49)"/>
    <s v="69 - ALLOCATE OTHER A&amp;G COSTS"/>
    <n v="1260388"/>
  </r>
  <r>
    <x v="3"/>
    <s v="OTHER A&amp;G-CLASS A SEBREE SMELTER"/>
    <d v="2014-12-31T00:00:00"/>
    <s v="allocate misc general exp"/>
    <n v="180.24"/>
    <n v="0"/>
    <n v="180.24"/>
    <s v="Allocate Misc General Exp  (49)"/>
    <s v="69 - ALLOCATE OTHER A&amp;G COSTS"/>
    <n v="1260388"/>
  </r>
  <r>
    <x v="4"/>
    <s v="OTHER  A &amp; G    CLASS B"/>
    <d v="2014-12-31T00:00:00"/>
    <s v="allocate misc general exp"/>
    <n v="124.65"/>
    <n v="0"/>
    <n v="124.65"/>
    <s v="Allocate Misc General Exp  (49)"/>
    <s v="69 - ALLOCATE OTHER A&amp;G COSTS"/>
    <n v="1260388"/>
  </r>
  <r>
    <x v="5"/>
    <s v="OTHER   A &amp; G   CLASS C"/>
    <d v="2014-12-31T00:00:00"/>
    <s v="allocate misc general exp"/>
    <n v="1257.33"/>
    <n v="0"/>
    <n v="1257.33"/>
    <s v="Allocate Misc General Exp  (49)"/>
    <s v="69 - ALLOCATE OTHER A&amp;G COSTS"/>
    <n v="1260388"/>
  </r>
  <r>
    <x v="6"/>
    <s v="MISC. GENERAL EXPENSES"/>
    <d v="2014-12-31T00:00:00"/>
    <s v="allocate misc general exp"/>
    <n v="0"/>
    <n v="1796.56"/>
    <n v="-1796.56"/>
    <s v="Allocate Misc General Exp  (49)"/>
    <s v="69 - ALLOCATE OTHER A&amp;G COSTS"/>
    <n v="1260388"/>
  </r>
  <r>
    <x v="1"/>
    <s v="EXPENSES-INTERNET-LOCAL/LONG DISTAN"/>
    <d v="2015-01-31T00:00:00"/>
    <s v="allocate misc general exp"/>
    <n v="6.52"/>
    <n v="0"/>
    <n v="6.52"/>
    <s v="Allocate Misc General Exp  (49)"/>
    <s v="69 - ALLOCATE OTHER A&amp;G COSTS"/>
    <n v="1262057"/>
  </r>
  <r>
    <x v="2"/>
    <s v="OTHER A&amp;G-CLASS A H'VILLE SMELTER"/>
    <d v="2015-01-31T00:00:00"/>
    <s v="allocate misc general exp"/>
    <n v="295"/>
    <n v="0"/>
    <n v="295"/>
    <s v="Allocate Misc General Exp  (49)"/>
    <s v="69 - ALLOCATE OTHER A&amp;G COSTS"/>
    <n v="1262057"/>
  </r>
  <r>
    <x v="3"/>
    <s v="OTHER A&amp;G-CLASS A SEBREE SMELTER"/>
    <d v="2015-01-31T00:00:00"/>
    <s v="allocate misc general exp"/>
    <n v="257.35000000000002"/>
    <n v="0"/>
    <n v="257.35000000000002"/>
    <s v="Allocate Misc General Exp  (49)"/>
    <s v="69 - ALLOCATE OTHER A&amp;G COSTS"/>
    <n v="1262057"/>
  </r>
  <r>
    <x v="4"/>
    <s v="OTHER  A &amp; G    CLASS B"/>
    <d v="2015-01-31T00:00:00"/>
    <s v="allocate misc general exp"/>
    <n v="213.14"/>
    <n v="0"/>
    <n v="213.14"/>
    <s v="Allocate Misc General Exp  (49)"/>
    <s v="69 - ALLOCATE OTHER A&amp;G COSTS"/>
    <n v="1262057"/>
  </r>
  <r>
    <x v="5"/>
    <s v="OTHER   A &amp; G   CLASS C"/>
    <d v="2015-01-31T00:00:00"/>
    <s v="allocate misc general exp"/>
    <n v="1219.78"/>
    <n v="0"/>
    <n v="1219.78"/>
    <s v="Allocate Misc General Exp  (49)"/>
    <s v="69 - ALLOCATE OTHER A&amp;G COSTS"/>
    <n v="1262057"/>
  </r>
  <r>
    <x v="6"/>
    <s v="MISC. GENERAL EXPENSES"/>
    <d v="2015-01-31T00:00:00"/>
    <s v="allocate misc general exp"/>
    <n v="0"/>
    <n v="1924.22"/>
    <n v="-1924.22"/>
    <s v="Allocate Misc General Exp  (49)"/>
    <s v="69 - ALLOCATE OTHER A&amp;G COSTS"/>
    <n v="1262057"/>
  </r>
  <r>
    <x v="0"/>
    <s v="COSTS &amp; EXPENSES-GEOTHERMAL"/>
    <d v="2015-01-31T00:00:00"/>
    <s v="allocate misc general exp"/>
    <n v="0"/>
    <n v="67.569999999999993"/>
    <n v="-67.569999999999993"/>
    <s v="Allocate Misc General Exp  (49)"/>
    <s v="69 - ALLOCATE OTHER A&amp;G COSTS"/>
    <n v="1262057"/>
  </r>
  <r>
    <x v="0"/>
    <s v="COSTS &amp; EXPENSES-GEOTHERMAL"/>
    <d v="2015-02-28T00:00:00"/>
    <s v="allocate misc general exp"/>
    <n v="0.62"/>
    <n v="0"/>
    <n v="0.62"/>
    <s v="Allocate Misc General Exp  (49)"/>
    <s v="69 - ALLOCATE OTHER A&amp;G COSTS"/>
    <n v="1263623"/>
  </r>
  <r>
    <x v="1"/>
    <s v="EXPENSES-INTERNET-LOCAL/LONG DISTAN"/>
    <d v="2015-02-28T00:00:00"/>
    <s v="allocate misc general exp"/>
    <n v="9.93"/>
    <n v="0"/>
    <n v="9.93"/>
    <s v="Allocate Misc General Exp  (49)"/>
    <s v="69 - ALLOCATE OTHER A&amp;G COSTS"/>
    <n v="1263623"/>
  </r>
  <r>
    <x v="2"/>
    <s v="OTHER A&amp;G-CLASS A H'VILLE SMELTER"/>
    <d v="2015-02-28T00:00:00"/>
    <s v="allocate misc general exp"/>
    <n v="198.77"/>
    <n v="0"/>
    <n v="198.77"/>
    <s v="Allocate Misc General Exp  (49)"/>
    <s v="69 - ALLOCATE OTHER A&amp;G COSTS"/>
    <n v="1263623"/>
  </r>
  <r>
    <x v="3"/>
    <s v="OTHER A&amp;G-CLASS A SEBREE SMELTER"/>
    <d v="2015-02-28T00:00:00"/>
    <s v="allocate misc general exp"/>
    <n v="166.36"/>
    <n v="0"/>
    <n v="166.36"/>
    <s v="Allocate Misc General Exp  (49)"/>
    <s v="69 - ALLOCATE OTHER A&amp;G COSTS"/>
    <n v="1263623"/>
  </r>
  <r>
    <x v="4"/>
    <s v="OTHER  A &amp; G    CLASS B"/>
    <d v="2015-02-28T00:00:00"/>
    <s v="allocate misc general exp"/>
    <n v="199.09"/>
    <n v="0"/>
    <n v="199.09"/>
    <s v="Allocate Misc General Exp  (49)"/>
    <s v="69 - ALLOCATE OTHER A&amp;G COSTS"/>
    <n v="1263623"/>
  </r>
  <r>
    <x v="5"/>
    <s v="OTHER   A &amp; G   CLASS C"/>
    <d v="2015-02-28T00:00:00"/>
    <s v="allocate misc general exp"/>
    <n v="1187.0999999999999"/>
    <n v="0"/>
    <n v="1187.0999999999999"/>
    <s v="Allocate Misc General Exp  (49)"/>
    <s v="69 - ALLOCATE OTHER A&amp;G COSTS"/>
    <n v="1263623"/>
  </r>
  <r>
    <x v="1"/>
    <s v="EXPENSES-INTERNET-LOCAL/LONG DISTAN"/>
    <d v="2015-02-28T00:00:00"/>
    <s v="allocate misc general exp"/>
    <n v="0.03"/>
    <n v="0"/>
    <n v="0.03"/>
    <s v="Allocate Misc General Exp  (49)"/>
    <s v="69 - ALLOCATE OTHER A&amp;G COSTS"/>
    <n v="1263623"/>
  </r>
  <r>
    <x v="4"/>
    <s v="OTHER  A &amp; G    CLASS B"/>
    <d v="2015-02-28T00:00:00"/>
    <s v="allocate misc general exp"/>
    <n v="0.82"/>
    <n v="0"/>
    <n v="0.82"/>
    <s v="Allocate Misc General Exp  (49)"/>
    <s v="69 - ALLOCATE OTHER A&amp;G COSTS"/>
    <n v="1263623"/>
  </r>
  <r>
    <x v="5"/>
    <s v="OTHER   A &amp; G   CLASS C"/>
    <d v="2015-02-28T00:00:00"/>
    <s v="allocate misc general exp"/>
    <n v="4.72"/>
    <n v="0"/>
    <n v="4.72"/>
    <s v="Allocate Misc General Exp  (49)"/>
    <s v="69 - ALLOCATE OTHER A&amp;G COSTS"/>
    <n v="1263623"/>
  </r>
  <r>
    <x v="6"/>
    <s v="MISC. GENERAL EXPENSES"/>
    <d v="2015-02-28T00:00:00"/>
    <s v="allocate misc general exp"/>
    <n v="144.97"/>
    <n v="0"/>
    <n v="144.97"/>
    <s v="Allocate Misc General Exp  (49)"/>
    <s v="69 - ALLOCATE OTHER A&amp;G COSTS"/>
    <n v="1263623"/>
  </r>
  <r>
    <x v="6"/>
    <s v="MISC. GENERAL EXPENSES"/>
    <d v="2015-02-28T00:00:00"/>
    <s v="allocate misc general exp"/>
    <n v="0"/>
    <n v="1761.87"/>
    <n v="-1761.87"/>
    <s v="Allocate Misc General Exp  (49)"/>
    <s v="69 - ALLOCATE OTHER A&amp;G COSTS"/>
    <n v="1263623"/>
  </r>
  <r>
    <x v="0"/>
    <s v="COSTS &amp; EXPENSES-GEOTHERMAL"/>
    <d v="2015-02-28T00:00:00"/>
    <s v="allocate misc general exp"/>
    <n v="0"/>
    <n v="0.26"/>
    <n v="-0.26"/>
    <s v="Allocate Misc General Exp  (49)"/>
    <s v="69 - ALLOCATE OTHER A&amp;G COSTS"/>
    <n v="1263623"/>
  </r>
  <r>
    <x v="2"/>
    <s v="OTHER A&amp;G-CLASS A H'VILLE SMELTER"/>
    <d v="2015-02-28T00:00:00"/>
    <s v="allocate misc general exp"/>
    <n v="0"/>
    <n v="75.69"/>
    <n v="-75.69"/>
    <s v="Allocate Misc General Exp  (49)"/>
    <s v="69 - ALLOCATE OTHER A&amp;G COSTS"/>
    <n v="1263623"/>
  </r>
  <r>
    <x v="3"/>
    <s v="OTHER A&amp;G-CLASS A SEBREE SMELTER"/>
    <d v="2015-02-28T00:00:00"/>
    <s v="allocate misc general exp"/>
    <n v="0"/>
    <n v="74.59"/>
    <n v="-74.59"/>
    <s v="Allocate Misc General Exp  (49)"/>
    <s v="69 - ALLOCATE OTHER A&amp;G COSTS"/>
    <n v="1263623"/>
  </r>
  <r>
    <x v="1"/>
    <s v="EXPENSES-INTERNET-LOCAL/LONG DISTAN"/>
    <d v="2015-03-31T00:00:00"/>
    <s v="allocate misc general exp"/>
    <n v="1.27"/>
    <n v="0"/>
    <n v="1.27"/>
    <s v="Allocate Misc General Exp  (49)"/>
    <s v="69 - ALLOCATE OTHER A&amp;G COSTS"/>
    <n v="1265270"/>
  </r>
  <r>
    <x v="2"/>
    <s v="OTHER A&amp;G-CLASS A H'VILLE SMELTER"/>
    <d v="2015-03-31T00:00:00"/>
    <s v="allocate misc general exp"/>
    <n v="185.12"/>
    <n v="0"/>
    <n v="185.12"/>
    <s v="Allocate Misc General Exp  (49)"/>
    <s v="69 - ALLOCATE OTHER A&amp;G COSTS"/>
    <n v="1265270"/>
  </r>
  <r>
    <x v="3"/>
    <s v="OTHER A&amp;G-CLASS A SEBREE SMELTER"/>
    <d v="2015-03-31T00:00:00"/>
    <s v="allocate misc general exp"/>
    <n v="152.49"/>
    <n v="0"/>
    <n v="152.49"/>
    <s v="Allocate Misc General Exp  (49)"/>
    <s v="69 - ALLOCATE OTHER A&amp;G COSTS"/>
    <n v="1265270"/>
  </r>
  <r>
    <x v="4"/>
    <s v="OTHER  A &amp; G    CLASS B"/>
    <d v="2015-03-31T00:00:00"/>
    <s v="allocate misc general exp"/>
    <n v="181.81"/>
    <n v="0"/>
    <n v="181.81"/>
    <s v="Allocate Misc General Exp  (49)"/>
    <s v="69 - ALLOCATE OTHER A&amp;G COSTS"/>
    <n v="1265270"/>
  </r>
  <r>
    <x v="5"/>
    <s v="OTHER   A &amp; G   CLASS C"/>
    <d v="2015-03-31T00:00:00"/>
    <s v="allocate misc general exp"/>
    <n v="963.61"/>
    <n v="0"/>
    <n v="963.61"/>
    <s v="Allocate Misc General Exp  (49)"/>
    <s v="69 - ALLOCATE OTHER A&amp;G COSTS"/>
    <n v="1265270"/>
  </r>
  <r>
    <x v="6"/>
    <s v="MISC. GENERAL EXPENSES"/>
    <d v="2015-03-31T00:00:00"/>
    <s v="allocate misc general exp"/>
    <n v="0"/>
    <n v="1484.3"/>
    <n v="-1484.3"/>
    <s v="Allocate Misc General Exp  (49)"/>
    <s v="69 - ALLOCATE OTHER A&amp;G COSTS"/>
    <n v="1265270"/>
  </r>
  <r>
    <x v="1"/>
    <s v="EXPENSES-INTERNET-LOCAL/LONG DISTAN"/>
    <d v="2015-04-30T00:00:00"/>
    <s v="allocate misc general exp"/>
    <n v="5.67"/>
    <n v="0"/>
    <n v="5.67"/>
    <s v="Allocate Misc General Exp  (49)"/>
    <s v="69 - ALLOCATE OTHER A&amp;G COSTS"/>
    <n v="1266970"/>
  </r>
  <r>
    <x v="2"/>
    <s v="OTHER A&amp;G-CLASS A H'VILLE SMELTER"/>
    <d v="2015-04-30T00:00:00"/>
    <s v="allocate misc general exp"/>
    <n v="230.58"/>
    <n v="0"/>
    <n v="230.58"/>
    <s v="Allocate Misc General Exp  (49)"/>
    <s v="69 - ALLOCATE OTHER A&amp;G COSTS"/>
    <n v="1266970"/>
  </r>
  <r>
    <x v="3"/>
    <s v="OTHER A&amp;G-CLASS A SEBREE SMELTER"/>
    <d v="2015-04-30T00:00:00"/>
    <s v="allocate misc general exp"/>
    <n v="192.05"/>
    <n v="0"/>
    <n v="192.05"/>
    <s v="Allocate Misc General Exp  (49)"/>
    <s v="69 - ALLOCATE OTHER A&amp;G COSTS"/>
    <n v="1266970"/>
  </r>
  <r>
    <x v="4"/>
    <s v="OTHER  A &amp; G    CLASS B"/>
    <d v="2015-04-30T00:00:00"/>
    <s v="allocate misc general exp"/>
    <n v="227.57"/>
    <n v="0"/>
    <n v="227.57"/>
    <s v="Allocate Misc General Exp  (49)"/>
    <s v="69 - ALLOCATE OTHER A&amp;G COSTS"/>
    <n v="1266970"/>
  </r>
  <r>
    <x v="5"/>
    <s v="OTHER   A &amp; G   CLASS C"/>
    <d v="2015-04-30T00:00:00"/>
    <s v="allocate misc general exp"/>
    <n v="1359.58"/>
    <n v="0"/>
    <n v="1359.58"/>
    <s v="Allocate Misc General Exp  (49)"/>
    <s v="69 - ALLOCATE OTHER A&amp;G COSTS"/>
    <n v="1266970"/>
  </r>
  <r>
    <x v="6"/>
    <s v="MISC. GENERAL EXPENSES"/>
    <d v="2015-04-30T00:00:00"/>
    <s v="allocate misc general exp"/>
    <n v="0"/>
    <n v="2015.45"/>
    <n v="-2015.45"/>
    <s v="Allocate Misc General Exp  (49)"/>
    <s v="69 - ALLOCATE OTHER A&amp;G COSTS"/>
    <n v="1266970"/>
  </r>
  <r>
    <x v="1"/>
    <s v="EXPENSES-INTERNET-LOCAL/LONG DISTAN"/>
    <d v="2015-05-31T00:00:00"/>
    <s v="allocate misc general exp"/>
    <n v="7.61"/>
    <n v="0"/>
    <n v="7.61"/>
    <s v="Allocate Misc General Expense  (49)"/>
    <s v="69 - ALLOCATE OTHER A&amp;G COSTS"/>
    <n v="1268676"/>
  </r>
  <r>
    <x v="2"/>
    <s v="OTHER A&amp;G-CLASS A H'VILLE SMELTER"/>
    <d v="2015-05-31T00:00:00"/>
    <s v="allocate misc general exp"/>
    <n v="265.22000000000003"/>
    <n v="0"/>
    <n v="265.22000000000003"/>
    <s v="Allocate Misc General Expense  (49)"/>
    <s v="69 - ALLOCATE OTHER A&amp;G COSTS"/>
    <n v="1268676"/>
  </r>
  <r>
    <x v="3"/>
    <s v="OTHER A&amp;G-CLASS A SEBREE SMELTER"/>
    <d v="2015-05-31T00:00:00"/>
    <s v="allocate misc general exp"/>
    <n v="218.59"/>
    <n v="0"/>
    <n v="218.59"/>
    <s v="Allocate Misc General Expense  (49)"/>
    <s v="69 - ALLOCATE OTHER A&amp;G COSTS"/>
    <n v="1268676"/>
  </r>
  <r>
    <x v="4"/>
    <s v="OTHER  A &amp; G    CLASS B"/>
    <d v="2015-05-31T00:00:00"/>
    <s v="allocate misc general exp"/>
    <n v="263.24"/>
    <n v="0"/>
    <n v="263.24"/>
    <s v="Allocate Misc General Expense  (49)"/>
    <s v="69 - ALLOCATE OTHER A&amp;G COSTS"/>
    <n v="1268676"/>
  </r>
  <r>
    <x v="5"/>
    <s v="OTHER   A &amp; G   CLASS C"/>
    <d v="2015-05-31T00:00:00"/>
    <s v="allocate misc general exp"/>
    <n v="1534.62"/>
    <n v="0"/>
    <n v="1534.62"/>
    <s v="Allocate Misc General Expense  (49)"/>
    <s v="69 - ALLOCATE OTHER A&amp;G COSTS"/>
    <n v="1268676"/>
  </r>
  <r>
    <x v="6"/>
    <s v="MISC. GENERAL EXPENSES"/>
    <d v="2015-05-31T00:00:00"/>
    <s v="allocate misc general exp"/>
    <n v="0"/>
    <n v="2289.2800000000002"/>
    <n v="-2289.2800000000002"/>
    <s v="Allocate Misc General Expense  (49)"/>
    <s v="69 - ALLOCATE OTHER A&amp;G COSTS"/>
    <n v="1268676"/>
  </r>
  <r>
    <x v="1"/>
    <s v="EXPENSES-INTERNET-LOCAL/LONG DISTAN"/>
    <d v="2015-06-30T00:00:00"/>
    <s v="allocate misc general exp"/>
    <n v="3.2"/>
    <n v="0"/>
    <n v="3.2"/>
    <s v="Allocate Misc General Exp  (49)"/>
    <s v="69 - ALLOCATE OTHER A&amp;G COSTS"/>
    <n v="1270428"/>
  </r>
  <r>
    <x v="2"/>
    <s v="OTHER A&amp;G-CLASS A H'VILLE SMELTER"/>
    <d v="2015-06-30T00:00:00"/>
    <s v="allocate misc general exp"/>
    <n v="542.98"/>
    <n v="0"/>
    <n v="542.98"/>
    <s v="Allocate Misc General Exp  (49)"/>
    <s v="69 - ALLOCATE OTHER A&amp;G COSTS"/>
    <n v="1270428"/>
  </r>
  <r>
    <x v="3"/>
    <s v="OTHER A&amp;G-CLASS A SEBREE SMELTER"/>
    <d v="2015-06-30T00:00:00"/>
    <s v="allocate misc general exp"/>
    <n v="462.7"/>
    <n v="0"/>
    <n v="462.7"/>
    <s v="Allocate Misc General Exp  (49)"/>
    <s v="69 - ALLOCATE OTHER A&amp;G COSTS"/>
    <n v="1270428"/>
  </r>
  <r>
    <x v="4"/>
    <s v="OTHER  A &amp; G    CLASS B"/>
    <d v="2015-06-30T00:00:00"/>
    <s v="allocate misc general exp"/>
    <n v="426.97"/>
    <n v="0"/>
    <n v="426.97"/>
    <s v="Allocate Misc General Exp  (49)"/>
    <s v="69 - ALLOCATE OTHER A&amp;G COSTS"/>
    <n v="1270428"/>
  </r>
  <r>
    <x v="5"/>
    <s v="OTHER   A &amp; G   CLASS C"/>
    <d v="2015-06-30T00:00:00"/>
    <s v="allocate misc general exp"/>
    <n v="2661.35"/>
    <n v="0"/>
    <n v="2661.35"/>
    <s v="Allocate Misc General Exp  (49)"/>
    <s v="69 - ALLOCATE OTHER A&amp;G COSTS"/>
    <n v="1270428"/>
  </r>
  <r>
    <x v="6"/>
    <s v="MISC. GENERAL EXPENSES"/>
    <d v="2015-06-30T00:00:00"/>
    <s v="allocate misc general exp"/>
    <n v="0"/>
    <n v="4097.2"/>
    <n v="-4097.2"/>
    <s v="Allocate Misc General Exp  (49)"/>
    <s v="69 - ALLOCATE OTHER A&amp;G COSTS"/>
    <n v="1270428"/>
  </r>
  <r>
    <x v="7"/>
    <m/>
    <m/>
    <m/>
    <s v=" "/>
    <s v=" "/>
    <s v=" "/>
    <m/>
    <m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87">
  <r>
    <x v="0"/>
    <s v="COSTS &amp; EXPENSES-GEOTHERMAL"/>
    <d v="2014-07-31T00:00:00"/>
    <s v="allocate board of directors exp"/>
    <n v="14.94"/>
    <n v="0"/>
    <n v="14.94"/>
    <s v="Allocate Board of Directors Exp (50)"/>
    <s v="70 - ALLOCATE BOARD OF DIRECTOR COSTS"/>
    <n v="1251420"/>
  </r>
  <r>
    <x v="1"/>
    <s v="EXPENSES-INTERNET-LOCAL/LONG DISTAN"/>
    <d v="2014-07-31T00:00:00"/>
    <s v="allocate board of directors exp"/>
    <n v="2.38"/>
    <n v="0"/>
    <n v="2.38"/>
    <s v="Allocate Board of Directors Exp (50)"/>
    <s v="70 - ALLOCATE BOARD OF DIRECTOR COSTS"/>
    <n v="1251420"/>
  </r>
  <r>
    <x v="2"/>
    <s v="OTHER A&amp;G-CLASS A H'VILLE SMELTER"/>
    <d v="2014-07-31T00:00:00"/>
    <s v="allocate board of directors exp"/>
    <n v="77.36"/>
    <n v="0"/>
    <n v="77.36"/>
    <s v="Allocate Board of Directors Exp (50)"/>
    <s v="70 - ALLOCATE BOARD OF DIRECTOR COSTS"/>
    <n v="1251420"/>
  </r>
  <r>
    <x v="3"/>
    <s v="OTHER A&amp;G-CLASS A SEBREE SMELTER"/>
    <d v="2014-07-31T00:00:00"/>
    <s v="allocate board of directors exp"/>
    <n v="63.53"/>
    <n v="0"/>
    <n v="63.53"/>
    <s v="Allocate Board of Directors Exp (50)"/>
    <s v="70 - ALLOCATE BOARD OF DIRECTOR COSTS"/>
    <n v="1251420"/>
  </r>
  <r>
    <x v="4"/>
    <s v="OTHER  A &amp; G    CLASS B"/>
    <d v="2014-07-31T00:00:00"/>
    <s v="allocate board of directors exp"/>
    <n v="75.790000000000006"/>
    <n v="0"/>
    <n v="75.790000000000006"/>
    <s v="Allocate Board of Directors Exp (50)"/>
    <s v="70 - ALLOCATE BOARD OF DIRECTOR COSTS"/>
    <n v="1251420"/>
  </r>
  <r>
    <x v="5"/>
    <s v="OTHER   A &amp; G   CLASS C"/>
    <d v="2014-07-31T00:00:00"/>
    <s v="allocate board of directors exp"/>
    <n v="457.93"/>
    <n v="0"/>
    <n v="457.93"/>
    <s v="Allocate Board of Directors Exp (50)"/>
    <s v="70 - ALLOCATE BOARD OF DIRECTOR COSTS"/>
    <n v="1251420"/>
  </r>
  <r>
    <x v="6"/>
    <s v="DIRECTORS FEES &amp; EXPENSES"/>
    <d v="2014-07-31T00:00:00"/>
    <s v="allocate board of directors exp"/>
    <n v="0"/>
    <n v="691.93"/>
    <n v="-691.93"/>
    <s v="Allocate Board of Directors Exp (50)"/>
    <s v="70 - ALLOCATE BOARD OF DIRECTOR COSTS"/>
    <n v="1251420"/>
  </r>
  <r>
    <x v="0"/>
    <s v="COSTS &amp; EXPENSES-GEOTHERMAL"/>
    <d v="2014-08-31T00:00:00"/>
    <s v="allocate board of directors exp"/>
    <n v="17.95"/>
    <n v="0"/>
    <n v="17.95"/>
    <s v="Allocate Board of Directors Exp (49)"/>
    <s v="70 - ALLOCATE BOARD OF DIRECTOR COSTS"/>
    <n v="1253345"/>
  </r>
  <r>
    <x v="1"/>
    <s v="EXPENSES-INTERNET-LOCAL/LONG DISTAN"/>
    <d v="2014-08-31T00:00:00"/>
    <s v="allocate board of directors exp"/>
    <n v="2.2000000000000002"/>
    <n v="0"/>
    <n v="2.2000000000000002"/>
    <s v="Allocate Board of Directors Exp (49)"/>
    <s v="70 - ALLOCATE BOARD OF DIRECTOR COSTS"/>
    <n v="1253345"/>
  </r>
  <r>
    <x v="2"/>
    <s v="OTHER A&amp;G-CLASS A H'VILLE SMELTER"/>
    <d v="2014-08-31T00:00:00"/>
    <s v="allocate board of directors exp"/>
    <n v="91.27"/>
    <n v="0"/>
    <n v="91.27"/>
    <s v="Allocate Board of Directors Exp (49)"/>
    <s v="70 - ALLOCATE BOARD OF DIRECTOR COSTS"/>
    <n v="1253345"/>
  </r>
  <r>
    <x v="3"/>
    <s v="OTHER A&amp;G-CLASS A SEBREE SMELTER"/>
    <d v="2014-08-31T00:00:00"/>
    <s v="allocate board of directors exp"/>
    <n v="76.14"/>
    <n v="0"/>
    <n v="76.14"/>
    <s v="Allocate Board of Directors Exp (49)"/>
    <s v="70 - ALLOCATE BOARD OF DIRECTOR COSTS"/>
    <n v="1253345"/>
  </r>
  <r>
    <x v="4"/>
    <s v="OTHER  A &amp; G    CLASS B"/>
    <d v="2014-08-31T00:00:00"/>
    <s v="allocate board of directors exp"/>
    <n v="90.97"/>
    <n v="0"/>
    <n v="90.97"/>
    <s v="Allocate Board of Directors Exp (49)"/>
    <s v="70 - ALLOCATE BOARD OF DIRECTOR COSTS"/>
    <n v="1253345"/>
  </r>
  <r>
    <x v="5"/>
    <s v="OTHER   A &amp; G   CLASS C"/>
    <d v="2014-08-31T00:00:00"/>
    <s v="allocate board of directors exp"/>
    <n v="527.72"/>
    <n v="0"/>
    <n v="527.72"/>
    <s v="Allocate Board of Directors Exp (49)"/>
    <s v="70 - ALLOCATE BOARD OF DIRECTOR COSTS"/>
    <n v="1253345"/>
  </r>
  <r>
    <x v="6"/>
    <s v="DIRECTORS FEES &amp; EXPENSES"/>
    <d v="2014-08-31T00:00:00"/>
    <s v="allocate board of directors exp"/>
    <n v="0"/>
    <n v="806.25"/>
    <n v="-806.25"/>
    <s v="Allocate Board of Directors Exp (49)"/>
    <s v="70 - ALLOCATE BOARD OF DIRECTOR COSTS"/>
    <n v="1253345"/>
  </r>
  <r>
    <x v="0"/>
    <s v="COSTS &amp; EXPENSES-GEOTHERMAL"/>
    <d v="2014-09-30T00:00:00"/>
    <s v="allocate board of director exp"/>
    <n v="13.82"/>
    <n v="0"/>
    <n v="13.82"/>
    <s v="Allocate Board of Director Exp (50)"/>
    <s v="70 - ALLOCATE BOARD OF DIRECTOR COSTS"/>
    <n v="1255183"/>
  </r>
  <r>
    <x v="1"/>
    <s v="EXPENSES-INTERNET-LOCAL/LONG DISTAN"/>
    <d v="2014-09-30T00:00:00"/>
    <s v="allocate board of director exp"/>
    <n v="3.61"/>
    <n v="0"/>
    <n v="3.61"/>
    <s v="Allocate Board of Director Exp (50)"/>
    <s v="70 - ALLOCATE BOARD OF DIRECTOR COSTS"/>
    <n v="1255183"/>
  </r>
  <r>
    <x v="2"/>
    <s v="OTHER A&amp;G-CLASS A H'VILLE SMELTER"/>
    <d v="2014-09-30T00:00:00"/>
    <s v="allocate board of director exp"/>
    <n v="92.72"/>
    <n v="0"/>
    <n v="92.72"/>
    <s v="Allocate Board of Director Exp (50)"/>
    <s v="70 - ALLOCATE BOARD OF DIRECTOR COSTS"/>
    <n v="1255183"/>
  </r>
  <r>
    <x v="3"/>
    <s v="OTHER A&amp;G-CLASS A SEBREE SMELTER"/>
    <d v="2014-09-30T00:00:00"/>
    <s v="allocate board of director exp"/>
    <n v="78.34"/>
    <n v="0"/>
    <n v="78.34"/>
    <s v="Allocate Board of Director Exp (50)"/>
    <s v="70 - ALLOCATE BOARD OF DIRECTOR COSTS"/>
    <n v="1255183"/>
  </r>
  <r>
    <x v="4"/>
    <s v="OTHER  A &amp; G    CLASS B"/>
    <d v="2014-09-30T00:00:00"/>
    <s v="allocate board of director exp"/>
    <n v="93.67"/>
    <n v="0"/>
    <n v="93.67"/>
    <s v="Allocate Board of Director Exp (50)"/>
    <s v="70 - ALLOCATE BOARD OF DIRECTOR COSTS"/>
    <n v="1255183"/>
  </r>
  <r>
    <x v="5"/>
    <s v="OTHER   A &amp; G   CLASS C"/>
    <d v="2014-09-30T00:00:00"/>
    <s v="allocate board of director exp"/>
    <n v="560.08000000000004"/>
    <n v="0"/>
    <n v="560.08000000000004"/>
    <s v="Allocate Board of Director Exp (50)"/>
    <s v="70 - ALLOCATE BOARD OF DIRECTOR COSTS"/>
    <n v="1255183"/>
  </r>
  <r>
    <x v="6"/>
    <s v="DIRECTORS FEES &amp; EXPENSES"/>
    <d v="2014-09-30T00:00:00"/>
    <s v="allocate board of director exp"/>
    <n v="0"/>
    <n v="842.24"/>
    <n v="-842.24"/>
    <s v="Allocate Board of Director Exp (50)"/>
    <s v="70 - ALLOCATE BOARD OF DIRECTOR COSTS"/>
    <n v="1255183"/>
  </r>
  <r>
    <x v="0"/>
    <s v="COSTS &amp; EXPENSES-GEOTHERMAL"/>
    <d v="2014-10-31T00:00:00"/>
    <s v="allocate board of director exp"/>
    <n v="21.36"/>
    <n v="0"/>
    <n v="21.36"/>
    <s v="Allocate Board of Director Exp (50)"/>
    <s v="70 - ALLOCATE BOARD OF DIRECTOR COSTS"/>
    <n v="1257125"/>
  </r>
  <r>
    <x v="1"/>
    <s v="EXPENSES-INTERNET-LOCAL/LONG DISTAN"/>
    <d v="2014-10-31T00:00:00"/>
    <s v="allocate board of director exp"/>
    <n v="4.9400000000000004"/>
    <n v="0"/>
    <n v="4.9400000000000004"/>
    <s v="Allocate Board of Director Exp (50)"/>
    <s v="70 - ALLOCATE BOARD OF DIRECTOR COSTS"/>
    <n v="1257125"/>
  </r>
  <r>
    <x v="2"/>
    <s v="OTHER A&amp;G-CLASS A H'VILLE SMELTER"/>
    <d v="2014-10-31T00:00:00"/>
    <s v="allocate board of director exp"/>
    <n v="159.80000000000001"/>
    <n v="0"/>
    <n v="159.80000000000001"/>
    <s v="Allocate Board of Director Exp (50)"/>
    <s v="70 - ALLOCATE BOARD OF DIRECTOR COSTS"/>
    <n v="1257125"/>
  </r>
  <r>
    <x v="3"/>
    <s v="OTHER A&amp;G-CLASS A SEBREE SMELTER"/>
    <d v="2014-10-31T00:00:00"/>
    <s v="allocate board of director exp"/>
    <n v="134.99"/>
    <n v="0"/>
    <n v="134.99"/>
    <s v="Allocate Board of Director Exp (50)"/>
    <s v="70 - ALLOCATE BOARD OF DIRECTOR COSTS"/>
    <n v="1257125"/>
  </r>
  <r>
    <x v="4"/>
    <s v="OTHER  A &amp; G    CLASS B"/>
    <d v="2014-10-31T00:00:00"/>
    <s v="allocate board of director exp"/>
    <n v="180.53"/>
    <n v="0"/>
    <n v="180.53"/>
    <s v="Allocate Board of Director Exp (50)"/>
    <s v="70 - ALLOCATE BOARD OF DIRECTOR COSTS"/>
    <n v="1257125"/>
  </r>
  <r>
    <x v="5"/>
    <s v="OTHER   A &amp; G   CLASS C"/>
    <d v="2014-10-31T00:00:00"/>
    <s v="allocate board of director exp"/>
    <n v="948.44"/>
    <n v="0"/>
    <n v="948.44"/>
    <s v="Allocate Board of Director Exp (50)"/>
    <s v="70 - ALLOCATE BOARD OF DIRECTOR COSTS"/>
    <n v="1257125"/>
  </r>
  <r>
    <x v="6"/>
    <s v="DIRECTORS FEES &amp; EXPENSES"/>
    <d v="2014-10-31T00:00:00"/>
    <s v="allocate board of director exp"/>
    <n v="0"/>
    <n v="1450.06"/>
    <n v="-1450.06"/>
    <s v="Allocate Board of Director Exp (50)"/>
    <s v="70 - ALLOCATE BOARD OF DIRECTOR COSTS"/>
    <n v="1257125"/>
  </r>
  <r>
    <x v="0"/>
    <s v="COSTS &amp; EXPENSES-GEOTHERMAL"/>
    <d v="2014-11-30T00:00:00"/>
    <s v="allocate board of director exp"/>
    <n v="25.65"/>
    <n v="0"/>
    <n v="25.65"/>
    <s v="Allocate Board of Director Exp (50)"/>
    <s v="70 - ALLOCATE BOARD OF DIRECTOR COSTS"/>
    <n v="1258425"/>
  </r>
  <r>
    <x v="1"/>
    <s v="EXPENSES-INTERNET-LOCAL/LONG DISTAN"/>
    <d v="2014-11-30T00:00:00"/>
    <s v="allocate board of director exp"/>
    <n v="7.43"/>
    <n v="0"/>
    <n v="7.43"/>
    <s v="Allocate Board of Director Exp (50)"/>
    <s v="70 - ALLOCATE BOARD OF DIRECTOR COSTS"/>
    <n v="1258425"/>
  </r>
  <r>
    <x v="2"/>
    <s v="OTHER A&amp;G-CLASS A H'VILLE SMELTER"/>
    <d v="2014-11-30T00:00:00"/>
    <s v="allocate board of director exp"/>
    <n v="299.32"/>
    <n v="0"/>
    <n v="299.32"/>
    <s v="Allocate Board of Director Exp (50)"/>
    <s v="70 - ALLOCATE BOARD OF DIRECTOR COSTS"/>
    <n v="1258425"/>
  </r>
  <r>
    <x v="3"/>
    <s v="OTHER A&amp;G-CLASS A SEBREE SMELTER"/>
    <d v="2014-11-30T00:00:00"/>
    <s v="allocate board of director exp"/>
    <n v="256.52"/>
    <n v="0"/>
    <n v="256.52"/>
    <s v="Allocate Board of Director Exp (50)"/>
    <s v="70 - ALLOCATE BOARD OF DIRECTOR COSTS"/>
    <n v="1258425"/>
  </r>
  <r>
    <x v="4"/>
    <s v="OTHER  A &amp; G    CLASS B"/>
    <d v="2014-11-30T00:00:00"/>
    <s v="allocate board of director exp"/>
    <n v="297.5"/>
    <n v="0"/>
    <n v="297.5"/>
    <s v="Allocate Board of Director Exp (50)"/>
    <s v="70 - ALLOCATE BOARD OF DIRECTOR COSTS"/>
    <n v="1258425"/>
  </r>
  <r>
    <x v="5"/>
    <s v="OTHER   A &amp; G   CLASS C"/>
    <d v="2014-11-30T00:00:00"/>
    <s v="allocate board of director exp"/>
    <n v="1611.7"/>
    <n v="0"/>
    <n v="1611.7"/>
    <s v="Allocate Board of Director Exp (50)"/>
    <s v="70 - ALLOCATE BOARD OF DIRECTOR COSTS"/>
    <n v="1258425"/>
  </r>
  <r>
    <x v="6"/>
    <s v="DIRECTORS FEES &amp; EXPENSES"/>
    <d v="2014-11-30T00:00:00"/>
    <s v="allocate board of director exp"/>
    <n v="0"/>
    <n v="2498.12"/>
    <n v="-2498.12"/>
    <s v="Allocate Board of Director Exp (50)"/>
    <s v="70 - ALLOCATE BOARD OF DIRECTOR COSTS"/>
    <n v="1258425"/>
  </r>
  <r>
    <x v="0"/>
    <s v="COSTS &amp; EXPENSES-GEOTHERMAL"/>
    <d v="2014-12-31T00:00:00"/>
    <s v="allocate board of director exp"/>
    <n v="10.56"/>
    <n v="0"/>
    <n v="10.56"/>
    <s v="Allocate Board of Director Exp  (50)"/>
    <s v="70 - ALLOCATE BOARD OF DIRECTOR COSTS"/>
    <n v="1260390"/>
  </r>
  <r>
    <x v="1"/>
    <s v="EXPENSES-INTERNET-LOCAL/LONG DISTAN"/>
    <d v="2014-12-31T00:00:00"/>
    <s v="allocate board of director exp"/>
    <n v="6.1"/>
    <n v="0"/>
    <n v="6.1"/>
    <s v="Allocate Board of Director Exp  (50)"/>
    <s v="70 - ALLOCATE BOARD OF DIRECTOR COSTS"/>
    <n v="1260390"/>
  </r>
  <r>
    <x v="2"/>
    <s v="OTHER A&amp;G-CLASS A H'VILLE SMELTER"/>
    <d v="2014-12-31T00:00:00"/>
    <s v="allocate board of director exp"/>
    <n v="196.56"/>
    <n v="0"/>
    <n v="196.56"/>
    <s v="Allocate Board of Director Exp  (50)"/>
    <s v="70 - ALLOCATE BOARD OF DIRECTOR COSTS"/>
    <n v="1260390"/>
  </r>
  <r>
    <x v="3"/>
    <s v="OTHER A&amp;G-CLASS A SEBREE SMELTER"/>
    <d v="2014-12-31T00:00:00"/>
    <s v="allocate board of director exp"/>
    <n v="164"/>
    <n v="0"/>
    <n v="164"/>
    <s v="Allocate Board of Director Exp  (50)"/>
    <s v="70 - ALLOCATE BOARD OF DIRECTOR COSTS"/>
    <n v="1260390"/>
  </r>
  <r>
    <x v="4"/>
    <s v="OTHER  A &amp; G    CLASS B"/>
    <d v="2014-12-31T00:00:00"/>
    <s v="allocate board of director exp"/>
    <n v="113.42"/>
    <n v="0"/>
    <n v="113.42"/>
    <s v="Allocate Board of Director Exp  (50)"/>
    <s v="70 - ALLOCATE BOARD OF DIRECTOR COSTS"/>
    <n v="1260390"/>
  </r>
  <r>
    <x v="5"/>
    <s v="OTHER   A &amp; G   CLASS C"/>
    <d v="2014-12-31T00:00:00"/>
    <s v="allocate board of director exp"/>
    <n v="1144.05"/>
    <n v="0"/>
    <n v="1144.05"/>
    <s v="Allocate Board of Director Exp  (50)"/>
    <s v="70 - ALLOCATE BOARD OF DIRECTOR COSTS"/>
    <n v="1260390"/>
  </r>
  <r>
    <x v="6"/>
    <s v="DIRECTORS FEES &amp; EXPENSES"/>
    <d v="2014-12-31T00:00:00"/>
    <s v="allocate board of director exp"/>
    <n v="0"/>
    <n v="1634.69"/>
    <n v="-1634.69"/>
    <s v="Allocate Board of Director Exp  (50)"/>
    <s v="70 - ALLOCATE BOARD OF DIRECTOR COSTS"/>
    <n v="1260390"/>
  </r>
  <r>
    <x v="1"/>
    <s v="EXPENSES-INTERNET-LOCAL/LONG DISTAN"/>
    <d v="2015-01-31T00:00:00"/>
    <s v="allocate board of dir exp"/>
    <n v="2.13"/>
    <n v="0"/>
    <n v="2.13"/>
    <s v="Allcoate Board of Dir Exp  (50)"/>
    <s v="70 - ALLOCATE BOARD OF DIRECTOR COSTS"/>
    <n v="1262059"/>
  </r>
  <r>
    <x v="2"/>
    <s v="OTHER A&amp;G-CLASS A H'VILLE SMELTER"/>
    <d v="2015-01-31T00:00:00"/>
    <s v="allocate board of dir exp"/>
    <n v="96.13"/>
    <n v="0"/>
    <n v="96.13"/>
    <s v="Allcoate Board of Dir Exp  (50)"/>
    <s v="70 - ALLOCATE BOARD OF DIRECTOR COSTS"/>
    <n v="1262059"/>
  </r>
  <r>
    <x v="3"/>
    <s v="OTHER A&amp;G-CLASS A SEBREE SMELTER"/>
    <d v="2015-01-31T00:00:00"/>
    <s v="allocate board of dir exp"/>
    <n v="83.86"/>
    <n v="0"/>
    <n v="83.86"/>
    <s v="Allcoate Board of Dir Exp  (50)"/>
    <s v="70 - ALLOCATE BOARD OF DIRECTOR COSTS"/>
    <n v="1262059"/>
  </r>
  <r>
    <x v="4"/>
    <s v="OTHER  A &amp; G    CLASS B"/>
    <d v="2015-01-31T00:00:00"/>
    <s v="allocate board of dir exp"/>
    <n v="69.45"/>
    <n v="0"/>
    <n v="69.45"/>
    <s v="Allcoate Board of Dir Exp  (50)"/>
    <s v="70 - ALLOCATE BOARD OF DIRECTOR COSTS"/>
    <n v="1262059"/>
  </r>
  <r>
    <x v="5"/>
    <s v="OTHER   A &amp; G   CLASS C"/>
    <d v="2015-01-31T00:00:00"/>
    <s v="allocate board of dir exp"/>
    <n v="397.48"/>
    <n v="0"/>
    <n v="397.48"/>
    <s v="Allcoate Board of Dir Exp  (50)"/>
    <s v="70 - ALLOCATE BOARD OF DIRECTOR COSTS"/>
    <n v="1262059"/>
  </r>
  <r>
    <x v="6"/>
    <s v="DIRECTORS FEES &amp; EXPENSES"/>
    <d v="2015-01-31T00:00:00"/>
    <s v="allocate board of dir exp"/>
    <n v="0"/>
    <n v="627.03"/>
    <n v="-627.03"/>
    <s v="Allcoate Board of Dir Exp  (50)"/>
    <s v="70 - ALLOCATE BOARD OF DIRECTOR COSTS"/>
    <n v="1262059"/>
  </r>
  <r>
    <x v="0"/>
    <s v="COSTS &amp; EXPENSES-GEOTHERMAL"/>
    <d v="2015-01-31T00:00:00"/>
    <s v="allocate board of dir exp"/>
    <n v="0"/>
    <n v="22.02"/>
    <n v="-22.02"/>
    <s v="Allcoate Board of Dir Exp  (50)"/>
    <s v="70 - ALLOCATE BOARD OF DIRECTOR COSTS"/>
    <n v="1262059"/>
  </r>
  <r>
    <x v="0"/>
    <s v="COSTS &amp; EXPENSES-GEOTHERMAL"/>
    <d v="2015-02-28T00:00:00"/>
    <s v="allocate board of director exp"/>
    <n v="0.25"/>
    <n v="0"/>
    <n v="0.25"/>
    <s v="Allocate Board of Dir Expense (50)"/>
    <s v="70 - ALLOCATE BOARD OF DIRECTOR COSTS"/>
    <n v="1263624"/>
  </r>
  <r>
    <x v="1"/>
    <s v="EXPENSES-INTERNET-LOCAL/LONG DISTAN"/>
    <d v="2015-02-28T00:00:00"/>
    <s v="allocate board of director exp"/>
    <n v="3.97"/>
    <n v="0"/>
    <n v="3.97"/>
    <s v="Allocate Board of Dir Expense (50)"/>
    <s v="70 - ALLOCATE BOARD OF DIRECTOR COSTS"/>
    <n v="1263624"/>
  </r>
  <r>
    <x v="2"/>
    <s v="OTHER A&amp;G-CLASS A H'VILLE SMELTER"/>
    <d v="2015-02-28T00:00:00"/>
    <s v="allocate board of director exp"/>
    <n v="79.41"/>
    <n v="0"/>
    <n v="79.41"/>
    <s v="Allocate Board of Dir Expense (50)"/>
    <s v="70 - ALLOCATE BOARD OF DIRECTOR COSTS"/>
    <n v="1263624"/>
  </r>
  <r>
    <x v="3"/>
    <s v="OTHER A&amp;G-CLASS A SEBREE SMELTER"/>
    <d v="2015-02-28T00:00:00"/>
    <s v="allocate board of director exp"/>
    <n v="66.459999999999994"/>
    <n v="0"/>
    <n v="66.459999999999994"/>
    <s v="Allocate Board of Dir Expense (50)"/>
    <s v="70 - ALLOCATE BOARD OF DIRECTOR COSTS"/>
    <n v="1263624"/>
  </r>
  <r>
    <x v="4"/>
    <s v="OTHER  A &amp; G    CLASS B"/>
    <d v="2015-02-28T00:00:00"/>
    <s v="allocate board of director exp"/>
    <n v="79.540000000000006"/>
    <n v="0"/>
    <n v="79.540000000000006"/>
    <s v="Allocate Board of Dir Expense (50)"/>
    <s v="70 - ALLOCATE BOARD OF DIRECTOR COSTS"/>
    <n v="1263624"/>
  </r>
  <r>
    <x v="5"/>
    <s v="OTHER   A &amp; G   CLASS C"/>
    <d v="2015-02-28T00:00:00"/>
    <s v="allocate board of director exp"/>
    <n v="474.28"/>
    <n v="0"/>
    <n v="474.28"/>
    <s v="Allocate Board of Dir Expense (50)"/>
    <s v="70 - ALLOCATE BOARD OF DIRECTOR COSTS"/>
    <n v="1263624"/>
  </r>
  <r>
    <x v="1"/>
    <s v="EXPENSES-INTERNET-LOCAL/LONG DISTAN"/>
    <d v="2015-02-28T00:00:00"/>
    <s v="allocate board of director exp"/>
    <n v="0.01"/>
    <n v="0"/>
    <n v="0.01"/>
    <s v="Allocate Board of Dir Expense (50)"/>
    <s v="70 - ALLOCATE BOARD OF DIRECTOR COSTS"/>
    <n v="1263624"/>
  </r>
  <r>
    <x v="4"/>
    <s v="OTHER  A &amp; G    CLASS B"/>
    <d v="2015-02-28T00:00:00"/>
    <s v="allocate board of director exp"/>
    <n v="0.27"/>
    <n v="0"/>
    <n v="0.27"/>
    <s v="Allocate Board of Dir Expense (50)"/>
    <s v="70 - ALLOCATE BOARD OF DIRECTOR COSTS"/>
    <n v="1263624"/>
  </r>
  <r>
    <x v="5"/>
    <s v="OTHER   A &amp; G   CLASS C"/>
    <d v="2015-02-28T00:00:00"/>
    <s v="allocate board of director exp"/>
    <n v="1.54"/>
    <n v="0"/>
    <n v="1.54"/>
    <s v="Allocate Board of Dir Expense (50)"/>
    <s v="70 - ALLOCATE BOARD OF DIRECTOR COSTS"/>
    <n v="1263624"/>
  </r>
  <r>
    <x v="6"/>
    <s v="DIRECTORS FEES &amp; EXPENSES"/>
    <d v="2015-02-28T00:00:00"/>
    <s v="allocate board of director exp"/>
    <n v="47.25"/>
    <n v="0"/>
    <n v="47.25"/>
    <s v="Allocate Board of Dir Expense (50)"/>
    <s v="70 - ALLOCATE BOARD OF DIRECTOR COSTS"/>
    <n v="1263624"/>
  </r>
  <r>
    <x v="6"/>
    <s v="DIRECTORS FEES &amp; EXPENSES"/>
    <d v="2015-02-28T00:00:00"/>
    <s v="allocate board of director exp"/>
    <n v="0"/>
    <n v="703.91"/>
    <n v="-703.91"/>
    <s v="Allocate Board of Dir Expense (50)"/>
    <s v="70 - ALLOCATE BOARD OF DIRECTOR COSTS"/>
    <n v="1263624"/>
  </r>
  <r>
    <x v="0"/>
    <s v="COSTS &amp; EXPENSES-GEOTHERMAL"/>
    <d v="2015-02-28T00:00:00"/>
    <s v="allocate board of director exp"/>
    <n v="0"/>
    <n v="0.09"/>
    <n v="-0.09"/>
    <s v="Allocate Board of Dir Expense (50)"/>
    <s v="70 - ALLOCATE BOARD OF DIRECTOR COSTS"/>
    <n v="1263624"/>
  </r>
  <r>
    <x v="2"/>
    <s v="OTHER A&amp;G-CLASS A H'VILLE SMELTER"/>
    <d v="2015-02-28T00:00:00"/>
    <s v="allocate board of director exp"/>
    <n v="0"/>
    <n v="24.67"/>
    <n v="-24.67"/>
    <s v="Allocate Board of Dir Expense (50)"/>
    <s v="70 - ALLOCATE BOARD OF DIRECTOR COSTS"/>
    <n v="1263624"/>
  </r>
  <r>
    <x v="3"/>
    <s v="OTHER A&amp;G-CLASS A SEBREE SMELTER"/>
    <d v="2015-02-28T00:00:00"/>
    <s v="allocate board of director exp"/>
    <n v="0"/>
    <n v="24.31"/>
    <n v="-24.31"/>
    <s v="Allocate Board of Dir Expense (50)"/>
    <s v="70 - ALLOCATE BOARD OF DIRECTOR COSTS"/>
    <n v="1263624"/>
  </r>
  <r>
    <x v="1"/>
    <s v="EXPENSES-INTERNET-LOCAL/LONG DISTAN"/>
    <d v="2015-03-31T00:00:00"/>
    <s v="allocate board of director exp"/>
    <n v="0.52"/>
    <n v="0"/>
    <n v="0.52"/>
    <s v="Allocate Board of Director Exp  (50)"/>
    <s v="70 - ALLOCATE BOARD OF DIRECTOR COSTS"/>
    <n v="1265271"/>
  </r>
  <r>
    <x v="2"/>
    <s v="OTHER A&amp;G-CLASS A H'VILLE SMELTER"/>
    <d v="2015-03-31T00:00:00"/>
    <s v="allocate board of director exp"/>
    <n v="76.150000000000006"/>
    <n v="0"/>
    <n v="76.150000000000006"/>
    <s v="Allocate Board of Director Exp  (50)"/>
    <s v="70 - ALLOCATE BOARD OF DIRECTOR COSTS"/>
    <n v="1265271"/>
  </r>
  <r>
    <x v="3"/>
    <s v="OTHER A&amp;G-CLASS A SEBREE SMELTER"/>
    <d v="2015-03-31T00:00:00"/>
    <s v="allocate board of director exp"/>
    <n v="62.73"/>
    <n v="0"/>
    <n v="62.73"/>
    <s v="Allocate Board of Director Exp  (50)"/>
    <s v="70 - ALLOCATE BOARD OF DIRECTOR COSTS"/>
    <n v="1265271"/>
  </r>
  <r>
    <x v="4"/>
    <s v="OTHER  A &amp; G    CLASS B"/>
    <d v="2015-03-31T00:00:00"/>
    <s v="allocate board of director exp"/>
    <n v="74.78"/>
    <n v="0"/>
    <n v="74.78"/>
    <s v="Allocate Board of Director Exp  (50)"/>
    <s v="70 - ALLOCATE BOARD OF DIRECTOR COSTS"/>
    <n v="1265271"/>
  </r>
  <r>
    <x v="5"/>
    <s v="OTHER   A &amp; G   CLASS C"/>
    <d v="2015-03-31T00:00:00"/>
    <s v="allocate board of director exp"/>
    <n v="396.36"/>
    <n v="0"/>
    <n v="396.36"/>
    <s v="Allocate Board of Director Exp  (50)"/>
    <s v="70 - ALLOCATE BOARD OF DIRECTOR COSTS"/>
    <n v="1265271"/>
  </r>
  <r>
    <x v="6"/>
    <s v="DIRECTORS FEES &amp; EXPENSES"/>
    <d v="2015-03-31T00:00:00"/>
    <s v="allocate board of director exp"/>
    <n v="0"/>
    <n v="610.54"/>
    <n v="-610.54"/>
    <s v="Allocate Board of Director Exp  (50)"/>
    <s v="70 - ALLOCATE BOARD OF DIRECTOR COSTS"/>
    <n v="1265271"/>
  </r>
  <r>
    <x v="1"/>
    <s v="EXPENSES-INTERNET-LOCAL/LONG DISTAN"/>
    <d v="2015-04-30T00:00:00"/>
    <s v="allocate board of directors exp"/>
    <n v="3.1"/>
    <n v="0"/>
    <n v="3.1"/>
    <s v="Allocate Board of Directors Exp  (50)"/>
    <s v="70 - ALLOCATE BOARD OF DIRECTOR COSTS"/>
    <n v="1266976"/>
  </r>
  <r>
    <x v="2"/>
    <s v="OTHER A&amp;G-CLASS A H'VILLE SMELTER"/>
    <d v="2015-04-30T00:00:00"/>
    <s v="allocate board of directors exp"/>
    <n v="126.02"/>
    <n v="0"/>
    <n v="126.02"/>
    <s v="Allocate Board of Directors Exp  (50)"/>
    <s v="70 - ALLOCATE BOARD OF DIRECTOR COSTS"/>
    <n v="1266976"/>
  </r>
  <r>
    <x v="3"/>
    <s v="OTHER A&amp;G-CLASS A SEBREE SMELTER"/>
    <d v="2015-04-30T00:00:00"/>
    <s v="allocate board of directors exp"/>
    <n v="104.96"/>
    <n v="0"/>
    <n v="104.96"/>
    <s v="Allocate Board of Directors Exp  (50)"/>
    <s v="70 - ALLOCATE BOARD OF DIRECTOR COSTS"/>
    <n v="1266976"/>
  </r>
  <r>
    <x v="4"/>
    <s v="OTHER  A &amp; G    CLASS B"/>
    <d v="2015-04-30T00:00:00"/>
    <s v="allocate board of directors exp"/>
    <n v="124.37"/>
    <n v="0"/>
    <n v="124.37"/>
    <s v="Allocate Board of Directors Exp  (50)"/>
    <s v="70 - ALLOCATE BOARD OF DIRECTOR COSTS"/>
    <n v="1266976"/>
  </r>
  <r>
    <x v="5"/>
    <s v="OTHER   A &amp; G   CLASS C"/>
    <d v="2015-04-30T00:00:00"/>
    <s v="allocate board of directors exp"/>
    <n v="743.05"/>
    <n v="0"/>
    <n v="743.05"/>
    <s v="Allocate Board of Directors Exp  (50)"/>
    <s v="70 - ALLOCATE BOARD OF DIRECTOR COSTS"/>
    <n v="1266976"/>
  </r>
  <r>
    <x v="6"/>
    <s v="DIRECTORS FEES &amp; EXPENSES"/>
    <d v="2015-04-30T00:00:00"/>
    <s v="allocate board of directors exp"/>
    <n v="0"/>
    <n v="1101.5"/>
    <n v="-1101.5"/>
    <s v="Allocate Board of Directors Exp  (50)"/>
    <s v="70 - ALLOCATE BOARD OF DIRECTOR COSTS"/>
    <n v="1266976"/>
  </r>
  <r>
    <x v="1"/>
    <s v="EXPENSES-INTERNET-LOCAL/LONG DISTAN"/>
    <d v="2015-05-31T00:00:00"/>
    <s v="allocate board of directors exp"/>
    <n v="2.39"/>
    <n v="0"/>
    <n v="2.39"/>
    <s v="Allocate Board of Directors Exp (50)"/>
    <s v="70 - ALLOCATE BOARD OF DIRECTOR COSTS"/>
    <n v="1268677"/>
  </r>
  <r>
    <x v="2"/>
    <s v="OTHER A&amp;G-CLASS A H'VILLE SMELTER"/>
    <d v="2015-05-31T00:00:00"/>
    <s v="allocate board of directors exp"/>
    <n v="83.44"/>
    <n v="0"/>
    <n v="83.44"/>
    <s v="Allocate Board of Directors Exp (50)"/>
    <s v="70 - ALLOCATE BOARD OF DIRECTOR COSTS"/>
    <n v="1268677"/>
  </r>
  <r>
    <x v="3"/>
    <s v="OTHER A&amp;G-CLASS A SEBREE SMELTER"/>
    <d v="2015-05-31T00:00:00"/>
    <s v="allocate board of directors exp"/>
    <n v="68.77"/>
    <n v="0"/>
    <n v="68.77"/>
    <s v="Allocate Board of Directors Exp (50)"/>
    <s v="70 - ALLOCATE BOARD OF DIRECTOR COSTS"/>
    <n v="1268677"/>
  </r>
  <r>
    <x v="4"/>
    <s v="OTHER  A &amp; G    CLASS B"/>
    <d v="2015-05-31T00:00:00"/>
    <s v="allocate board of directors exp"/>
    <n v="82.82"/>
    <n v="0"/>
    <n v="82.82"/>
    <s v="Allocate Board of Directors Exp (50)"/>
    <s v="70 - ALLOCATE BOARD OF DIRECTOR COSTS"/>
    <n v="1268677"/>
  </r>
  <r>
    <x v="5"/>
    <s v="OTHER   A &amp; G   CLASS C"/>
    <d v="2015-05-31T00:00:00"/>
    <s v="allocate board of directors exp"/>
    <n v="482.79"/>
    <n v="0"/>
    <n v="482.79"/>
    <s v="Allocate Board of Directors Exp (50)"/>
    <s v="70 - ALLOCATE BOARD OF DIRECTOR COSTS"/>
    <n v="1268677"/>
  </r>
  <r>
    <x v="6"/>
    <s v="DIRECTORS FEES &amp; EXPENSES"/>
    <d v="2015-05-31T00:00:00"/>
    <s v="allocate board of directors exp"/>
    <n v="0"/>
    <n v="720.21"/>
    <n v="-720.21"/>
    <s v="Allocate Board of Directors Exp (50)"/>
    <s v="70 - ALLOCATE BOARD OF DIRECTOR COSTS"/>
    <n v="1268677"/>
  </r>
  <r>
    <x v="1"/>
    <s v="EXPENSES-INTERNET-LOCAL/LONG DISTAN"/>
    <d v="2015-06-30T00:00:00"/>
    <s v="allocate board of directors"/>
    <n v="0.63"/>
    <n v="0"/>
    <n v="0.63"/>
    <s v="Allocate Board of Directors  (50)"/>
    <s v="70 - ALLOCATE BOARD OF DIRECTOR COSTS"/>
    <n v="1270430"/>
  </r>
  <r>
    <x v="2"/>
    <s v="OTHER A&amp;G-CLASS A H'VILLE SMELTER"/>
    <d v="2015-06-30T00:00:00"/>
    <s v="allocate board of directors"/>
    <n v="106.82"/>
    <n v="0"/>
    <n v="106.82"/>
    <s v="Allocate Board of Directors  (50)"/>
    <s v="70 - ALLOCATE BOARD OF DIRECTOR COSTS"/>
    <n v="1270430"/>
  </r>
  <r>
    <x v="3"/>
    <s v="OTHER A&amp;G-CLASS A SEBREE SMELTER"/>
    <d v="2015-06-30T00:00:00"/>
    <s v="allocate board of directors"/>
    <n v="91.03"/>
    <n v="0"/>
    <n v="91.03"/>
    <s v="Allocate Board of Directors  (50)"/>
    <s v="70 - ALLOCATE BOARD OF DIRECTOR COSTS"/>
    <n v="1270430"/>
  </r>
  <r>
    <x v="4"/>
    <s v="OTHER  A &amp; G    CLASS B"/>
    <d v="2015-06-30T00:00:00"/>
    <s v="allocate board of directors"/>
    <n v="84"/>
    <n v="0"/>
    <n v="84"/>
    <s v="Allocate Board of Directors  (50)"/>
    <s v="70 - ALLOCATE BOARD OF DIRECTOR COSTS"/>
    <n v="1270430"/>
  </r>
  <r>
    <x v="5"/>
    <s v="OTHER   A &amp; G   CLASS C"/>
    <d v="2015-06-30T00:00:00"/>
    <s v="allocate board of directors"/>
    <n v="523.54999999999995"/>
    <n v="0"/>
    <n v="523.54999999999995"/>
    <s v="Allocate Board of Directors  (50)"/>
    <s v="70 - ALLOCATE BOARD OF DIRECTOR COSTS"/>
    <n v="1270430"/>
  </r>
  <r>
    <x v="6"/>
    <s v="DIRECTORS FEES &amp; EXPENSES"/>
    <d v="2015-06-30T00:00:00"/>
    <s v="allocate board of directors"/>
    <n v="0"/>
    <n v="806.03"/>
    <n v="-806.03"/>
    <s v="Allocate Board of Directors  (50)"/>
    <s v="70 - ALLOCATE BOARD OF DIRECTOR COSTS"/>
    <n v="127043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3" cacheId="3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F6:G14" firstHeaderRow="1" firstDataRow="1" firstDataCol="1"/>
  <pivotFields count="10">
    <pivotField axis="axisRow" showAll="0">
      <items count="8">
        <item x="0"/>
        <item x="1"/>
        <item x="6"/>
        <item x="2"/>
        <item x="3"/>
        <item x="4"/>
        <item x="5"/>
        <item t="default"/>
      </items>
    </pivotField>
    <pivotField showAll="0"/>
    <pivotField numFmtId="14" showAll="0"/>
    <pivotField showAll="0"/>
    <pivotField showAll="0"/>
    <pivotField showAll="0"/>
    <pivotField dataField="1" showAll="0"/>
    <pivotField showAll="0"/>
    <pivotField showAll="0"/>
    <pivotField showAll="0"/>
  </pivotFields>
  <rowFields count="1">
    <field x="0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Sum of NET" fld="6" baseField="0" baseItem="0"/>
  </dataFields>
  <formats count="1">
    <format dxfId="0">
      <pivotArea collapsedLevelsAreSubtotals="1" fieldPosition="0">
        <references count="1">
          <reference field="0" count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6:B15" firstHeaderRow="1" firstDataRow="1" firstDataCol="1"/>
  <pivotFields count="10">
    <pivotField axis="axisRow" showAll="0">
      <items count="9">
        <item x="0"/>
        <item x="1"/>
        <item x="6"/>
        <item x="2"/>
        <item x="3"/>
        <item x="4"/>
        <item x="5"/>
        <item x="7"/>
        <item t="default"/>
      </items>
    </pivotField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</pivotFields>
  <rowFields count="1">
    <field x="0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Sum of NET" fld="6" baseField="0" baseItem="0"/>
  </dataFields>
  <formats count="1">
    <format dxfId="1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66"/>
  <sheetViews>
    <sheetView tabSelected="1" workbookViewId="0">
      <selection activeCell="E42" sqref="E42"/>
    </sheetView>
  </sheetViews>
  <sheetFormatPr defaultRowHeight="14.4" x14ac:dyDescent="0.3"/>
  <cols>
    <col min="1" max="1" width="9" bestFit="1" customWidth="1"/>
    <col min="2" max="2" width="54.6640625" customWidth="1"/>
    <col min="3" max="3" width="15" bestFit="1" customWidth="1"/>
    <col min="5" max="5" width="11.109375" bestFit="1" customWidth="1"/>
    <col min="7" max="7" width="9" bestFit="1" customWidth="1"/>
    <col min="10" max="10" width="12.44140625" customWidth="1"/>
    <col min="11" max="11" width="6.77734375" customWidth="1"/>
    <col min="12" max="12" width="12.33203125" bestFit="1" customWidth="1"/>
    <col min="13" max="13" width="9.5546875" bestFit="1" customWidth="1"/>
    <col min="14" max="14" width="12.33203125" bestFit="1" customWidth="1"/>
    <col min="15" max="15" width="11.21875" bestFit="1" customWidth="1"/>
    <col min="16" max="17" width="12.33203125" bestFit="1" customWidth="1"/>
    <col min="18" max="18" width="9.109375" bestFit="1" customWidth="1"/>
    <col min="19" max="20" width="11.21875" bestFit="1" customWidth="1"/>
    <col min="21" max="21" width="12.33203125" bestFit="1" customWidth="1"/>
    <col min="22" max="22" width="9.5546875" bestFit="1" customWidth="1"/>
    <col min="23" max="23" width="11.109375" bestFit="1" customWidth="1"/>
  </cols>
  <sheetData>
    <row r="1" spans="1:30" ht="15.6" x14ac:dyDescent="0.3">
      <c r="A1" s="36" t="s">
        <v>428</v>
      </c>
      <c r="B1" s="37"/>
      <c r="C1" s="38"/>
      <c r="D1" s="39"/>
      <c r="E1" s="6"/>
      <c r="F1" s="6"/>
      <c r="G1" s="39"/>
      <c r="I1" s="83"/>
      <c r="J1" s="83"/>
      <c r="K1" s="83"/>
      <c r="L1" s="83"/>
      <c r="M1" s="214" t="s">
        <v>428</v>
      </c>
      <c r="N1" s="186"/>
      <c r="O1" s="186"/>
      <c r="P1" s="186"/>
      <c r="Q1" s="186"/>
      <c r="R1" s="83" t="s">
        <v>428</v>
      </c>
      <c r="S1" s="186"/>
      <c r="T1" s="186"/>
      <c r="U1" s="186"/>
      <c r="V1" s="186"/>
      <c r="W1" s="6"/>
      <c r="X1" s="6"/>
      <c r="Y1" s="6"/>
      <c r="Z1" s="6"/>
      <c r="AA1" s="7"/>
      <c r="AB1" s="7"/>
      <c r="AC1" s="8"/>
      <c r="AD1" s="7"/>
    </row>
    <row r="2" spans="1:30" ht="15.6" x14ac:dyDescent="0.3">
      <c r="A2" s="40" t="s">
        <v>959</v>
      </c>
      <c r="B2" s="41"/>
      <c r="C2" s="42"/>
      <c r="D2" s="39"/>
      <c r="E2" s="6"/>
      <c r="F2" s="6"/>
      <c r="G2" s="39"/>
      <c r="I2" s="83"/>
      <c r="J2" s="83"/>
      <c r="K2" s="83"/>
      <c r="L2" s="83"/>
      <c r="M2" s="214" t="s">
        <v>959</v>
      </c>
      <c r="N2" s="186"/>
      <c r="O2" s="186"/>
      <c r="P2" s="186"/>
      <c r="Q2" s="186"/>
      <c r="R2" s="83" t="s">
        <v>959</v>
      </c>
      <c r="S2" s="186"/>
      <c r="T2" s="186"/>
      <c r="U2" s="186"/>
      <c r="V2" s="186"/>
      <c r="W2" s="6"/>
      <c r="X2" s="6"/>
      <c r="Y2" s="6"/>
      <c r="Z2" s="6"/>
      <c r="AA2" s="7"/>
      <c r="AB2" s="7"/>
      <c r="AC2" s="8"/>
      <c r="AD2" s="7"/>
    </row>
    <row r="3" spans="1:30" ht="15.6" x14ac:dyDescent="0.3">
      <c r="A3" s="43" t="s">
        <v>712</v>
      </c>
      <c r="B3" s="41"/>
      <c r="C3" s="42"/>
      <c r="D3" s="39"/>
      <c r="E3" s="6"/>
      <c r="F3" s="6"/>
      <c r="G3" s="39"/>
      <c r="I3" s="83"/>
      <c r="J3" s="83"/>
      <c r="K3" s="83"/>
      <c r="L3" s="83"/>
      <c r="M3" s="214" t="s">
        <v>1240</v>
      </c>
      <c r="N3" s="186"/>
      <c r="O3" s="186"/>
      <c r="P3" s="186"/>
      <c r="Q3" s="186"/>
      <c r="R3" s="83" t="s">
        <v>1240</v>
      </c>
      <c r="S3" s="186"/>
      <c r="T3" s="186"/>
      <c r="U3" s="186"/>
      <c r="V3" s="186"/>
      <c r="W3" s="6"/>
      <c r="X3" s="6"/>
      <c r="Y3" s="6"/>
      <c r="Z3" s="6"/>
      <c r="AA3" s="7"/>
      <c r="AB3" s="7"/>
      <c r="AC3" s="8"/>
      <c r="AD3" s="7"/>
    </row>
    <row r="4" spans="1:30" ht="15.6" x14ac:dyDescent="0.3">
      <c r="A4" s="40" t="s">
        <v>516</v>
      </c>
      <c r="B4" s="41"/>
      <c r="C4" s="42"/>
      <c r="D4" s="44"/>
      <c r="E4" s="10"/>
      <c r="F4" s="10"/>
      <c r="G4" s="44"/>
      <c r="I4" s="83"/>
      <c r="J4" s="83"/>
      <c r="K4" s="83"/>
      <c r="L4" s="83"/>
      <c r="M4" s="214" t="s">
        <v>516</v>
      </c>
      <c r="N4" s="187"/>
      <c r="O4" s="187"/>
      <c r="P4" s="187"/>
      <c r="Q4" s="187"/>
      <c r="R4" s="83" t="s">
        <v>516</v>
      </c>
      <c r="S4" s="187"/>
      <c r="T4" s="187"/>
      <c r="U4" s="187"/>
      <c r="V4" s="187"/>
      <c r="W4" s="10"/>
      <c r="X4" s="10"/>
      <c r="Y4" s="10"/>
      <c r="Z4" s="10"/>
      <c r="AA4" s="11"/>
      <c r="AB4" s="11"/>
      <c r="AC4" s="8"/>
      <c r="AD4" s="11"/>
    </row>
    <row r="5" spans="1:30" ht="16.2" thickBot="1" x14ac:dyDescent="0.35">
      <c r="A5" s="45"/>
      <c r="B5" s="46"/>
      <c r="C5" s="47"/>
      <c r="D5" s="41"/>
      <c r="E5" s="9"/>
      <c r="F5" s="6"/>
      <c r="G5" s="39"/>
      <c r="H5" s="39"/>
      <c r="I5" s="39"/>
      <c r="J5" s="39"/>
      <c r="K5" s="39"/>
      <c r="L5" s="39"/>
      <c r="M5" s="39" t="s">
        <v>945</v>
      </c>
      <c r="N5" s="39"/>
      <c r="O5" s="39"/>
      <c r="P5" s="39"/>
      <c r="Q5" s="39"/>
      <c r="R5" s="39"/>
      <c r="S5" s="39"/>
      <c r="T5" s="141"/>
      <c r="U5" s="141"/>
      <c r="V5" s="39"/>
      <c r="W5" s="6"/>
      <c r="X5" s="6"/>
      <c r="Y5" s="6"/>
      <c r="Z5" s="6"/>
      <c r="AA5" s="6"/>
      <c r="AB5" s="6"/>
      <c r="AC5" s="8"/>
      <c r="AD5" s="7"/>
    </row>
    <row r="6" spans="1:30" ht="16.2" thickTop="1" x14ac:dyDescent="0.3">
      <c r="A6" s="48"/>
      <c r="B6" s="41"/>
      <c r="C6" s="42"/>
      <c r="D6" s="41"/>
      <c r="E6" s="8" t="s">
        <v>3</v>
      </c>
      <c r="F6" s="6"/>
      <c r="G6" s="39" t="s">
        <v>517</v>
      </c>
      <c r="H6" s="188" t="s">
        <v>467</v>
      </c>
      <c r="I6" s="189"/>
      <c r="J6" s="189"/>
      <c r="K6" s="189"/>
      <c r="L6" s="58" t="s">
        <v>468</v>
      </c>
      <c r="M6" s="58" t="s">
        <v>469</v>
      </c>
      <c r="N6" s="58" t="s">
        <v>470</v>
      </c>
      <c r="O6" s="58" t="s">
        <v>471</v>
      </c>
      <c r="P6" s="58" t="s">
        <v>472</v>
      </c>
      <c r="Q6" s="58" t="s">
        <v>473</v>
      </c>
      <c r="R6" s="58" t="s">
        <v>474</v>
      </c>
      <c r="S6" s="58" t="s">
        <v>475</v>
      </c>
      <c r="T6" s="58" t="s">
        <v>476</v>
      </c>
      <c r="U6" s="58" t="s">
        <v>477</v>
      </c>
      <c r="V6" s="58" t="s">
        <v>478</v>
      </c>
      <c r="W6" s="6"/>
      <c r="X6" s="6"/>
      <c r="Y6" s="6"/>
      <c r="Z6" s="6"/>
      <c r="AA6" s="6"/>
      <c r="AB6" s="6"/>
      <c r="AC6" s="8"/>
      <c r="AD6" s="7"/>
    </row>
    <row r="7" spans="1:30" ht="15.6" x14ac:dyDescent="0.3">
      <c r="A7" s="49"/>
      <c r="B7" s="50" t="s">
        <v>467</v>
      </c>
      <c r="C7" s="51" t="s">
        <v>468</v>
      </c>
      <c r="D7" s="52"/>
      <c r="E7" s="209" t="s">
        <v>1273</v>
      </c>
      <c r="G7" s="87">
        <v>1</v>
      </c>
      <c r="H7" s="52"/>
      <c r="I7" s="52"/>
      <c r="J7" s="52"/>
      <c r="K7" s="58" t="s">
        <v>711</v>
      </c>
      <c r="L7" s="52"/>
      <c r="M7" s="105" t="s">
        <v>952</v>
      </c>
      <c r="N7" s="105">
        <v>588</v>
      </c>
      <c r="O7" s="105">
        <v>592</v>
      </c>
      <c r="P7" s="105">
        <v>598</v>
      </c>
      <c r="Q7" s="105">
        <v>903</v>
      </c>
      <c r="R7" s="105">
        <v>910</v>
      </c>
      <c r="S7" s="105">
        <v>912</v>
      </c>
      <c r="T7" s="105">
        <v>920</v>
      </c>
      <c r="U7" s="105">
        <v>921</v>
      </c>
      <c r="V7" s="105">
        <v>930.2</v>
      </c>
    </row>
    <row r="8" spans="1:30" ht="15.6" x14ac:dyDescent="0.3">
      <c r="A8" s="53" t="s">
        <v>517</v>
      </c>
      <c r="B8" s="53" t="s">
        <v>518</v>
      </c>
      <c r="C8" s="54" t="s">
        <v>519</v>
      </c>
      <c r="D8" s="52"/>
      <c r="E8" s="209" t="s">
        <v>1274</v>
      </c>
      <c r="G8" s="190">
        <f>G7+1</f>
        <v>2</v>
      </c>
      <c r="H8" s="52" t="str">
        <f>'131 GIFTS FLOWERS HAMS'!D6</f>
        <v>CEO GIFTS TO OTHERS</v>
      </c>
      <c r="I8" s="52"/>
      <c r="J8" s="52"/>
      <c r="K8" s="52">
        <v>18</v>
      </c>
      <c r="L8" s="191">
        <f>'131 GIFTS FLOWERS HAMS'!G14</f>
        <v>823.84999999999991</v>
      </c>
      <c r="M8" s="191"/>
      <c r="N8" s="191"/>
      <c r="O8" s="191"/>
      <c r="P8" s="191"/>
      <c r="Q8" s="191"/>
      <c r="R8" s="191"/>
      <c r="S8" s="191"/>
      <c r="T8" s="191"/>
      <c r="U8" s="191">
        <v>823.85</v>
      </c>
      <c r="V8" s="191"/>
      <c r="W8" s="28">
        <f t="shared" ref="W8" si="0">SUM(M8:V8)</f>
        <v>823.85</v>
      </c>
    </row>
    <row r="9" spans="1:30" ht="15.6" x14ac:dyDescent="0.3">
      <c r="A9" s="55">
        <v>1</v>
      </c>
      <c r="B9" s="56" t="s">
        <v>729</v>
      </c>
      <c r="C9" s="57">
        <f>'930.100detail'!F11</f>
        <v>10924.189999999999</v>
      </c>
      <c r="D9" s="58" t="s">
        <v>711</v>
      </c>
      <c r="E9">
        <v>1</v>
      </c>
      <c r="G9" s="190">
        <f>G8+1</f>
        <v>3</v>
      </c>
      <c r="H9" s="52" t="str">
        <f>'139 RETIREMENT GIFTS &amp; EVENTS'!D6</f>
        <v>EMPLOYEE RETIREMENT EVENTS</v>
      </c>
      <c r="I9" s="52"/>
      <c r="J9" s="52"/>
      <c r="K9" s="52">
        <v>19</v>
      </c>
      <c r="L9" s="191">
        <f>'139 RETIREMENT GIFTS &amp; EVENTS'!G71</f>
        <v>5336.75</v>
      </c>
      <c r="M9" s="191"/>
      <c r="N9" s="191">
        <v>56.32</v>
      </c>
      <c r="O9" s="191"/>
      <c r="P9" s="191">
        <v>3757.98</v>
      </c>
      <c r="Q9" s="191">
        <v>1111.46</v>
      </c>
      <c r="R9" s="191">
        <v>0.12</v>
      </c>
      <c r="S9" s="191">
        <v>2.68</v>
      </c>
      <c r="T9" s="191"/>
      <c r="U9" s="191">
        <v>408.19</v>
      </c>
      <c r="V9" s="191"/>
      <c r="W9" s="28">
        <f t="shared" ref="W9:W18" si="1">SUM(M9:V9)</f>
        <v>5336.75</v>
      </c>
    </row>
    <row r="10" spans="1:30" ht="15.6" x14ac:dyDescent="0.3">
      <c r="A10" s="59">
        <f>A9+1</f>
        <v>2</v>
      </c>
      <c r="B10" s="60" t="s">
        <v>544</v>
      </c>
      <c r="C10" s="61">
        <f>'930.200detail'!AB416</f>
        <v>182693.34999999995</v>
      </c>
      <c r="D10" s="52"/>
      <c r="E10">
        <v>14</v>
      </c>
      <c r="G10" s="190">
        <f t="shared" ref="G10:G23" si="2">G9+1</f>
        <v>4</v>
      </c>
      <c r="H10" s="52" t="str">
        <f>'753 BRK ROOM'!D6</f>
        <v>BREAKROOM SUPPLIES</v>
      </c>
      <c r="I10" s="52"/>
      <c r="J10" s="52"/>
      <c r="K10" s="52">
        <v>20</v>
      </c>
      <c r="L10" s="191">
        <f>'753 BRK ROOM'!G601</f>
        <v>24907.550000000021</v>
      </c>
      <c r="M10" s="191"/>
      <c r="N10" s="191">
        <v>6548.46</v>
      </c>
      <c r="O10" s="191"/>
      <c r="P10" s="191">
        <v>7983.75</v>
      </c>
      <c r="Q10" s="191">
        <v>5055.93</v>
      </c>
      <c r="R10" s="191"/>
      <c r="S10" s="191">
        <v>245.52</v>
      </c>
      <c r="T10" s="191"/>
      <c r="U10" s="191">
        <v>5073.8900000000003</v>
      </c>
      <c r="V10" s="191"/>
      <c r="W10" s="28">
        <f t="shared" si="1"/>
        <v>24907.55</v>
      </c>
    </row>
    <row r="11" spans="1:30" ht="15.6" x14ac:dyDescent="0.3">
      <c r="A11" s="62">
        <f>A10+1</f>
        <v>3</v>
      </c>
      <c r="B11" s="63" t="s">
        <v>951</v>
      </c>
      <c r="C11" s="64">
        <f>'930.200detail'!AF416</f>
        <v>13734.76</v>
      </c>
      <c r="D11" s="52"/>
      <c r="E11">
        <v>14</v>
      </c>
      <c r="G11" s="190">
        <f t="shared" si="2"/>
        <v>5</v>
      </c>
      <c r="H11" s="52" t="s">
        <v>953</v>
      </c>
      <c r="I11" s="52"/>
      <c r="J11" s="52"/>
      <c r="K11" s="52">
        <v>21</v>
      </c>
      <c r="L11" s="191">
        <f>Annmtgshirts!E9</f>
        <v>669.85</v>
      </c>
      <c r="M11" s="191">
        <v>334.92</v>
      </c>
      <c r="N11" s="191">
        <v>147.37</v>
      </c>
      <c r="O11" s="191"/>
      <c r="P11" s="191">
        <v>187.56</v>
      </c>
      <c r="Q11" s="191"/>
      <c r="R11" s="191"/>
      <c r="S11" s="191"/>
      <c r="T11" s="191"/>
      <c r="U11" s="191"/>
      <c r="V11" s="191"/>
      <c r="W11" s="28">
        <f t="shared" si="1"/>
        <v>669.85</v>
      </c>
    </row>
    <row r="12" spans="1:30" ht="15.6" x14ac:dyDescent="0.3">
      <c r="A12" s="62">
        <f t="shared" ref="A12:A35" si="3">A11+1</f>
        <v>4</v>
      </c>
      <c r="B12" s="63" t="s">
        <v>947</v>
      </c>
      <c r="C12" s="64">
        <f>'930.200detail'!AH416</f>
        <v>3700.9700000000003</v>
      </c>
      <c r="D12" s="58" t="s">
        <v>711</v>
      </c>
      <c r="E12">
        <v>27</v>
      </c>
      <c r="G12" s="190">
        <f t="shared" si="2"/>
        <v>6</v>
      </c>
      <c r="H12" s="52" t="str">
        <f>'759 RECOGINITION &amp; AWARDS'!D6</f>
        <v>RECOGNITION AND AWARDS</v>
      </c>
      <c r="I12" s="52"/>
      <c r="J12" s="52"/>
      <c r="K12" s="52">
        <v>22</v>
      </c>
      <c r="L12" s="191">
        <f>'759 RECOGINITION &amp; AWARDS'!G100</f>
        <v>15644.569999999998</v>
      </c>
      <c r="M12" s="191"/>
      <c r="N12" s="191">
        <v>5322.04</v>
      </c>
      <c r="O12" s="191">
        <v>1051.1500000000001</v>
      </c>
      <c r="P12" s="191">
        <v>3086.65</v>
      </c>
      <c r="Q12" s="191">
        <v>3381.41</v>
      </c>
      <c r="R12" s="191"/>
      <c r="S12" s="191">
        <v>69.94</v>
      </c>
      <c r="T12" s="191">
        <v>1165.3800000000001</v>
      </c>
      <c r="U12" s="191">
        <v>1217.6199999999999</v>
      </c>
      <c r="V12" s="191">
        <v>350.38</v>
      </c>
      <c r="W12" s="28">
        <f t="shared" si="1"/>
        <v>15644.569999999998</v>
      </c>
    </row>
    <row r="13" spans="1:30" ht="15.6" x14ac:dyDescent="0.3">
      <c r="A13" s="62">
        <f t="shared" si="3"/>
        <v>5</v>
      </c>
      <c r="B13" s="63" t="s">
        <v>526</v>
      </c>
      <c r="C13" s="64">
        <f>'930.200detail'!AG416</f>
        <v>10516.9</v>
      </c>
      <c r="D13" s="58" t="s">
        <v>711</v>
      </c>
      <c r="E13">
        <v>14</v>
      </c>
      <c r="G13" s="190">
        <f t="shared" si="2"/>
        <v>7</v>
      </c>
      <c r="H13" s="52" t="str">
        <f>'769 CARDS'!D6</f>
        <v>GET WELL CARDS</v>
      </c>
      <c r="I13" s="52"/>
      <c r="J13" s="52"/>
      <c r="K13" s="52">
        <v>23</v>
      </c>
      <c r="L13" s="191">
        <f>'769 CARDS'!G14</f>
        <v>10.6</v>
      </c>
      <c r="M13" s="191"/>
      <c r="N13" s="191">
        <v>3.6</v>
      </c>
      <c r="O13" s="191"/>
      <c r="P13" s="191">
        <v>3.71</v>
      </c>
      <c r="Q13" s="191">
        <v>1.59</v>
      </c>
      <c r="R13" s="191"/>
      <c r="S13" s="191">
        <v>0.11</v>
      </c>
      <c r="T13" s="191"/>
      <c r="U13" s="191">
        <v>1.59</v>
      </c>
      <c r="V13" s="191"/>
      <c r="W13" s="28">
        <f t="shared" si="1"/>
        <v>10.6</v>
      </c>
    </row>
    <row r="14" spans="1:30" ht="15.6" x14ac:dyDescent="0.3">
      <c r="A14" s="62">
        <f t="shared" si="3"/>
        <v>6</v>
      </c>
      <c r="B14" s="63" t="s">
        <v>541</v>
      </c>
      <c r="C14" s="64">
        <f>'930.200detail'!AD416</f>
        <v>140171.80000000002</v>
      </c>
      <c r="D14" s="52"/>
      <c r="E14">
        <v>14</v>
      </c>
      <c r="G14" s="190">
        <f t="shared" si="2"/>
        <v>8</v>
      </c>
      <c r="H14" s="52" t="str">
        <f>'770 FLOWERS HAMS'!D13</f>
        <v>GIFTS TO EMPLOYEES</v>
      </c>
      <c r="I14" s="52"/>
      <c r="J14" s="52"/>
      <c r="K14" s="52">
        <v>24</v>
      </c>
      <c r="L14" s="191">
        <f>'770 FLOWERS HAMS'!G32</f>
        <v>1768.13</v>
      </c>
      <c r="M14" s="191"/>
      <c r="N14" s="191">
        <v>328.26</v>
      </c>
      <c r="O14" s="191"/>
      <c r="P14" s="191">
        <v>511.44</v>
      </c>
      <c r="Q14" s="191">
        <v>444.1</v>
      </c>
      <c r="R14" s="191"/>
      <c r="S14" s="191">
        <v>17.45</v>
      </c>
      <c r="T14" s="191"/>
      <c r="U14" s="191">
        <v>466.88</v>
      </c>
      <c r="V14" s="191"/>
      <c r="W14" s="28">
        <f t="shared" si="1"/>
        <v>1768.13</v>
      </c>
    </row>
    <row r="15" spans="1:30" ht="15.6" x14ac:dyDescent="0.3">
      <c r="A15" s="62">
        <f t="shared" si="3"/>
        <v>7</v>
      </c>
      <c r="B15" s="63" t="s">
        <v>542</v>
      </c>
      <c r="C15" s="64">
        <f>'930.200detail'!AC416</f>
        <v>62342.039999999994</v>
      </c>
      <c r="D15" s="52"/>
      <c r="E15">
        <v>14</v>
      </c>
      <c r="G15" s="190">
        <f t="shared" si="2"/>
        <v>9</v>
      </c>
      <c r="H15" s="192" t="str">
        <f>'773 SERVICE AWARDS'!D6</f>
        <v>SERVICE AWARDS</v>
      </c>
      <c r="I15" s="52"/>
      <c r="J15" s="52"/>
      <c r="K15" s="52"/>
      <c r="L15" s="191">
        <f>'773 SERVICE AWARDS'!G39</f>
        <v>7400</v>
      </c>
      <c r="M15" s="191">
        <v>450</v>
      </c>
      <c r="N15" s="191">
        <v>400</v>
      </c>
      <c r="O15" s="191"/>
      <c r="P15" s="191">
        <v>3700</v>
      </c>
      <c r="Q15" s="191">
        <v>1250</v>
      </c>
      <c r="R15" s="191"/>
      <c r="S15" s="191"/>
      <c r="T15" s="191"/>
      <c r="U15" s="191">
        <v>1250</v>
      </c>
      <c r="V15" s="191">
        <v>350</v>
      </c>
      <c r="W15" s="28">
        <f t="shared" si="1"/>
        <v>7400</v>
      </c>
    </row>
    <row r="16" spans="1:30" ht="15.6" x14ac:dyDescent="0.3">
      <c r="A16" s="62">
        <f t="shared" si="3"/>
        <v>8</v>
      </c>
      <c r="B16" s="63" t="s">
        <v>543</v>
      </c>
      <c r="C16" s="64">
        <f>'930.200detail'!AT425</f>
        <v>5000</v>
      </c>
      <c r="D16" s="58" t="s">
        <v>711</v>
      </c>
      <c r="E16">
        <v>53</v>
      </c>
      <c r="G16" s="190">
        <f t="shared" si="2"/>
        <v>10</v>
      </c>
      <c r="H16" s="52" t="str">
        <f>'774 CHRISTMAS PTY'!D6</f>
        <v>CHRISTMAS PARTY</v>
      </c>
      <c r="I16" s="52"/>
      <c r="J16" s="52"/>
      <c r="K16" s="52">
        <v>26</v>
      </c>
      <c r="L16" s="191">
        <f>'774 CHRISTMAS PTY'!G99</f>
        <v>15733.179999999997</v>
      </c>
      <c r="M16" s="191"/>
      <c r="N16" s="191">
        <v>5349.29</v>
      </c>
      <c r="O16" s="191"/>
      <c r="P16" s="191">
        <v>5506.63</v>
      </c>
      <c r="Q16" s="191">
        <v>2359.9899999999998</v>
      </c>
      <c r="R16" s="191"/>
      <c r="S16" s="191">
        <v>157.33000000000001</v>
      </c>
      <c r="T16" s="191"/>
      <c r="U16" s="191">
        <v>2359.94</v>
      </c>
      <c r="V16" s="191"/>
      <c r="W16" s="28">
        <f t="shared" si="1"/>
        <v>15733.18</v>
      </c>
    </row>
    <row r="17" spans="1:23" ht="15.6" x14ac:dyDescent="0.3">
      <c r="A17" s="62">
        <f t="shared" si="3"/>
        <v>9</v>
      </c>
      <c r="B17" s="63" t="s">
        <v>520</v>
      </c>
      <c r="C17" s="64">
        <f>'930.200detail'!AE418</f>
        <v>37284.54</v>
      </c>
      <c r="D17" s="52"/>
      <c r="E17">
        <v>14</v>
      </c>
      <c r="G17" s="190">
        <f t="shared" si="2"/>
        <v>11</v>
      </c>
      <c r="H17" s="52" t="str">
        <f>'781 EMP EVENTS'!D6</f>
        <v>SPECIAL EMPLOYEE EVENTS</v>
      </c>
      <c r="I17" s="52"/>
      <c r="J17" s="52"/>
      <c r="K17" s="52">
        <v>27</v>
      </c>
      <c r="L17" s="81">
        <f>'781 EMP EVENTS'!G98</f>
        <v>6818.3999999999987</v>
      </c>
      <c r="M17" s="81"/>
      <c r="N17" s="81">
        <v>1869.94</v>
      </c>
      <c r="O17" s="81"/>
      <c r="P17" s="81">
        <v>2218.3200000000002</v>
      </c>
      <c r="Q17" s="81">
        <v>1330.98</v>
      </c>
      <c r="R17" s="81"/>
      <c r="S17" s="81">
        <v>757.91</v>
      </c>
      <c r="T17" s="81"/>
      <c r="U17" s="81">
        <v>641.25</v>
      </c>
      <c r="V17" s="81"/>
      <c r="W17" s="28">
        <f t="shared" si="1"/>
        <v>6818.4</v>
      </c>
    </row>
    <row r="18" spans="1:23" ht="16.2" thickBot="1" x14ac:dyDescent="0.35">
      <c r="A18" s="62">
        <f t="shared" si="3"/>
        <v>10</v>
      </c>
      <c r="B18" s="63" t="s">
        <v>521</v>
      </c>
      <c r="C18" s="64">
        <f>'930.200detail'!AE419</f>
        <v>-68289.460000000006</v>
      </c>
      <c r="D18" s="52"/>
      <c r="E18">
        <v>14</v>
      </c>
      <c r="G18" s="190">
        <f t="shared" si="2"/>
        <v>12</v>
      </c>
      <c r="H18" s="52"/>
      <c r="I18" s="52" t="s">
        <v>519</v>
      </c>
      <c r="J18" s="52"/>
      <c r="K18" s="52"/>
      <c r="L18" s="82">
        <f t="shared" ref="L18:V18" si="4">SUM(L8:L17)</f>
        <v>79112.88</v>
      </c>
      <c r="M18" s="82">
        <f t="shared" si="4"/>
        <v>784.92000000000007</v>
      </c>
      <c r="N18" s="82">
        <f t="shared" si="4"/>
        <v>20025.28</v>
      </c>
      <c r="O18" s="82">
        <f t="shared" si="4"/>
        <v>1051.1500000000001</v>
      </c>
      <c r="P18" s="82">
        <f t="shared" si="4"/>
        <v>26956.039999999997</v>
      </c>
      <c r="Q18" s="82">
        <f t="shared" si="4"/>
        <v>14935.46</v>
      </c>
      <c r="R18" s="82">
        <f t="shared" si="4"/>
        <v>0.12</v>
      </c>
      <c r="S18" s="82">
        <f t="shared" si="4"/>
        <v>1250.94</v>
      </c>
      <c r="T18" s="82">
        <f t="shared" si="4"/>
        <v>1165.3800000000001</v>
      </c>
      <c r="U18" s="82">
        <f t="shared" si="4"/>
        <v>12243.210000000001</v>
      </c>
      <c r="V18" s="82">
        <f t="shared" si="4"/>
        <v>700.38</v>
      </c>
      <c r="W18" s="28">
        <f t="shared" si="1"/>
        <v>79112.880000000019</v>
      </c>
    </row>
    <row r="19" spans="1:23" ht="16.2" thickTop="1" x14ac:dyDescent="0.3">
      <c r="A19" s="62">
        <f t="shared" si="3"/>
        <v>11</v>
      </c>
      <c r="B19" s="63" t="s">
        <v>527</v>
      </c>
      <c r="C19" s="64">
        <f>'930.200detail'!AI416</f>
        <v>9870.42</v>
      </c>
      <c r="D19" s="58" t="s">
        <v>711</v>
      </c>
      <c r="E19">
        <v>27</v>
      </c>
      <c r="G19" s="190">
        <f t="shared" si="2"/>
        <v>13</v>
      </c>
      <c r="H19" s="193" t="s">
        <v>962</v>
      </c>
      <c r="I19" s="52"/>
      <c r="J19" s="52"/>
      <c r="K19" s="52"/>
      <c r="L19" s="191"/>
      <c r="M19" s="52"/>
      <c r="N19" s="52"/>
      <c r="O19" s="52"/>
      <c r="P19" s="52"/>
      <c r="Q19" s="52"/>
      <c r="R19" s="52"/>
      <c r="S19" s="52"/>
      <c r="T19" s="52"/>
      <c r="U19" s="52"/>
      <c r="V19" s="52"/>
    </row>
    <row r="20" spans="1:23" ht="15.6" x14ac:dyDescent="0.3">
      <c r="A20" s="62">
        <f t="shared" si="3"/>
        <v>12</v>
      </c>
      <c r="B20" s="66" t="s">
        <v>528</v>
      </c>
      <c r="C20" s="64">
        <f>'930.200detail'!AJ416</f>
        <v>205.95</v>
      </c>
      <c r="D20" s="52"/>
      <c r="E20">
        <v>27</v>
      </c>
      <c r="G20" s="190">
        <f t="shared" si="2"/>
        <v>14</v>
      </c>
      <c r="H20" s="52" t="s">
        <v>963</v>
      </c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</row>
    <row r="21" spans="1:23" ht="15.6" x14ac:dyDescent="0.3">
      <c r="A21" s="62">
        <f t="shared" si="3"/>
        <v>13</v>
      </c>
      <c r="B21" s="63" t="s">
        <v>946</v>
      </c>
      <c r="C21" s="64">
        <f>'930.200detail'!AS416</f>
        <v>-29111.94</v>
      </c>
      <c r="D21" s="52"/>
      <c r="E21">
        <v>53</v>
      </c>
      <c r="G21" s="190">
        <f t="shared" si="2"/>
        <v>15</v>
      </c>
      <c r="H21" s="52"/>
      <c r="I21" s="52"/>
      <c r="J21" s="52" t="s">
        <v>964</v>
      </c>
      <c r="K21" s="52"/>
      <c r="L21" s="194">
        <f>L15</f>
        <v>7400</v>
      </c>
      <c r="M21" s="52"/>
      <c r="N21" s="52"/>
      <c r="O21" s="52"/>
      <c r="P21" s="52"/>
      <c r="Q21" s="52"/>
      <c r="R21" s="52"/>
      <c r="S21" s="52"/>
      <c r="T21" s="52"/>
      <c r="U21" s="52"/>
      <c r="V21" s="52"/>
    </row>
    <row r="22" spans="1:23" ht="15.6" x14ac:dyDescent="0.3">
      <c r="A22" s="62">
        <f t="shared" si="3"/>
        <v>14</v>
      </c>
      <c r="B22" s="63" t="s">
        <v>529</v>
      </c>
      <c r="C22" s="64">
        <f>'930.200detail'!AK416</f>
        <v>31997.119999999999</v>
      </c>
      <c r="D22" s="58" t="s">
        <v>958</v>
      </c>
      <c r="E22">
        <v>27</v>
      </c>
      <c r="G22" s="190">
        <f t="shared" si="2"/>
        <v>16</v>
      </c>
      <c r="H22" s="52"/>
      <c r="I22" s="52" t="s">
        <v>1284</v>
      </c>
      <c r="J22" s="52"/>
      <c r="K22" s="52"/>
      <c r="L22" s="195">
        <v>350</v>
      </c>
      <c r="M22" s="52"/>
      <c r="N22" s="52"/>
      <c r="O22" s="52"/>
      <c r="P22" s="52"/>
      <c r="Q22" s="52"/>
      <c r="R22" s="52"/>
      <c r="S22" s="52"/>
      <c r="T22" s="52"/>
      <c r="U22" s="52"/>
      <c r="V22" s="52"/>
    </row>
    <row r="23" spans="1:23" ht="15.6" x14ac:dyDescent="0.3">
      <c r="A23" s="62">
        <f t="shared" si="3"/>
        <v>15</v>
      </c>
      <c r="B23" s="66" t="s">
        <v>530</v>
      </c>
      <c r="C23" s="64">
        <f>'930.200detail'!AL416</f>
        <v>8415.7999999999993</v>
      </c>
      <c r="D23" s="52"/>
      <c r="E23" s="236">
        <v>27</v>
      </c>
      <c r="G23" s="190">
        <f t="shared" si="2"/>
        <v>17</v>
      </c>
      <c r="H23" s="52"/>
      <c r="I23" s="52" t="s">
        <v>965</v>
      </c>
      <c r="J23" s="52"/>
      <c r="K23" s="52"/>
      <c r="L23" s="196">
        <f>SUM(L21:L22)</f>
        <v>7750</v>
      </c>
      <c r="M23" s="52"/>
      <c r="N23" s="52"/>
      <c r="O23" s="52"/>
      <c r="P23" s="52"/>
      <c r="Q23" s="52"/>
      <c r="R23" s="52"/>
      <c r="S23" s="52"/>
      <c r="T23" s="52"/>
      <c r="U23" s="52"/>
      <c r="V23" s="52"/>
    </row>
    <row r="24" spans="1:23" ht="15.6" x14ac:dyDescent="0.3">
      <c r="A24" s="62">
        <f t="shared" si="3"/>
        <v>16</v>
      </c>
      <c r="B24" s="63" t="s">
        <v>531</v>
      </c>
      <c r="C24" s="64">
        <f>'930.200detail'!AM416</f>
        <v>45869.55</v>
      </c>
      <c r="D24" s="58" t="s">
        <v>711</v>
      </c>
      <c r="E24">
        <v>27</v>
      </c>
      <c r="G24" s="185"/>
    </row>
    <row r="25" spans="1:23" ht="15.6" x14ac:dyDescent="0.3">
      <c r="A25" s="62">
        <f t="shared" si="3"/>
        <v>17</v>
      </c>
      <c r="B25" s="63" t="s">
        <v>532</v>
      </c>
      <c r="C25" s="64">
        <f>'930.200detail'!AN416</f>
        <v>4377</v>
      </c>
      <c r="D25" s="58" t="s">
        <v>711</v>
      </c>
      <c r="E25">
        <v>40</v>
      </c>
    </row>
    <row r="26" spans="1:23" ht="15.6" x14ac:dyDescent="0.3">
      <c r="A26" s="62">
        <f t="shared" si="3"/>
        <v>18</v>
      </c>
      <c r="B26" s="63" t="s">
        <v>533</v>
      </c>
      <c r="C26" s="64">
        <f>'930.200detail'!AO416</f>
        <v>966.80000000000007</v>
      </c>
      <c r="D26" s="58" t="s">
        <v>711</v>
      </c>
      <c r="E26">
        <v>40</v>
      </c>
    </row>
    <row r="27" spans="1:23" ht="15.6" x14ac:dyDescent="0.3">
      <c r="A27" s="62">
        <f t="shared" si="3"/>
        <v>19</v>
      </c>
      <c r="B27" s="63" t="s">
        <v>534</v>
      </c>
      <c r="C27" s="64">
        <f>'930.200detail'!AP416</f>
        <v>1670.11</v>
      </c>
      <c r="D27" s="58" t="s">
        <v>711</v>
      </c>
      <c r="E27">
        <v>40</v>
      </c>
    </row>
    <row r="28" spans="1:23" ht="15.6" x14ac:dyDescent="0.3">
      <c r="A28" s="62">
        <f t="shared" si="3"/>
        <v>20</v>
      </c>
      <c r="B28" s="63" t="s">
        <v>535</v>
      </c>
      <c r="C28" s="64">
        <f>'930.200detail'!AQ416</f>
        <v>22475</v>
      </c>
      <c r="D28" s="58" t="s">
        <v>1272</v>
      </c>
      <c r="E28">
        <v>40</v>
      </c>
    </row>
    <row r="29" spans="1:23" ht="15.6" x14ac:dyDescent="0.3">
      <c r="A29" s="62">
        <f t="shared" si="3"/>
        <v>21</v>
      </c>
      <c r="B29" s="63" t="s">
        <v>536</v>
      </c>
      <c r="C29" s="64">
        <f>'930.200detail'!AR416</f>
        <v>2404.3799999999997</v>
      </c>
      <c r="D29" s="58" t="s">
        <v>711</v>
      </c>
      <c r="E29">
        <v>40</v>
      </c>
    </row>
    <row r="30" spans="1:23" ht="15.6" x14ac:dyDescent="0.3">
      <c r="A30" s="62">
        <f t="shared" si="3"/>
        <v>22</v>
      </c>
      <c r="B30" s="63" t="s">
        <v>537</v>
      </c>
      <c r="C30" s="64">
        <f>'930.200detail'!AT418</f>
        <v>1050</v>
      </c>
      <c r="D30" s="58" t="s">
        <v>711</v>
      </c>
      <c r="E30">
        <v>40</v>
      </c>
    </row>
    <row r="31" spans="1:23" ht="15.6" x14ac:dyDescent="0.3">
      <c r="A31" s="62">
        <f t="shared" si="3"/>
        <v>23</v>
      </c>
      <c r="B31" s="63" t="s">
        <v>509</v>
      </c>
      <c r="C31" s="64">
        <f>'930.200detail'!AT419</f>
        <v>268.64999999999998</v>
      </c>
      <c r="D31" s="52"/>
      <c r="E31">
        <v>40</v>
      </c>
    </row>
    <row r="32" spans="1:23" ht="15.6" x14ac:dyDescent="0.3">
      <c r="A32" s="62">
        <f t="shared" si="3"/>
        <v>24</v>
      </c>
      <c r="B32" s="63" t="s">
        <v>510</v>
      </c>
      <c r="C32" s="64">
        <f>'930.200detail'!AT420</f>
        <v>545.30999999999995</v>
      </c>
      <c r="D32" s="52"/>
      <c r="E32">
        <v>53</v>
      </c>
    </row>
    <row r="33" spans="1:5" ht="15.6" x14ac:dyDescent="0.3">
      <c r="A33" s="62">
        <f t="shared" si="3"/>
        <v>25</v>
      </c>
      <c r="B33" s="63" t="s">
        <v>538</v>
      </c>
      <c r="C33" s="64">
        <f>'930.200detail'!AT421</f>
        <v>2725.4</v>
      </c>
      <c r="D33" s="52"/>
      <c r="E33">
        <v>53</v>
      </c>
    </row>
    <row r="34" spans="1:5" ht="15.6" x14ac:dyDescent="0.3">
      <c r="A34" s="62">
        <f t="shared" si="3"/>
        <v>26</v>
      </c>
      <c r="B34" s="63" t="s">
        <v>512</v>
      </c>
      <c r="C34" s="64">
        <f>'930.200detail'!AT422</f>
        <v>430</v>
      </c>
      <c r="D34" s="52"/>
      <c r="E34">
        <v>53</v>
      </c>
    </row>
    <row r="35" spans="1:5" ht="15.6" x14ac:dyDescent="0.3">
      <c r="A35" s="62">
        <f t="shared" si="3"/>
        <v>27</v>
      </c>
      <c r="B35" s="63" t="s">
        <v>539</v>
      </c>
      <c r="C35" s="64">
        <f>'930.200detail'!AT424</f>
        <v>350</v>
      </c>
      <c r="D35" s="58" t="s">
        <v>711</v>
      </c>
      <c r="E35">
        <v>53</v>
      </c>
    </row>
    <row r="36" spans="1:5" ht="15.6" x14ac:dyDescent="0.3">
      <c r="A36" s="52"/>
      <c r="B36" s="52"/>
      <c r="C36" s="52"/>
      <c r="D36" s="52"/>
    </row>
    <row r="37" spans="1:5" ht="15.6" x14ac:dyDescent="0.3">
      <c r="A37" s="67" t="s">
        <v>1238</v>
      </c>
      <c r="B37" s="67"/>
      <c r="C37" s="67"/>
      <c r="D37" s="67"/>
    </row>
    <row r="38" spans="1:5" ht="15.6" x14ac:dyDescent="0.3">
      <c r="A38" s="52"/>
      <c r="B38" s="52"/>
      <c r="C38" s="52"/>
      <c r="D38" s="52"/>
    </row>
    <row r="39" spans="1:5" ht="15.6" x14ac:dyDescent="0.3">
      <c r="A39" s="62">
        <f>A35+1</f>
        <v>28</v>
      </c>
      <c r="B39" s="63" t="s">
        <v>506</v>
      </c>
      <c r="C39" s="64">
        <f>'930.200detail'!AT426</f>
        <v>59.04</v>
      </c>
      <c r="D39" s="52"/>
      <c r="E39">
        <v>53</v>
      </c>
    </row>
    <row r="40" spans="1:5" ht="15.6" x14ac:dyDescent="0.3">
      <c r="A40" s="62">
        <f t="shared" ref="A40:A64" si="5">A39+1</f>
        <v>29</v>
      </c>
      <c r="B40" s="65" t="s">
        <v>540</v>
      </c>
      <c r="C40" s="64">
        <f>'930.200detail'!AT423</f>
        <v>10</v>
      </c>
      <c r="D40" s="52"/>
      <c r="E40">
        <v>53</v>
      </c>
    </row>
    <row r="41" spans="1:5" ht="15.6" x14ac:dyDescent="0.3">
      <c r="A41" s="62">
        <f t="shared" si="5"/>
        <v>30</v>
      </c>
      <c r="B41" s="68" t="s">
        <v>706</v>
      </c>
      <c r="C41" s="69">
        <f>SUM(C10:C40)</f>
        <v>491733.48999999987</v>
      </c>
      <c r="D41" s="52"/>
    </row>
    <row r="42" spans="1:5" ht="15.6" x14ac:dyDescent="0.3">
      <c r="A42" s="62">
        <f t="shared" si="5"/>
        <v>31</v>
      </c>
      <c r="B42" s="63" t="s">
        <v>692</v>
      </c>
      <c r="C42" s="64">
        <f>'930.210detail'!M548+'930.210detail'!N548+'930.210detail'!P548+'930.210detail'!R548+'930.210detail'!S548+'930.210detail'!T548+'930.210detail'!U548+'930.210detail'!V548</f>
        <v>99170.299999999988</v>
      </c>
      <c r="D42" s="52"/>
      <c r="E42" s="237" t="s">
        <v>1296</v>
      </c>
    </row>
    <row r="43" spans="1:5" ht="15.6" x14ac:dyDescent="0.3">
      <c r="A43" s="62">
        <f t="shared" si="5"/>
        <v>32</v>
      </c>
      <c r="B43" s="63" t="s">
        <v>709</v>
      </c>
      <c r="C43" s="64">
        <f>'930.210detail'!K548</f>
        <v>3750</v>
      </c>
      <c r="D43" s="58" t="s">
        <v>711</v>
      </c>
      <c r="E43">
        <v>73</v>
      </c>
    </row>
    <row r="44" spans="1:5" ht="15.6" x14ac:dyDescent="0.3">
      <c r="A44" s="62">
        <f t="shared" si="5"/>
        <v>33</v>
      </c>
      <c r="B44" s="63" t="s">
        <v>693</v>
      </c>
      <c r="C44" s="64">
        <f>'930.210detail'!L548</f>
        <v>85800</v>
      </c>
      <c r="D44" s="58" t="s">
        <v>711</v>
      </c>
      <c r="E44">
        <v>73</v>
      </c>
    </row>
    <row r="45" spans="1:5" ht="15.6" x14ac:dyDescent="0.3">
      <c r="A45" s="62">
        <f t="shared" si="5"/>
        <v>34</v>
      </c>
      <c r="B45" s="63" t="s">
        <v>694</v>
      </c>
      <c r="C45" s="64">
        <f>'930.210detail'!J548</f>
        <v>18157.629999999997</v>
      </c>
      <c r="D45" s="58" t="s">
        <v>711</v>
      </c>
      <c r="E45">
        <v>73</v>
      </c>
    </row>
    <row r="46" spans="1:5" ht="15.6" x14ac:dyDescent="0.3">
      <c r="A46" s="62">
        <f t="shared" si="5"/>
        <v>35</v>
      </c>
      <c r="B46" s="63" t="s">
        <v>696</v>
      </c>
      <c r="C46" s="64">
        <f>'930.210detail'!Q548</f>
        <v>150</v>
      </c>
      <c r="D46" s="58" t="s">
        <v>711</v>
      </c>
      <c r="E46">
        <v>73</v>
      </c>
    </row>
    <row r="47" spans="1:5" ht="15.6" x14ac:dyDescent="0.3">
      <c r="A47" s="62">
        <f t="shared" si="5"/>
        <v>36</v>
      </c>
      <c r="B47" s="63" t="s">
        <v>695</v>
      </c>
      <c r="C47" s="64">
        <f>'930.210detail'!I556</f>
        <v>1200</v>
      </c>
      <c r="D47" s="58" t="s">
        <v>711</v>
      </c>
      <c r="E47">
        <v>113</v>
      </c>
    </row>
    <row r="48" spans="1:5" ht="15.6" x14ac:dyDescent="0.3">
      <c r="A48" s="62">
        <f t="shared" si="5"/>
        <v>37</v>
      </c>
      <c r="B48" s="63" t="s">
        <v>704</v>
      </c>
      <c r="C48" s="64">
        <f>'930.210detail'!W548</f>
        <v>-12445.26</v>
      </c>
      <c r="D48" s="52"/>
      <c r="E48">
        <v>73</v>
      </c>
    </row>
    <row r="49" spans="1:30" ht="15.6" x14ac:dyDescent="0.3">
      <c r="A49" s="62">
        <f t="shared" si="5"/>
        <v>38</v>
      </c>
      <c r="B49" s="63" t="s">
        <v>691</v>
      </c>
      <c r="C49" s="64">
        <f>'930.210detail'!O548</f>
        <v>3696.16</v>
      </c>
      <c r="D49" s="58" t="s">
        <v>711</v>
      </c>
      <c r="E49">
        <v>73</v>
      </c>
    </row>
    <row r="50" spans="1:30" ht="15.6" x14ac:dyDescent="0.3">
      <c r="A50" s="62">
        <f t="shared" si="5"/>
        <v>39</v>
      </c>
      <c r="B50" s="66" t="s">
        <v>707</v>
      </c>
      <c r="C50" s="69">
        <f>SUM(C42:C49)</f>
        <v>199478.83</v>
      </c>
      <c r="D50" s="52"/>
    </row>
    <row r="51" spans="1:30" ht="15.6" x14ac:dyDescent="0.3">
      <c r="A51" s="62">
        <f t="shared" si="5"/>
        <v>40</v>
      </c>
      <c r="B51" s="70" t="s">
        <v>708</v>
      </c>
      <c r="C51" s="64">
        <f>-C48-C21</f>
        <v>41557.199999999997</v>
      </c>
      <c r="D51" s="52"/>
      <c r="E51" s="7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12" t="s">
        <v>522</v>
      </c>
      <c r="AD51" s="7"/>
    </row>
    <row r="52" spans="1:30" ht="16.2" thickBot="1" x14ac:dyDescent="0.35">
      <c r="A52" s="62">
        <f t="shared" si="5"/>
        <v>41</v>
      </c>
      <c r="B52" s="71" t="s">
        <v>713</v>
      </c>
      <c r="C52" s="72">
        <f>C41+C50+C51+C9</f>
        <v>743693.70999999973</v>
      </c>
      <c r="D52" s="52"/>
      <c r="E52" s="7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12" t="s">
        <v>523</v>
      </c>
      <c r="AD52" s="7"/>
    </row>
    <row r="53" spans="1:30" ht="16.2" thickTop="1" x14ac:dyDescent="0.3">
      <c r="A53" s="62">
        <f t="shared" si="5"/>
        <v>42</v>
      </c>
      <c r="B53" s="73" t="s">
        <v>961</v>
      </c>
      <c r="C53" s="74"/>
      <c r="D53" s="52"/>
      <c r="E53" s="7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12" t="s">
        <v>524</v>
      </c>
      <c r="AD53" s="7"/>
    </row>
    <row r="54" spans="1:30" ht="15.6" x14ac:dyDescent="0.3">
      <c r="A54" s="62">
        <f t="shared" si="5"/>
        <v>43</v>
      </c>
      <c r="B54" s="75" t="s">
        <v>703</v>
      </c>
      <c r="C54" s="76"/>
      <c r="D54" s="75"/>
      <c r="E54" s="7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12" t="s">
        <v>525</v>
      </c>
      <c r="AD54" s="7"/>
    </row>
    <row r="55" spans="1:30" ht="15.6" x14ac:dyDescent="0.3">
      <c r="A55" s="62">
        <f t="shared" si="5"/>
        <v>44</v>
      </c>
      <c r="B55" s="77" t="s">
        <v>729</v>
      </c>
      <c r="C55" s="76">
        <f>'930.100detail'!F11</f>
        <v>10924.189999999999</v>
      </c>
      <c r="D55" s="75"/>
      <c r="E55" s="7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13"/>
      <c r="AD55" s="7"/>
    </row>
    <row r="56" spans="1:30" ht="15.6" x14ac:dyDescent="0.3">
      <c r="A56" s="62">
        <f t="shared" si="5"/>
        <v>45</v>
      </c>
      <c r="B56" s="77" t="s">
        <v>697</v>
      </c>
      <c r="C56" s="78">
        <f>'930.200detail'!F417</f>
        <v>491733.47999999975</v>
      </c>
      <c r="D56" s="75"/>
      <c r="E56" s="7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12" t="s">
        <v>525</v>
      </c>
      <c r="AD56" s="7"/>
    </row>
    <row r="57" spans="1:30" ht="15.6" x14ac:dyDescent="0.3">
      <c r="A57" s="62">
        <f t="shared" si="5"/>
        <v>46</v>
      </c>
      <c r="B57" s="77" t="s">
        <v>698</v>
      </c>
      <c r="C57" s="78">
        <f>'930.210detail'!G548</f>
        <v>199478.8299999997</v>
      </c>
      <c r="D57" s="75"/>
      <c r="E57" s="7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13"/>
      <c r="AD57" s="7"/>
    </row>
    <row r="58" spans="1:30" ht="15.6" x14ac:dyDescent="0.3">
      <c r="A58" s="62">
        <f t="shared" si="5"/>
        <v>47</v>
      </c>
      <c r="B58" s="77" t="s">
        <v>699</v>
      </c>
      <c r="C58" s="78">
        <f>'930.222detail'!V33</f>
        <v>4899.43</v>
      </c>
      <c r="D58" s="75"/>
      <c r="E58" s="2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12" t="s">
        <v>525</v>
      </c>
      <c r="AD58" s="7"/>
    </row>
    <row r="59" spans="1:30" ht="15.6" x14ac:dyDescent="0.3">
      <c r="A59" s="62">
        <f t="shared" si="5"/>
        <v>48</v>
      </c>
      <c r="B59" s="77" t="s">
        <v>700</v>
      </c>
      <c r="C59" s="78">
        <f>'930.223detail'!V31</f>
        <v>4110.72</v>
      </c>
      <c r="D59" s="75"/>
      <c r="E59" s="7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13" t="s">
        <v>455</v>
      </c>
      <c r="AD59" s="7"/>
    </row>
    <row r="60" spans="1:30" ht="15.6" x14ac:dyDescent="0.3">
      <c r="A60" s="62">
        <f t="shared" si="5"/>
        <v>49</v>
      </c>
      <c r="B60" s="77" t="s">
        <v>701</v>
      </c>
      <c r="C60" s="78">
        <f>'930.231detail'!V31</f>
        <v>4599.43</v>
      </c>
      <c r="D60" s="75"/>
    </row>
    <row r="61" spans="1:30" ht="15.6" x14ac:dyDescent="0.3">
      <c r="A61" s="62">
        <f t="shared" si="5"/>
        <v>50</v>
      </c>
      <c r="B61" s="77" t="s">
        <v>702</v>
      </c>
      <c r="C61" s="79">
        <f>'930.241detail'!V31</f>
        <v>27557.59</v>
      </c>
      <c r="D61" s="75"/>
      <c r="E61" s="24"/>
    </row>
    <row r="62" spans="1:30" ht="15.6" x14ac:dyDescent="0.3">
      <c r="A62" s="62">
        <f t="shared" si="5"/>
        <v>51</v>
      </c>
      <c r="B62" s="77" t="s">
        <v>730</v>
      </c>
      <c r="C62" s="80">
        <f>SUM(C55:C61)</f>
        <v>743303.66999999946</v>
      </c>
      <c r="D62" s="75"/>
    </row>
    <row r="63" spans="1:30" ht="15.6" x14ac:dyDescent="0.3">
      <c r="A63" s="62">
        <f t="shared" si="5"/>
        <v>52</v>
      </c>
      <c r="B63" s="77" t="s">
        <v>705</v>
      </c>
      <c r="C63" s="81">
        <v>390.03000000000009</v>
      </c>
      <c r="D63" s="52"/>
    </row>
    <row r="64" spans="1:30" ht="16.2" thickBot="1" x14ac:dyDescent="0.35">
      <c r="A64" s="62">
        <f t="shared" si="5"/>
        <v>53</v>
      </c>
      <c r="B64" s="77" t="s">
        <v>731</v>
      </c>
      <c r="C64" s="82">
        <f>C62+C63</f>
        <v>743693.69999999949</v>
      </c>
      <c r="D64" s="52"/>
    </row>
    <row r="65" spans="1:4" ht="16.2" thickTop="1" x14ac:dyDescent="0.3">
      <c r="A65" s="52"/>
      <c r="B65" s="52"/>
      <c r="C65" s="52"/>
      <c r="D65" s="52"/>
    </row>
    <row r="66" spans="1:4" ht="15.6" x14ac:dyDescent="0.3">
      <c r="A66" s="67" t="s">
        <v>1239</v>
      </c>
      <c r="B66" s="67"/>
      <c r="C66" s="67"/>
      <c r="D66" s="67"/>
    </row>
  </sheetData>
  <pageMargins left="0.7" right="0.7" top="0.75" bottom="0.75" header="0.3" footer="0.3"/>
  <pageSetup orientation="landscape" r:id="rId1"/>
  <headerFooter>
    <oddFooter xml:space="preserve">&amp;C&amp;12Exhibit 5D, leadsheet 2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6"/>
  <sheetViews>
    <sheetView topLeftCell="A10" workbookViewId="0">
      <selection activeCell="V39" sqref="V39"/>
    </sheetView>
  </sheetViews>
  <sheetFormatPr defaultRowHeight="14.4" x14ac:dyDescent="0.3"/>
  <cols>
    <col min="1" max="1" width="7.77734375" style="14" customWidth="1"/>
    <col min="2" max="2" width="3.6640625" style="14" customWidth="1"/>
    <col min="3" max="3" width="2.77734375" style="14" customWidth="1"/>
    <col min="4" max="4" width="1.5546875" style="14" customWidth="1"/>
    <col min="5" max="5" width="6.77734375" style="14" customWidth="1"/>
    <col min="6" max="6" width="2.109375" style="14" customWidth="1"/>
    <col min="7" max="7" width="2.44140625" style="14" customWidth="1"/>
    <col min="8" max="8" width="5.109375" style="14" customWidth="1"/>
    <col min="9" max="9" width="13.88671875" style="14" customWidth="1"/>
    <col min="10" max="10" width="12.109375" style="14" customWidth="1"/>
    <col min="11" max="11" width="11.109375" style="14" customWidth="1"/>
    <col min="12" max="12" width="1.88671875" style="14" customWidth="1"/>
    <col min="13" max="13" width="4.5546875" style="14" customWidth="1"/>
    <col min="14" max="14" width="7.44140625" style="14" customWidth="1"/>
    <col min="15" max="15" width="2.88671875" style="14" customWidth="1"/>
    <col min="16" max="16" width="11.77734375" style="14" customWidth="1"/>
    <col min="17" max="17" width="5.5546875" style="14" customWidth="1"/>
    <col min="18" max="18" width="6.77734375" style="14" customWidth="1"/>
    <col min="19" max="19" width="7.77734375" style="14" customWidth="1"/>
    <col min="20" max="20" width="2.88671875" style="14" customWidth="1"/>
    <col min="21" max="21" width="5.77734375" style="14" customWidth="1"/>
    <col min="22" max="22" width="7" style="14" customWidth="1"/>
    <col min="23" max="23" width="10.6640625" style="14" customWidth="1"/>
    <col min="24" max="24" width="2.33203125" style="14" customWidth="1"/>
    <col min="25" max="25" width="3.6640625" style="14" customWidth="1"/>
    <col min="26" max="256" width="8.88671875" style="14"/>
    <col min="257" max="257" width="7.77734375" style="14" customWidth="1"/>
    <col min="258" max="258" width="3.6640625" style="14" customWidth="1"/>
    <col min="259" max="259" width="2.77734375" style="14" customWidth="1"/>
    <col min="260" max="260" width="1.5546875" style="14" customWidth="1"/>
    <col min="261" max="261" width="6.77734375" style="14" customWidth="1"/>
    <col min="262" max="262" width="2.109375" style="14" customWidth="1"/>
    <col min="263" max="263" width="2.44140625" style="14" customWidth="1"/>
    <col min="264" max="264" width="5.109375" style="14" customWidth="1"/>
    <col min="265" max="265" width="13.88671875" style="14" customWidth="1"/>
    <col min="266" max="266" width="12.109375" style="14" customWidth="1"/>
    <col min="267" max="267" width="11.109375" style="14" customWidth="1"/>
    <col min="268" max="268" width="1.88671875" style="14" customWidth="1"/>
    <col min="269" max="269" width="4.5546875" style="14" customWidth="1"/>
    <col min="270" max="270" width="7.44140625" style="14" customWidth="1"/>
    <col min="271" max="271" width="2.88671875" style="14" customWidth="1"/>
    <col min="272" max="272" width="11.77734375" style="14" customWidth="1"/>
    <col min="273" max="273" width="5.5546875" style="14" customWidth="1"/>
    <col min="274" max="274" width="6.77734375" style="14" customWidth="1"/>
    <col min="275" max="275" width="7.77734375" style="14" customWidth="1"/>
    <col min="276" max="276" width="2.88671875" style="14" customWidth="1"/>
    <col min="277" max="277" width="5.77734375" style="14" customWidth="1"/>
    <col min="278" max="278" width="2.44140625" style="14" customWidth="1"/>
    <col min="279" max="279" width="10.6640625" style="14" customWidth="1"/>
    <col min="280" max="280" width="2.33203125" style="14" customWidth="1"/>
    <col min="281" max="281" width="3.6640625" style="14" customWidth="1"/>
    <col min="282" max="512" width="8.88671875" style="14"/>
    <col min="513" max="513" width="7.77734375" style="14" customWidth="1"/>
    <col min="514" max="514" width="3.6640625" style="14" customWidth="1"/>
    <col min="515" max="515" width="2.77734375" style="14" customWidth="1"/>
    <col min="516" max="516" width="1.5546875" style="14" customWidth="1"/>
    <col min="517" max="517" width="6.77734375" style="14" customWidth="1"/>
    <col min="518" max="518" width="2.109375" style="14" customWidth="1"/>
    <col min="519" max="519" width="2.44140625" style="14" customWidth="1"/>
    <col min="520" max="520" width="5.109375" style="14" customWidth="1"/>
    <col min="521" max="521" width="13.88671875" style="14" customWidth="1"/>
    <col min="522" max="522" width="12.109375" style="14" customWidth="1"/>
    <col min="523" max="523" width="11.109375" style="14" customWidth="1"/>
    <col min="524" max="524" width="1.88671875" style="14" customWidth="1"/>
    <col min="525" max="525" width="4.5546875" style="14" customWidth="1"/>
    <col min="526" max="526" width="7.44140625" style="14" customWidth="1"/>
    <col min="527" max="527" width="2.88671875" style="14" customWidth="1"/>
    <col min="528" max="528" width="11.77734375" style="14" customWidth="1"/>
    <col min="529" max="529" width="5.5546875" style="14" customWidth="1"/>
    <col min="530" max="530" width="6.77734375" style="14" customWidth="1"/>
    <col min="531" max="531" width="7.77734375" style="14" customWidth="1"/>
    <col min="532" max="532" width="2.88671875" style="14" customWidth="1"/>
    <col min="533" max="533" width="5.77734375" style="14" customWidth="1"/>
    <col min="534" max="534" width="2.44140625" style="14" customWidth="1"/>
    <col min="535" max="535" width="10.6640625" style="14" customWidth="1"/>
    <col min="536" max="536" width="2.33203125" style="14" customWidth="1"/>
    <col min="537" max="537" width="3.6640625" style="14" customWidth="1"/>
    <col min="538" max="768" width="8.88671875" style="14"/>
    <col min="769" max="769" width="7.77734375" style="14" customWidth="1"/>
    <col min="770" max="770" width="3.6640625" style="14" customWidth="1"/>
    <col min="771" max="771" width="2.77734375" style="14" customWidth="1"/>
    <col min="772" max="772" width="1.5546875" style="14" customWidth="1"/>
    <col min="773" max="773" width="6.77734375" style="14" customWidth="1"/>
    <col min="774" max="774" width="2.109375" style="14" customWidth="1"/>
    <col min="775" max="775" width="2.44140625" style="14" customWidth="1"/>
    <col min="776" max="776" width="5.109375" style="14" customWidth="1"/>
    <col min="777" max="777" width="13.88671875" style="14" customWidth="1"/>
    <col min="778" max="778" width="12.109375" style="14" customWidth="1"/>
    <col min="779" max="779" width="11.109375" style="14" customWidth="1"/>
    <col min="780" max="780" width="1.88671875" style="14" customWidth="1"/>
    <col min="781" max="781" width="4.5546875" style="14" customWidth="1"/>
    <col min="782" max="782" width="7.44140625" style="14" customWidth="1"/>
    <col min="783" max="783" width="2.88671875" style="14" customWidth="1"/>
    <col min="784" max="784" width="11.77734375" style="14" customWidth="1"/>
    <col min="785" max="785" width="5.5546875" style="14" customWidth="1"/>
    <col min="786" max="786" width="6.77734375" style="14" customWidth="1"/>
    <col min="787" max="787" width="7.77734375" style="14" customWidth="1"/>
    <col min="788" max="788" width="2.88671875" style="14" customWidth="1"/>
    <col min="789" max="789" width="5.77734375" style="14" customWidth="1"/>
    <col min="790" max="790" width="2.44140625" style="14" customWidth="1"/>
    <col min="791" max="791" width="10.6640625" style="14" customWidth="1"/>
    <col min="792" max="792" width="2.33203125" style="14" customWidth="1"/>
    <col min="793" max="793" width="3.6640625" style="14" customWidth="1"/>
    <col min="794" max="1024" width="8.88671875" style="14"/>
    <col min="1025" max="1025" width="7.77734375" style="14" customWidth="1"/>
    <col min="1026" max="1026" width="3.6640625" style="14" customWidth="1"/>
    <col min="1027" max="1027" width="2.77734375" style="14" customWidth="1"/>
    <col min="1028" max="1028" width="1.5546875" style="14" customWidth="1"/>
    <col min="1029" max="1029" width="6.77734375" style="14" customWidth="1"/>
    <col min="1030" max="1030" width="2.109375" style="14" customWidth="1"/>
    <col min="1031" max="1031" width="2.44140625" style="14" customWidth="1"/>
    <col min="1032" max="1032" width="5.109375" style="14" customWidth="1"/>
    <col min="1033" max="1033" width="13.88671875" style="14" customWidth="1"/>
    <col min="1034" max="1034" width="12.109375" style="14" customWidth="1"/>
    <col min="1035" max="1035" width="11.109375" style="14" customWidth="1"/>
    <col min="1036" max="1036" width="1.88671875" style="14" customWidth="1"/>
    <col min="1037" max="1037" width="4.5546875" style="14" customWidth="1"/>
    <col min="1038" max="1038" width="7.44140625" style="14" customWidth="1"/>
    <col min="1039" max="1039" width="2.88671875" style="14" customWidth="1"/>
    <col min="1040" max="1040" width="11.77734375" style="14" customWidth="1"/>
    <col min="1041" max="1041" width="5.5546875" style="14" customWidth="1"/>
    <col min="1042" max="1042" width="6.77734375" style="14" customWidth="1"/>
    <col min="1043" max="1043" width="7.77734375" style="14" customWidth="1"/>
    <col min="1044" max="1044" width="2.88671875" style="14" customWidth="1"/>
    <col min="1045" max="1045" width="5.77734375" style="14" customWidth="1"/>
    <col min="1046" max="1046" width="2.44140625" style="14" customWidth="1"/>
    <col min="1047" max="1047" width="10.6640625" style="14" customWidth="1"/>
    <col min="1048" max="1048" width="2.33203125" style="14" customWidth="1"/>
    <col min="1049" max="1049" width="3.6640625" style="14" customWidth="1"/>
    <col min="1050" max="1280" width="8.88671875" style="14"/>
    <col min="1281" max="1281" width="7.77734375" style="14" customWidth="1"/>
    <col min="1282" max="1282" width="3.6640625" style="14" customWidth="1"/>
    <col min="1283" max="1283" width="2.77734375" style="14" customWidth="1"/>
    <col min="1284" max="1284" width="1.5546875" style="14" customWidth="1"/>
    <col min="1285" max="1285" width="6.77734375" style="14" customWidth="1"/>
    <col min="1286" max="1286" width="2.109375" style="14" customWidth="1"/>
    <col min="1287" max="1287" width="2.44140625" style="14" customWidth="1"/>
    <col min="1288" max="1288" width="5.109375" style="14" customWidth="1"/>
    <col min="1289" max="1289" width="13.88671875" style="14" customWidth="1"/>
    <col min="1290" max="1290" width="12.109375" style="14" customWidth="1"/>
    <col min="1291" max="1291" width="11.109375" style="14" customWidth="1"/>
    <col min="1292" max="1292" width="1.88671875" style="14" customWidth="1"/>
    <col min="1293" max="1293" width="4.5546875" style="14" customWidth="1"/>
    <col min="1294" max="1294" width="7.44140625" style="14" customWidth="1"/>
    <col min="1295" max="1295" width="2.88671875" style="14" customWidth="1"/>
    <col min="1296" max="1296" width="11.77734375" style="14" customWidth="1"/>
    <col min="1297" max="1297" width="5.5546875" style="14" customWidth="1"/>
    <col min="1298" max="1298" width="6.77734375" style="14" customWidth="1"/>
    <col min="1299" max="1299" width="7.77734375" style="14" customWidth="1"/>
    <col min="1300" max="1300" width="2.88671875" style="14" customWidth="1"/>
    <col min="1301" max="1301" width="5.77734375" style="14" customWidth="1"/>
    <col min="1302" max="1302" width="2.44140625" style="14" customWidth="1"/>
    <col min="1303" max="1303" width="10.6640625" style="14" customWidth="1"/>
    <col min="1304" max="1304" width="2.33203125" style="14" customWidth="1"/>
    <col min="1305" max="1305" width="3.6640625" style="14" customWidth="1"/>
    <col min="1306" max="1536" width="8.88671875" style="14"/>
    <col min="1537" max="1537" width="7.77734375" style="14" customWidth="1"/>
    <col min="1538" max="1538" width="3.6640625" style="14" customWidth="1"/>
    <col min="1539" max="1539" width="2.77734375" style="14" customWidth="1"/>
    <col min="1540" max="1540" width="1.5546875" style="14" customWidth="1"/>
    <col min="1541" max="1541" width="6.77734375" style="14" customWidth="1"/>
    <col min="1542" max="1542" width="2.109375" style="14" customWidth="1"/>
    <col min="1543" max="1543" width="2.44140625" style="14" customWidth="1"/>
    <col min="1544" max="1544" width="5.109375" style="14" customWidth="1"/>
    <col min="1545" max="1545" width="13.88671875" style="14" customWidth="1"/>
    <col min="1546" max="1546" width="12.109375" style="14" customWidth="1"/>
    <col min="1547" max="1547" width="11.109375" style="14" customWidth="1"/>
    <col min="1548" max="1548" width="1.88671875" style="14" customWidth="1"/>
    <col min="1549" max="1549" width="4.5546875" style="14" customWidth="1"/>
    <col min="1550" max="1550" width="7.44140625" style="14" customWidth="1"/>
    <col min="1551" max="1551" width="2.88671875" style="14" customWidth="1"/>
    <col min="1552" max="1552" width="11.77734375" style="14" customWidth="1"/>
    <col min="1553" max="1553" width="5.5546875" style="14" customWidth="1"/>
    <col min="1554" max="1554" width="6.77734375" style="14" customWidth="1"/>
    <col min="1555" max="1555" width="7.77734375" style="14" customWidth="1"/>
    <col min="1556" max="1556" width="2.88671875" style="14" customWidth="1"/>
    <col min="1557" max="1557" width="5.77734375" style="14" customWidth="1"/>
    <col min="1558" max="1558" width="2.44140625" style="14" customWidth="1"/>
    <col min="1559" max="1559" width="10.6640625" style="14" customWidth="1"/>
    <col min="1560" max="1560" width="2.33203125" style="14" customWidth="1"/>
    <col min="1561" max="1561" width="3.6640625" style="14" customWidth="1"/>
    <col min="1562" max="1792" width="8.88671875" style="14"/>
    <col min="1793" max="1793" width="7.77734375" style="14" customWidth="1"/>
    <col min="1794" max="1794" width="3.6640625" style="14" customWidth="1"/>
    <col min="1795" max="1795" width="2.77734375" style="14" customWidth="1"/>
    <col min="1796" max="1796" width="1.5546875" style="14" customWidth="1"/>
    <col min="1797" max="1797" width="6.77734375" style="14" customWidth="1"/>
    <col min="1798" max="1798" width="2.109375" style="14" customWidth="1"/>
    <col min="1799" max="1799" width="2.44140625" style="14" customWidth="1"/>
    <col min="1800" max="1800" width="5.109375" style="14" customWidth="1"/>
    <col min="1801" max="1801" width="13.88671875" style="14" customWidth="1"/>
    <col min="1802" max="1802" width="12.109375" style="14" customWidth="1"/>
    <col min="1803" max="1803" width="11.109375" style="14" customWidth="1"/>
    <col min="1804" max="1804" width="1.88671875" style="14" customWidth="1"/>
    <col min="1805" max="1805" width="4.5546875" style="14" customWidth="1"/>
    <col min="1806" max="1806" width="7.44140625" style="14" customWidth="1"/>
    <col min="1807" max="1807" width="2.88671875" style="14" customWidth="1"/>
    <col min="1808" max="1808" width="11.77734375" style="14" customWidth="1"/>
    <col min="1809" max="1809" width="5.5546875" style="14" customWidth="1"/>
    <col min="1810" max="1810" width="6.77734375" style="14" customWidth="1"/>
    <col min="1811" max="1811" width="7.77734375" style="14" customWidth="1"/>
    <col min="1812" max="1812" width="2.88671875" style="14" customWidth="1"/>
    <col min="1813" max="1813" width="5.77734375" style="14" customWidth="1"/>
    <col min="1814" max="1814" width="2.44140625" style="14" customWidth="1"/>
    <col min="1815" max="1815" width="10.6640625" style="14" customWidth="1"/>
    <col min="1816" max="1816" width="2.33203125" style="14" customWidth="1"/>
    <col min="1817" max="1817" width="3.6640625" style="14" customWidth="1"/>
    <col min="1818" max="2048" width="8.88671875" style="14"/>
    <col min="2049" max="2049" width="7.77734375" style="14" customWidth="1"/>
    <col min="2050" max="2050" width="3.6640625" style="14" customWidth="1"/>
    <col min="2051" max="2051" width="2.77734375" style="14" customWidth="1"/>
    <col min="2052" max="2052" width="1.5546875" style="14" customWidth="1"/>
    <col min="2053" max="2053" width="6.77734375" style="14" customWidth="1"/>
    <col min="2054" max="2054" width="2.109375" style="14" customWidth="1"/>
    <col min="2055" max="2055" width="2.44140625" style="14" customWidth="1"/>
    <col min="2056" max="2056" width="5.109375" style="14" customWidth="1"/>
    <col min="2057" max="2057" width="13.88671875" style="14" customWidth="1"/>
    <col min="2058" max="2058" width="12.109375" style="14" customWidth="1"/>
    <col min="2059" max="2059" width="11.109375" style="14" customWidth="1"/>
    <col min="2060" max="2060" width="1.88671875" style="14" customWidth="1"/>
    <col min="2061" max="2061" width="4.5546875" style="14" customWidth="1"/>
    <col min="2062" max="2062" width="7.44140625" style="14" customWidth="1"/>
    <col min="2063" max="2063" width="2.88671875" style="14" customWidth="1"/>
    <col min="2064" max="2064" width="11.77734375" style="14" customWidth="1"/>
    <col min="2065" max="2065" width="5.5546875" style="14" customWidth="1"/>
    <col min="2066" max="2066" width="6.77734375" style="14" customWidth="1"/>
    <col min="2067" max="2067" width="7.77734375" style="14" customWidth="1"/>
    <col min="2068" max="2068" width="2.88671875" style="14" customWidth="1"/>
    <col min="2069" max="2069" width="5.77734375" style="14" customWidth="1"/>
    <col min="2070" max="2070" width="2.44140625" style="14" customWidth="1"/>
    <col min="2071" max="2071" width="10.6640625" style="14" customWidth="1"/>
    <col min="2072" max="2072" width="2.33203125" style="14" customWidth="1"/>
    <col min="2073" max="2073" width="3.6640625" style="14" customWidth="1"/>
    <col min="2074" max="2304" width="8.88671875" style="14"/>
    <col min="2305" max="2305" width="7.77734375" style="14" customWidth="1"/>
    <col min="2306" max="2306" width="3.6640625" style="14" customWidth="1"/>
    <col min="2307" max="2307" width="2.77734375" style="14" customWidth="1"/>
    <col min="2308" max="2308" width="1.5546875" style="14" customWidth="1"/>
    <col min="2309" max="2309" width="6.77734375" style="14" customWidth="1"/>
    <col min="2310" max="2310" width="2.109375" style="14" customWidth="1"/>
    <col min="2311" max="2311" width="2.44140625" style="14" customWidth="1"/>
    <col min="2312" max="2312" width="5.109375" style="14" customWidth="1"/>
    <col min="2313" max="2313" width="13.88671875" style="14" customWidth="1"/>
    <col min="2314" max="2314" width="12.109375" style="14" customWidth="1"/>
    <col min="2315" max="2315" width="11.109375" style="14" customWidth="1"/>
    <col min="2316" max="2316" width="1.88671875" style="14" customWidth="1"/>
    <col min="2317" max="2317" width="4.5546875" style="14" customWidth="1"/>
    <col min="2318" max="2318" width="7.44140625" style="14" customWidth="1"/>
    <col min="2319" max="2319" width="2.88671875" style="14" customWidth="1"/>
    <col min="2320" max="2320" width="11.77734375" style="14" customWidth="1"/>
    <col min="2321" max="2321" width="5.5546875" style="14" customWidth="1"/>
    <col min="2322" max="2322" width="6.77734375" style="14" customWidth="1"/>
    <col min="2323" max="2323" width="7.77734375" style="14" customWidth="1"/>
    <col min="2324" max="2324" width="2.88671875" style="14" customWidth="1"/>
    <col min="2325" max="2325" width="5.77734375" style="14" customWidth="1"/>
    <col min="2326" max="2326" width="2.44140625" style="14" customWidth="1"/>
    <col min="2327" max="2327" width="10.6640625" style="14" customWidth="1"/>
    <col min="2328" max="2328" width="2.33203125" style="14" customWidth="1"/>
    <col min="2329" max="2329" width="3.6640625" style="14" customWidth="1"/>
    <col min="2330" max="2560" width="8.88671875" style="14"/>
    <col min="2561" max="2561" width="7.77734375" style="14" customWidth="1"/>
    <col min="2562" max="2562" width="3.6640625" style="14" customWidth="1"/>
    <col min="2563" max="2563" width="2.77734375" style="14" customWidth="1"/>
    <col min="2564" max="2564" width="1.5546875" style="14" customWidth="1"/>
    <col min="2565" max="2565" width="6.77734375" style="14" customWidth="1"/>
    <col min="2566" max="2566" width="2.109375" style="14" customWidth="1"/>
    <col min="2567" max="2567" width="2.44140625" style="14" customWidth="1"/>
    <col min="2568" max="2568" width="5.109375" style="14" customWidth="1"/>
    <col min="2569" max="2569" width="13.88671875" style="14" customWidth="1"/>
    <col min="2570" max="2570" width="12.109375" style="14" customWidth="1"/>
    <col min="2571" max="2571" width="11.109375" style="14" customWidth="1"/>
    <col min="2572" max="2572" width="1.88671875" style="14" customWidth="1"/>
    <col min="2573" max="2573" width="4.5546875" style="14" customWidth="1"/>
    <col min="2574" max="2574" width="7.44140625" style="14" customWidth="1"/>
    <col min="2575" max="2575" width="2.88671875" style="14" customWidth="1"/>
    <col min="2576" max="2576" width="11.77734375" style="14" customWidth="1"/>
    <col min="2577" max="2577" width="5.5546875" style="14" customWidth="1"/>
    <col min="2578" max="2578" width="6.77734375" style="14" customWidth="1"/>
    <col min="2579" max="2579" width="7.77734375" style="14" customWidth="1"/>
    <col min="2580" max="2580" width="2.88671875" style="14" customWidth="1"/>
    <col min="2581" max="2581" width="5.77734375" style="14" customWidth="1"/>
    <col min="2582" max="2582" width="2.44140625" style="14" customWidth="1"/>
    <col min="2583" max="2583" width="10.6640625" style="14" customWidth="1"/>
    <col min="2584" max="2584" width="2.33203125" style="14" customWidth="1"/>
    <col min="2585" max="2585" width="3.6640625" style="14" customWidth="1"/>
    <col min="2586" max="2816" width="8.88671875" style="14"/>
    <col min="2817" max="2817" width="7.77734375" style="14" customWidth="1"/>
    <col min="2818" max="2818" width="3.6640625" style="14" customWidth="1"/>
    <col min="2819" max="2819" width="2.77734375" style="14" customWidth="1"/>
    <col min="2820" max="2820" width="1.5546875" style="14" customWidth="1"/>
    <col min="2821" max="2821" width="6.77734375" style="14" customWidth="1"/>
    <col min="2822" max="2822" width="2.109375" style="14" customWidth="1"/>
    <col min="2823" max="2823" width="2.44140625" style="14" customWidth="1"/>
    <col min="2824" max="2824" width="5.109375" style="14" customWidth="1"/>
    <col min="2825" max="2825" width="13.88671875" style="14" customWidth="1"/>
    <col min="2826" max="2826" width="12.109375" style="14" customWidth="1"/>
    <col min="2827" max="2827" width="11.109375" style="14" customWidth="1"/>
    <col min="2828" max="2828" width="1.88671875" style="14" customWidth="1"/>
    <col min="2829" max="2829" width="4.5546875" style="14" customWidth="1"/>
    <col min="2830" max="2830" width="7.44140625" style="14" customWidth="1"/>
    <col min="2831" max="2831" width="2.88671875" style="14" customWidth="1"/>
    <col min="2832" max="2832" width="11.77734375" style="14" customWidth="1"/>
    <col min="2833" max="2833" width="5.5546875" style="14" customWidth="1"/>
    <col min="2834" max="2834" width="6.77734375" style="14" customWidth="1"/>
    <col min="2835" max="2835" width="7.77734375" style="14" customWidth="1"/>
    <col min="2836" max="2836" width="2.88671875" style="14" customWidth="1"/>
    <col min="2837" max="2837" width="5.77734375" style="14" customWidth="1"/>
    <col min="2838" max="2838" width="2.44140625" style="14" customWidth="1"/>
    <col min="2839" max="2839" width="10.6640625" style="14" customWidth="1"/>
    <col min="2840" max="2840" width="2.33203125" style="14" customWidth="1"/>
    <col min="2841" max="2841" width="3.6640625" style="14" customWidth="1"/>
    <col min="2842" max="3072" width="8.88671875" style="14"/>
    <col min="3073" max="3073" width="7.77734375" style="14" customWidth="1"/>
    <col min="3074" max="3074" width="3.6640625" style="14" customWidth="1"/>
    <col min="3075" max="3075" width="2.77734375" style="14" customWidth="1"/>
    <col min="3076" max="3076" width="1.5546875" style="14" customWidth="1"/>
    <col min="3077" max="3077" width="6.77734375" style="14" customWidth="1"/>
    <col min="3078" max="3078" width="2.109375" style="14" customWidth="1"/>
    <col min="3079" max="3079" width="2.44140625" style="14" customWidth="1"/>
    <col min="3080" max="3080" width="5.109375" style="14" customWidth="1"/>
    <col min="3081" max="3081" width="13.88671875" style="14" customWidth="1"/>
    <col min="3082" max="3082" width="12.109375" style="14" customWidth="1"/>
    <col min="3083" max="3083" width="11.109375" style="14" customWidth="1"/>
    <col min="3084" max="3084" width="1.88671875" style="14" customWidth="1"/>
    <col min="3085" max="3085" width="4.5546875" style="14" customWidth="1"/>
    <col min="3086" max="3086" width="7.44140625" style="14" customWidth="1"/>
    <col min="3087" max="3087" width="2.88671875" style="14" customWidth="1"/>
    <col min="3088" max="3088" width="11.77734375" style="14" customWidth="1"/>
    <col min="3089" max="3089" width="5.5546875" style="14" customWidth="1"/>
    <col min="3090" max="3090" width="6.77734375" style="14" customWidth="1"/>
    <col min="3091" max="3091" width="7.77734375" style="14" customWidth="1"/>
    <col min="3092" max="3092" width="2.88671875" style="14" customWidth="1"/>
    <col min="3093" max="3093" width="5.77734375" style="14" customWidth="1"/>
    <col min="3094" max="3094" width="2.44140625" style="14" customWidth="1"/>
    <col min="3095" max="3095" width="10.6640625" style="14" customWidth="1"/>
    <col min="3096" max="3096" width="2.33203125" style="14" customWidth="1"/>
    <col min="3097" max="3097" width="3.6640625" style="14" customWidth="1"/>
    <col min="3098" max="3328" width="8.88671875" style="14"/>
    <col min="3329" max="3329" width="7.77734375" style="14" customWidth="1"/>
    <col min="3330" max="3330" width="3.6640625" style="14" customWidth="1"/>
    <col min="3331" max="3331" width="2.77734375" style="14" customWidth="1"/>
    <col min="3332" max="3332" width="1.5546875" style="14" customWidth="1"/>
    <col min="3333" max="3333" width="6.77734375" style="14" customWidth="1"/>
    <col min="3334" max="3334" width="2.109375" style="14" customWidth="1"/>
    <col min="3335" max="3335" width="2.44140625" style="14" customWidth="1"/>
    <col min="3336" max="3336" width="5.109375" style="14" customWidth="1"/>
    <col min="3337" max="3337" width="13.88671875" style="14" customWidth="1"/>
    <col min="3338" max="3338" width="12.109375" style="14" customWidth="1"/>
    <col min="3339" max="3339" width="11.109375" style="14" customWidth="1"/>
    <col min="3340" max="3340" width="1.88671875" style="14" customWidth="1"/>
    <col min="3341" max="3341" width="4.5546875" style="14" customWidth="1"/>
    <col min="3342" max="3342" width="7.44140625" style="14" customWidth="1"/>
    <col min="3343" max="3343" width="2.88671875" style="14" customWidth="1"/>
    <col min="3344" max="3344" width="11.77734375" style="14" customWidth="1"/>
    <col min="3345" max="3345" width="5.5546875" style="14" customWidth="1"/>
    <col min="3346" max="3346" width="6.77734375" style="14" customWidth="1"/>
    <col min="3347" max="3347" width="7.77734375" style="14" customWidth="1"/>
    <col min="3348" max="3348" width="2.88671875" style="14" customWidth="1"/>
    <col min="3349" max="3349" width="5.77734375" style="14" customWidth="1"/>
    <col min="3350" max="3350" width="2.44140625" style="14" customWidth="1"/>
    <col min="3351" max="3351" width="10.6640625" style="14" customWidth="1"/>
    <col min="3352" max="3352" width="2.33203125" style="14" customWidth="1"/>
    <col min="3353" max="3353" width="3.6640625" style="14" customWidth="1"/>
    <col min="3354" max="3584" width="8.88671875" style="14"/>
    <col min="3585" max="3585" width="7.77734375" style="14" customWidth="1"/>
    <col min="3586" max="3586" width="3.6640625" style="14" customWidth="1"/>
    <col min="3587" max="3587" width="2.77734375" style="14" customWidth="1"/>
    <col min="3588" max="3588" width="1.5546875" style="14" customWidth="1"/>
    <col min="3589" max="3589" width="6.77734375" style="14" customWidth="1"/>
    <col min="3590" max="3590" width="2.109375" style="14" customWidth="1"/>
    <col min="3591" max="3591" width="2.44140625" style="14" customWidth="1"/>
    <col min="3592" max="3592" width="5.109375" style="14" customWidth="1"/>
    <col min="3593" max="3593" width="13.88671875" style="14" customWidth="1"/>
    <col min="3594" max="3594" width="12.109375" style="14" customWidth="1"/>
    <col min="3595" max="3595" width="11.109375" style="14" customWidth="1"/>
    <col min="3596" max="3596" width="1.88671875" style="14" customWidth="1"/>
    <col min="3597" max="3597" width="4.5546875" style="14" customWidth="1"/>
    <col min="3598" max="3598" width="7.44140625" style="14" customWidth="1"/>
    <col min="3599" max="3599" width="2.88671875" style="14" customWidth="1"/>
    <col min="3600" max="3600" width="11.77734375" style="14" customWidth="1"/>
    <col min="3601" max="3601" width="5.5546875" style="14" customWidth="1"/>
    <col min="3602" max="3602" width="6.77734375" style="14" customWidth="1"/>
    <col min="3603" max="3603" width="7.77734375" style="14" customWidth="1"/>
    <col min="3604" max="3604" width="2.88671875" style="14" customWidth="1"/>
    <col min="3605" max="3605" width="5.77734375" style="14" customWidth="1"/>
    <col min="3606" max="3606" width="2.44140625" style="14" customWidth="1"/>
    <col min="3607" max="3607" width="10.6640625" style="14" customWidth="1"/>
    <col min="3608" max="3608" width="2.33203125" style="14" customWidth="1"/>
    <col min="3609" max="3609" width="3.6640625" style="14" customWidth="1"/>
    <col min="3610" max="3840" width="8.88671875" style="14"/>
    <col min="3841" max="3841" width="7.77734375" style="14" customWidth="1"/>
    <col min="3842" max="3842" width="3.6640625" style="14" customWidth="1"/>
    <col min="3843" max="3843" width="2.77734375" style="14" customWidth="1"/>
    <col min="3844" max="3844" width="1.5546875" style="14" customWidth="1"/>
    <col min="3845" max="3845" width="6.77734375" style="14" customWidth="1"/>
    <col min="3846" max="3846" width="2.109375" style="14" customWidth="1"/>
    <col min="3847" max="3847" width="2.44140625" style="14" customWidth="1"/>
    <col min="3848" max="3848" width="5.109375" style="14" customWidth="1"/>
    <col min="3849" max="3849" width="13.88671875" style="14" customWidth="1"/>
    <col min="3850" max="3850" width="12.109375" style="14" customWidth="1"/>
    <col min="3851" max="3851" width="11.109375" style="14" customWidth="1"/>
    <col min="3852" max="3852" width="1.88671875" style="14" customWidth="1"/>
    <col min="3853" max="3853" width="4.5546875" style="14" customWidth="1"/>
    <col min="3854" max="3854" width="7.44140625" style="14" customWidth="1"/>
    <col min="3855" max="3855" width="2.88671875" style="14" customWidth="1"/>
    <col min="3856" max="3856" width="11.77734375" style="14" customWidth="1"/>
    <col min="3857" max="3857" width="5.5546875" style="14" customWidth="1"/>
    <col min="3858" max="3858" width="6.77734375" style="14" customWidth="1"/>
    <col min="3859" max="3859" width="7.77734375" style="14" customWidth="1"/>
    <col min="3860" max="3860" width="2.88671875" style="14" customWidth="1"/>
    <col min="3861" max="3861" width="5.77734375" style="14" customWidth="1"/>
    <col min="3862" max="3862" width="2.44140625" style="14" customWidth="1"/>
    <col min="3863" max="3863" width="10.6640625" style="14" customWidth="1"/>
    <col min="3864" max="3864" width="2.33203125" style="14" customWidth="1"/>
    <col min="3865" max="3865" width="3.6640625" style="14" customWidth="1"/>
    <col min="3866" max="4096" width="8.88671875" style="14"/>
    <col min="4097" max="4097" width="7.77734375" style="14" customWidth="1"/>
    <col min="4098" max="4098" width="3.6640625" style="14" customWidth="1"/>
    <col min="4099" max="4099" width="2.77734375" style="14" customWidth="1"/>
    <col min="4100" max="4100" width="1.5546875" style="14" customWidth="1"/>
    <col min="4101" max="4101" width="6.77734375" style="14" customWidth="1"/>
    <col min="4102" max="4102" width="2.109375" style="14" customWidth="1"/>
    <col min="4103" max="4103" width="2.44140625" style="14" customWidth="1"/>
    <col min="4104" max="4104" width="5.109375" style="14" customWidth="1"/>
    <col min="4105" max="4105" width="13.88671875" style="14" customWidth="1"/>
    <col min="4106" max="4106" width="12.109375" style="14" customWidth="1"/>
    <col min="4107" max="4107" width="11.109375" style="14" customWidth="1"/>
    <col min="4108" max="4108" width="1.88671875" style="14" customWidth="1"/>
    <col min="4109" max="4109" width="4.5546875" style="14" customWidth="1"/>
    <col min="4110" max="4110" width="7.44140625" style="14" customWidth="1"/>
    <col min="4111" max="4111" width="2.88671875" style="14" customWidth="1"/>
    <col min="4112" max="4112" width="11.77734375" style="14" customWidth="1"/>
    <col min="4113" max="4113" width="5.5546875" style="14" customWidth="1"/>
    <col min="4114" max="4114" width="6.77734375" style="14" customWidth="1"/>
    <col min="4115" max="4115" width="7.77734375" style="14" customWidth="1"/>
    <col min="4116" max="4116" width="2.88671875" style="14" customWidth="1"/>
    <col min="4117" max="4117" width="5.77734375" style="14" customWidth="1"/>
    <col min="4118" max="4118" width="2.44140625" style="14" customWidth="1"/>
    <col min="4119" max="4119" width="10.6640625" style="14" customWidth="1"/>
    <col min="4120" max="4120" width="2.33203125" style="14" customWidth="1"/>
    <col min="4121" max="4121" width="3.6640625" style="14" customWidth="1"/>
    <col min="4122" max="4352" width="8.88671875" style="14"/>
    <col min="4353" max="4353" width="7.77734375" style="14" customWidth="1"/>
    <col min="4354" max="4354" width="3.6640625" style="14" customWidth="1"/>
    <col min="4355" max="4355" width="2.77734375" style="14" customWidth="1"/>
    <col min="4356" max="4356" width="1.5546875" style="14" customWidth="1"/>
    <col min="4357" max="4357" width="6.77734375" style="14" customWidth="1"/>
    <col min="4358" max="4358" width="2.109375" style="14" customWidth="1"/>
    <col min="4359" max="4359" width="2.44140625" style="14" customWidth="1"/>
    <col min="4360" max="4360" width="5.109375" style="14" customWidth="1"/>
    <col min="4361" max="4361" width="13.88671875" style="14" customWidth="1"/>
    <col min="4362" max="4362" width="12.109375" style="14" customWidth="1"/>
    <col min="4363" max="4363" width="11.109375" style="14" customWidth="1"/>
    <col min="4364" max="4364" width="1.88671875" style="14" customWidth="1"/>
    <col min="4365" max="4365" width="4.5546875" style="14" customWidth="1"/>
    <col min="4366" max="4366" width="7.44140625" style="14" customWidth="1"/>
    <col min="4367" max="4367" width="2.88671875" style="14" customWidth="1"/>
    <col min="4368" max="4368" width="11.77734375" style="14" customWidth="1"/>
    <col min="4369" max="4369" width="5.5546875" style="14" customWidth="1"/>
    <col min="4370" max="4370" width="6.77734375" style="14" customWidth="1"/>
    <col min="4371" max="4371" width="7.77734375" style="14" customWidth="1"/>
    <col min="4372" max="4372" width="2.88671875" style="14" customWidth="1"/>
    <col min="4373" max="4373" width="5.77734375" style="14" customWidth="1"/>
    <col min="4374" max="4374" width="2.44140625" style="14" customWidth="1"/>
    <col min="4375" max="4375" width="10.6640625" style="14" customWidth="1"/>
    <col min="4376" max="4376" width="2.33203125" style="14" customWidth="1"/>
    <col min="4377" max="4377" width="3.6640625" style="14" customWidth="1"/>
    <col min="4378" max="4608" width="8.88671875" style="14"/>
    <col min="4609" max="4609" width="7.77734375" style="14" customWidth="1"/>
    <col min="4610" max="4610" width="3.6640625" style="14" customWidth="1"/>
    <col min="4611" max="4611" width="2.77734375" style="14" customWidth="1"/>
    <col min="4612" max="4612" width="1.5546875" style="14" customWidth="1"/>
    <col min="4613" max="4613" width="6.77734375" style="14" customWidth="1"/>
    <col min="4614" max="4614" width="2.109375" style="14" customWidth="1"/>
    <col min="4615" max="4615" width="2.44140625" style="14" customWidth="1"/>
    <col min="4616" max="4616" width="5.109375" style="14" customWidth="1"/>
    <col min="4617" max="4617" width="13.88671875" style="14" customWidth="1"/>
    <col min="4618" max="4618" width="12.109375" style="14" customWidth="1"/>
    <col min="4619" max="4619" width="11.109375" style="14" customWidth="1"/>
    <col min="4620" max="4620" width="1.88671875" style="14" customWidth="1"/>
    <col min="4621" max="4621" width="4.5546875" style="14" customWidth="1"/>
    <col min="4622" max="4622" width="7.44140625" style="14" customWidth="1"/>
    <col min="4623" max="4623" width="2.88671875" style="14" customWidth="1"/>
    <col min="4624" max="4624" width="11.77734375" style="14" customWidth="1"/>
    <col min="4625" max="4625" width="5.5546875" style="14" customWidth="1"/>
    <col min="4626" max="4626" width="6.77734375" style="14" customWidth="1"/>
    <col min="4627" max="4627" width="7.77734375" style="14" customWidth="1"/>
    <col min="4628" max="4628" width="2.88671875" style="14" customWidth="1"/>
    <col min="4629" max="4629" width="5.77734375" style="14" customWidth="1"/>
    <col min="4630" max="4630" width="2.44140625" style="14" customWidth="1"/>
    <col min="4631" max="4631" width="10.6640625" style="14" customWidth="1"/>
    <col min="4632" max="4632" width="2.33203125" style="14" customWidth="1"/>
    <col min="4633" max="4633" width="3.6640625" style="14" customWidth="1"/>
    <col min="4634" max="4864" width="8.88671875" style="14"/>
    <col min="4865" max="4865" width="7.77734375" style="14" customWidth="1"/>
    <col min="4866" max="4866" width="3.6640625" style="14" customWidth="1"/>
    <col min="4867" max="4867" width="2.77734375" style="14" customWidth="1"/>
    <col min="4868" max="4868" width="1.5546875" style="14" customWidth="1"/>
    <col min="4869" max="4869" width="6.77734375" style="14" customWidth="1"/>
    <col min="4870" max="4870" width="2.109375" style="14" customWidth="1"/>
    <col min="4871" max="4871" width="2.44140625" style="14" customWidth="1"/>
    <col min="4872" max="4872" width="5.109375" style="14" customWidth="1"/>
    <col min="4873" max="4873" width="13.88671875" style="14" customWidth="1"/>
    <col min="4874" max="4874" width="12.109375" style="14" customWidth="1"/>
    <col min="4875" max="4875" width="11.109375" style="14" customWidth="1"/>
    <col min="4876" max="4876" width="1.88671875" style="14" customWidth="1"/>
    <col min="4877" max="4877" width="4.5546875" style="14" customWidth="1"/>
    <col min="4878" max="4878" width="7.44140625" style="14" customWidth="1"/>
    <col min="4879" max="4879" width="2.88671875" style="14" customWidth="1"/>
    <col min="4880" max="4880" width="11.77734375" style="14" customWidth="1"/>
    <col min="4881" max="4881" width="5.5546875" style="14" customWidth="1"/>
    <col min="4882" max="4882" width="6.77734375" style="14" customWidth="1"/>
    <col min="4883" max="4883" width="7.77734375" style="14" customWidth="1"/>
    <col min="4884" max="4884" width="2.88671875" style="14" customWidth="1"/>
    <col min="4885" max="4885" width="5.77734375" style="14" customWidth="1"/>
    <col min="4886" max="4886" width="2.44140625" style="14" customWidth="1"/>
    <col min="4887" max="4887" width="10.6640625" style="14" customWidth="1"/>
    <col min="4888" max="4888" width="2.33203125" style="14" customWidth="1"/>
    <col min="4889" max="4889" width="3.6640625" style="14" customWidth="1"/>
    <col min="4890" max="5120" width="8.88671875" style="14"/>
    <col min="5121" max="5121" width="7.77734375" style="14" customWidth="1"/>
    <col min="5122" max="5122" width="3.6640625" style="14" customWidth="1"/>
    <col min="5123" max="5123" width="2.77734375" style="14" customWidth="1"/>
    <col min="5124" max="5124" width="1.5546875" style="14" customWidth="1"/>
    <col min="5125" max="5125" width="6.77734375" style="14" customWidth="1"/>
    <col min="5126" max="5126" width="2.109375" style="14" customWidth="1"/>
    <col min="5127" max="5127" width="2.44140625" style="14" customWidth="1"/>
    <col min="5128" max="5128" width="5.109375" style="14" customWidth="1"/>
    <col min="5129" max="5129" width="13.88671875" style="14" customWidth="1"/>
    <col min="5130" max="5130" width="12.109375" style="14" customWidth="1"/>
    <col min="5131" max="5131" width="11.109375" style="14" customWidth="1"/>
    <col min="5132" max="5132" width="1.88671875" style="14" customWidth="1"/>
    <col min="5133" max="5133" width="4.5546875" style="14" customWidth="1"/>
    <col min="5134" max="5134" width="7.44140625" style="14" customWidth="1"/>
    <col min="5135" max="5135" width="2.88671875" style="14" customWidth="1"/>
    <col min="5136" max="5136" width="11.77734375" style="14" customWidth="1"/>
    <col min="5137" max="5137" width="5.5546875" style="14" customWidth="1"/>
    <col min="5138" max="5138" width="6.77734375" style="14" customWidth="1"/>
    <col min="5139" max="5139" width="7.77734375" style="14" customWidth="1"/>
    <col min="5140" max="5140" width="2.88671875" style="14" customWidth="1"/>
    <col min="5141" max="5141" width="5.77734375" style="14" customWidth="1"/>
    <col min="5142" max="5142" width="2.44140625" style="14" customWidth="1"/>
    <col min="5143" max="5143" width="10.6640625" style="14" customWidth="1"/>
    <col min="5144" max="5144" width="2.33203125" style="14" customWidth="1"/>
    <col min="5145" max="5145" width="3.6640625" style="14" customWidth="1"/>
    <col min="5146" max="5376" width="8.88671875" style="14"/>
    <col min="5377" max="5377" width="7.77734375" style="14" customWidth="1"/>
    <col min="5378" max="5378" width="3.6640625" style="14" customWidth="1"/>
    <col min="5379" max="5379" width="2.77734375" style="14" customWidth="1"/>
    <col min="5380" max="5380" width="1.5546875" style="14" customWidth="1"/>
    <col min="5381" max="5381" width="6.77734375" style="14" customWidth="1"/>
    <col min="5382" max="5382" width="2.109375" style="14" customWidth="1"/>
    <col min="5383" max="5383" width="2.44140625" style="14" customWidth="1"/>
    <col min="5384" max="5384" width="5.109375" style="14" customWidth="1"/>
    <col min="5385" max="5385" width="13.88671875" style="14" customWidth="1"/>
    <col min="5386" max="5386" width="12.109375" style="14" customWidth="1"/>
    <col min="5387" max="5387" width="11.109375" style="14" customWidth="1"/>
    <col min="5388" max="5388" width="1.88671875" style="14" customWidth="1"/>
    <col min="5389" max="5389" width="4.5546875" style="14" customWidth="1"/>
    <col min="5390" max="5390" width="7.44140625" style="14" customWidth="1"/>
    <col min="5391" max="5391" width="2.88671875" style="14" customWidth="1"/>
    <col min="5392" max="5392" width="11.77734375" style="14" customWidth="1"/>
    <col min="5393" max="5393" width="5.5546875" style="14" customWidth="1"/>
    <col min="5394" max="5394" width="6.77734375" style="14" customWidth="1"/>
    <col min="5395" max="5395" width="7.77734375" style="14" customWidth="1"/>
    <col min="5396" max="5396" width="2.88671875" style="14" customWidth="1"/>
    <col min="5397" max="5397" width="5.77734375" style="14" customWidth="1"/>
    <col min="5398" max="5398" width="2.44140625" style="14" customWidth="1"/>
    <col min="5399" max="5399" width="10.6640625" style="14" customWidth="1"/>
    <col min="5400" max="5400" width="2.33203125" style="14" customWidth="1"/>
    <col min="5401" max="5401" width="3.6640625" style="14" customWidth="1"/>
    <col min="5402" max="5632" width="8.88671875" style="14"/>
    <col min="5633" max="5633" width="7.77734375" style="14" customWidth="1"/>
    <col min="5634" max="5634" width="3.6640625" style="14" customWidth="1"/>
    <col min="5635" max="5635" width="2.77734375" style="14" customWidth="1"/>
    <col min="5636" max="5636" width="1.5546875" style="14" customWidth="1"/>
    <col min="5637" max="5637" width="6.77734375" style="14" customWidth="1"/>
    <col min="5638" max="5638" width="2.109375" style="14" customWidth="1"/>
    <col min="5639" max="5639" width="2.44140625" style="14" customWidth="1"/>
    <col min="5640" max="5640" width="5.109375" style="14" customWidth="1"/>
    <col min="5641" max="5641" width="13.88671875" style="14" customWidth="1"/>
    <col min="5642" max="5642" width="12.109375" style="14" customWidth="1"/>
    <col min="5643" max="5643" width="11.109375" style="14" customWidth="1"/>
    <col min="5644" max="5644" width="1.88671875" style="14" customWidth="1"/>
    <col min="5645" max="5645" width="4.5546875" style="14" customWidth="1"/>
    <col min="5646" max="5646" width="7.44140625" style="14" customWidth="1"/>
    <col min="5647" max="5647" width="2.88671875" style="14" customWidth="1"/>
    <col min="5648" max="5648" width="11.77734375" style="14" customWidth="1"/>
    <col min="5649" max="5649" width="5.5546875" style="14" customWidth="1"/>
    <col min="5650" max="5650" width="6.77734375" style="14" customWidth="1"/>
    <col min="5651" max="5651" width="7.77734375" style="14" customWidth="1"/>
    <col min="5652" max="5652" width="2.88671875" style="14" customWidth="1"/>
    <col min="5653" max="5653" width="5.77734375" style="14" customWidth="1"/>
    <col min="5654" max="5654" width="2.44140625" style="14" customWidth="1"/>
    <col min="5655" max="5655" width="10.6640625" style="14" customWidth="1"/>
    <col min="5656" max="5656" width="2.33203125" style="14" customWidth="1"/>
    <col min="5657" max="5657" width="3.6640625" style="14" customWidth="1"/>
    <col min="5658" max="5888" width="8.88671875" style="14"/>
    <col min="5889" max="5889" width="7.77734375" style="14" customWidth="1"/>
    <col min="5890" max="5890" width="3.6640625" style="14" customWidth="1"/>
    <col min="5891" max="5891" width="2.77734375" style="14" customWidth="1"/>
    <col min="5892" max="5892" width="1.5546875" style="14" customWidth="1"/>
    <col min="5893" max="5893" width="6.77734375" style="14" customWidth="1"/>
    <col min="5894" max="5894" width="2.109375" style="14" customWidth="1"/>
    <col min="5895" max="5895" width="2.44140625" style="14" customWidth="1"/>
    <col min="5896" max="5896" width="5.109375" style="14" customWidth="1"/>
    <col min="5897" max="5897" width="13.88671875" style="14" customWidth="1"/>
    <col min="5898" max="5898" width="12.109375" style="14" customWidth="1"/>
    <col min="5899" max="5899" width="11.109375" style="14" customWidth="1"/>
    <col min="5900" max="5900" width="1.88671875" style="14" customWidth="1"/>
    <col min="5901" max="5901" width="4.5546875" style="14" customWidth="1"/>
    <col min="5902" max="5902" width="7.44140625" style="14" customWidth="1"/>
    <col min="5903" max="5903" width="2.88671875" style="14" customWidth="1"/>
    <col min="5904" max="5904" width="11.77734375" style="14" customWidth="1"/>
    <col min="5905" max="5905" width="5.5546875" style="14" customWidth="1"/>
    <col min="5906" max="5906" width="6.77734375" style="14" customWidth="1"/>
    <col min="5907" max="5907" width="7.77734375" style="14" customWidth="1"/>
    <col min="5908" max="5908" width="2.88671875" style="14" customWidth="1"/>
    <col min="5909" max="5909" width="5.77734375" style="14" customWidth="1"/>
    <col min="5910" max="5910" width="2.44140625" style="14" customWidth="1"/>
    <col min="5911" max="5911" width="10.6640625" style="14" customWidth="1"/>
    <col min="5912" max="5912" width="2.33203125" style="14" customWidth="1"/>
    <col min="5913" max="5913" width="3.6640625" style="14" customWidth="1"/>
    <col min="5914" max="6144" width="8.88671875" style="14"/>
    <col min="6145" max="6145" width="7.77734375" style="14" customWidth="1"/>
    <col min="6146" max="6146" width="3.6640625" style="14" customWidth="1"/>
    <col min="6147" max="6147" width="2.77734375" style="14" customWidth="1"/>
    <col min="6148" max="6148" width="1.5546875" style="14" customWidth="1"/>
    <col min="6149" max="6149" width="6.77734375" style="14" customWidth="1"/>
    <col min="6150" max="6150" width="2.109375" style="14" customWidth="1"/>
    <col min="6151" max="6151" width="2.44140625" style="14" customWidth="1"/>
    <col min="6152" max="6152" width="5.109375" style="14" customWidth="1"/>
    <col min="6153" max="6153" width="13.88671875" style="14" customWidth="1"/>
    <col min="6154" max="6154" width="12.109375" style="14" customWidth="1"/>
    <col min="6155" max="6155" width="11.109375" style="14" customWidth="1"/>
    <col min="6156" max="6156" width="1.88671875" style="14" customWidth="1"/>
    <col min="6157" max="6157" width="4.5546875" style="14" customWidth="1"/>
    <col min="6158" max="6158" width="7.44140625" style="14" customWidth="1"/>
    <col min="6159" max="6159" width="2.88671875" style="14" customWidth="1"/>
    <col min="6160" max="6160" width="11.77734375" style="14" customWidth="1"/>
    <col min="6161" max="6161" width="5.5546875" style="14" customWidth="1"/>
    <col min="6162" max="6162" width="6.77734375" style="14" customWidth="1"/>
    <col min="6163" max="6163" width="7.77734375" style="14" customWidth="1"/>
    <col min="6164" max="6164" width="2.88671875" style="14" customWidth="1"/>
    <col min="6165" max="6165" width="5.77734375" style="14" customWidth="1"/>
    <col min="6166" max="6166" width="2.44140625" style="14" customWidth="1"/>
    <col min="6167" max="6167" width="10.6640625" style="14" customWidth="1"/>
    <col min="6168" max="6168" width="2.33203125" style="14" customWidth="1"/>
    <col min="6169" max="6169" width="3.6640625" style="14" customWidth="1"/>
    <col min="6170" max="6400" width="8.88671875" style="14"/>
    <col min="6401" max="6401" width="7.77734375" style="14" customWidth="1"/>
    <col min="6402" max="6402" width="3.6640625" style="14" customWidth="1"/>
    <col min="6403" max="6403" width="2.77734375" style="14" customWidth="1"/>
    <col min="6404" max="6404" width="1.5546875" style="14" customWidth="1"/>
    <col min="6405" max="6405" width="6.77734375" style="14" customWidth="1"/>
    <col min="6406" max="6406" width="2.109375" style="14" customWidth="1"/>
    <col min="6407" max="6407" width="2.44140625" style="14" customWidth="1"/>
    <col min="6408" max="6408" width="5.109375" style="14" customWidth="1"/>
    <col min="6409" max="6409" width="13.88671875" style="14" customWidth="1"/>
    <col min="6410" max="6410" width="12.109375" style="14" customWidth="1"/>
    <col min="6411" max="6411" width="11.109375" style="14" customWidth="1"/>
    <col min="6412" max="6412" width="1.88671875" style="14" customWidth="1"/>
    <col min="6413" max="6413" width="4.5546875" style="14" customWidth="1"/>
    <col min="6414" max="6414" width="7.44140625" style="14" customWidth="1"/>
    <col min="6415" max="6415" width="2.88671875" style="14" customWidth="1"/>
    <col min="6416" max="6416" width="11.77734375" style="14" customWidth="1"/>
    <col min="6417" max="6417" width="5.5546875" style="14" customWidth="1"/>
    <col min="6418" max="6418" width="6.77734375" style="14" customWidth="1"/>
    <col min="6419" max="6419" width="7.77734375" style="14" customWidth="1"/>
    <col min="6420" max="6420" width="2.88671875" style="14" customWidth="1"/>
    <col min="6421" max="6421" width="5.77734375" style="14" customWidth="1"/>
    <col min="6422" max="6422" width="2.44140625" style="14" customWidth="1"/>
    <col min="6423" max="6423" width="10.6640625" style="14" customWidth="1"/>
    <col min="6424" max="6424" width="2.33203125" style="14" customWidth="1"/>
    <col min="6425" max="6425" width="3.6640625" style="14" customWidth="1"/>
    <col min="6426" max="6656" width="8.88671875" style="14"/>
    <col min="6657" max="6657" width="7.77734375" style="14" customWidth="1"/>
    <col min="6658" max="6658" width="3.6640625" style="14" customWidth="1"/>
    <col min="6659" max="6659" width="2.77734375" style="14" customWidth="1"/>
    <col min="6660" max="6660" width="1.5546875" style="14" customWidth="1"/>
    <col min="6661" max="6661" width="6.77734375" style="14" customWidth="1"/>
    <col min="6662" max="6662" width="2.109375" style="14" customWidth="1"/>
    <col min="6663" max="6663" width="2.44140625" style="14" customWidth="1"/>
    <col min="6664" max="6664" width="5.109375" style="14" customWidth="1"/>
    <col min="6665" max="6665" width="13.88671875" style="14" customWidth="1"/>
    <col min="6666" max="6666" width="12.109375" style="14" customWidth="1"/>
    <col min="6667" max="6667" width="11.109375" style="14" customWidth="1"/>
    <col min="6668" max="6668" width="1.88671875" style="14" customWidth="1"/>
    <col min="6669" max="6669" width="4.5546875" style="14" customWidth="1"/>
    <col min="6670" max="6670" width="7.44140625" style="14" customWidth="1"/>
    <col min="6671" max="6671" width="2.88671875" style="14" customWidth="1"/>
    <col min="6672" max="6672" width="11.77734375" style="14" customWidth="1"/>
    <col min="6673" max="6673" width="5.5546875" style="14" customWidth="1"/>
    <col min="6674" max="6674" width="6.77734375" style="14" customWidth="1"/>
    <col min="6675" max="6675" width="7.77734375" style="14" customWidth="1"/>
    <col min="6676" max="6676" width="2.88671875" style="14" customWidth="1"/>
    <col min="6677" max="6677" width="5.77734375" style="14" customWidth="1"/>
    <col min="6678" max="6678" width="2.44140625" style="14" customWidth="1"/>
    <col min="6679" max="6679" width="10.6640625" style="14" customWidth="1"/>
    <col min="6680" max="6680" width="2.33203125" style="14" customWidth="1"/>
    <col min="6681" max="6681" width="3.6640625" style="14" customWidth="1"/>
    <col min="6682" max="6912" width="8.88671875" style="14"/>
    <col min="6913" max="6913" width="7.77734375" style="14" customWidth="1"/>
    <col min="6914" max="6914" width="3.6640625" style="14" customWidth="1"/>
    <col min="6915" max="6915" width="2.77734375" style="14" customWidth="1"/>
    <col min="6916" max="6916" width="1.5546875" style="14" customWidth="1"/>
    <col min="6917" max="6917" width="6.77734375" style="14" customWidth="1"/>
    <col min="6918" max="6918" width="2.109375" style="14" customWidth="1"/>
    <col min="6919" max="6919" width="2.44140625" style="14" customWidth="1"/>
    <col min="6920" max="6920" width="5.109375" style="14" customWidth="1"/>
    <col min="6921" max="6921" width="13.88671875" style="14" customWidth="1"/>
    <col min="6922" max="6922" width="12.109375" style="14" customWidth="1"/>
    <col min="6923" max="6923" width="11.109375" style="14" customWidth="1"/>
    <col min="6924" max="6924" width="1.88671875" style="14" customWidth="1"/>
    <col min="6925" max="6925" width="4.5546875" style="14" customWidth="1"/>
    <col min="6926" max="6926" width="7.44140625" style="14" customWidth="1"/>
    <col min="6927" max="6927" width="2.88671875" style="14" customWidth="1"/>
    <col min="6928" max="6928" width="11.77734375" style="14" customWidth="1"/>
    <col min="6929" max="6929" width="5.5546875" style="14" customWidth="1"/>
    <col min="6930" max="6930" width="6.77734375" style="14" customWidth="1"/>
    <col min="6931" max="6931" width="7.77734375" style="14" customWidth="1"/>
    <col min="6932" max="6932" width="2.88671875" style="14" customWidth="1"/>
    <col min="6933" max="6933" width="5.77734375" style="14" customWidth="1"/>
    <col min="6934" max="6934" width="2.44140625" style="14" customWidth="1"/>
    <col min="6935" max="6935" width="10.6640625" style="14" customWidth="1"/>
    <col min="6936" max="6936" width="2.33203125" style="14" customWidth="1"/>
    <col min="6937" max="6937" width="3.6640625" style="14" customWidth="1"/>
    <col min="6938" max="7168" width="8.88671875" style="14"/>
    <col min="7169" max="7169" width="7.77734375" style="14" customWidth="1"/>
    <col min="7170" max="7170" width="3.6640625" style="14" customWidth="1"/>
    <col min="7171" max="7171" width="2.77734375" style="14" customWidth="1"/>
    <col min="7172" max="7172" width="1.5546875" style="14" customWidth="1"/>
    <col min="7173" max="7173" width="6.77734375" style="14" customWidth="1"/>
    <col min="7174" max="7174" width="2.109375" style="14" customWidth="1"/>
    <col min="7175" max="7175" width="2.44140625" style="14" customWidth="1"/>
    <col min="7176" max="7176" width="5.109375" style="14" customWidth="1"/>
    <col min="7177" max="7177" width="13.88671875" style="14" customWidth="1"/>
    <col min="7178" max="7178" width="12.109375" style="14" customWidth="1"/>
    <col min="7179" max="7179" width="11.109375" style="14" customWidth="1"/>
    <col min="7180" max="7180" width="1.88671875" style="14" customWidth="1"/>
    <col min="7181" max="7181" width="4.5546875" style="14" customWidth="1"/>
    <col min="7182" max="7182" width="7.44140625" style="14" customWidth="1"/>
    <col min="7183" max="7183" width="2.88671875" style="14" customWidth="1"/>
    <col min="7184" max="7184" width="11.77734375" style="14" customWidth="1"/>
    <col min="7185" max="7185" width="5.5546875" style="14" customWidth="1"/>
    <col min="7186" max="7186" width="6.77734375" style="14" customWidth="1"/>
    <col min="7187" max="7187" width="7.77734375" style="14" customWidth="1"/>
    <col min="7188" max="7188" width="2.88671875" style="14" customWidth="1"/>
    <col min="7189" max="7189" width="5.77734375" style="14" customWidth="1"/>
    <col min="7190" max="7190" width="2.44140625" style="14" customWidth="1"/>
    <col min="7191" max="7191" width="10.6640625" style="14" customWidth="1"/>
    <col min="7192" max="7192" width="2.33203125" style="14" customWidth="1"/>
    <col min="7193" max="7193" width="3.6640625" style="14" customWidth="1"/>
    <col min="7194" max="7424" width="8.88671875" style="14"/>
    <col min="7425" max="7425" width="7.77734375" style="14" customWidth="1"/>
    <col min="7426" max="7426" width="3.6640625" style="14" customWidth="1"/>
    <col min="7427" max="7427" width="2.77734375" style="14" customWidth="1"/>
    <col min="7428" max="7428" width="1.5546875" style="14" customWidth="1"/>
    <col min="7429" max="7429" width="6.77734375" style="14" customWidth="1"/>
    <col min="7430" max="7430" width="2.109375" style="14" customWidth="1"/>
    <col min="7431" max="7431" width="2.44140625" style="14" customWidth="1"/>
    <col min="7432" max="7432" width="5.109375" style="14" customWidth="1"/>
    <col min="7433" max="7433" width="13.88671875" style="14" customWidth="1"/>
    <col min="7434" max="7434" width="12.109375" style="14" customWidth="1"/>
    <col min="7435" max="7435" width="11.109375" style="14" customWidth="1"/>
    <col min="7436" max="7436" width="1.88671875" style="14" customWidth="1"/>
    <col min="7437" max="7437" width="4.5546875" style="14" customWidth="1"/>
    <col min="7438" max="7438" width="7.44140625" style="14" customWidth="1"/>
    <col min="7439" max="7439" width="2.88671875" style="14" customWidth="1"/>
    <col min="7440" max="7440" width="11.77734375" style="14" customWidth="1"/>
    <col min="7441" max="7441" width="5.5546875" style="14" customWidth="1"/>
    <col min="7442" max="7442" width="6.77734375" style="14" customWidth="1"/>
    <col min="7443" max="7443" width="7.77734375" style="14" customWidth="1"/>
    <col min="7444" max="7444" width="2.88671875" style="14" customWidth="1"/>
    <col min="7445" max="7445" width="5.77734375" style="14" customWidth="1"/>
    <col min="7446" max="7446" width="2.44140625" style="14" customWidth="1"/>
    <col min="7447" max="7447" width="10.6640625" style="14" customWidth="1"/>
    <col min="7448" max="7448" width="2.33203125" style="14" customWidth="1"/>
    <col min="7449" max="7449" width="3.6640625" style="14" customWidth="1"/>
    <col min="7450" max="7680" width="8.88671875" style="14"/>
    <col min="7681" max="7681" width="7.77734375" style="14" customWidth="1"/>
    <col min="7682" max="7682" width="3.6640625" style="14" customWidth="1"/>
    <col min="7683" max="7683" width="2.77734375" style="14" customWidth="1"/>
    <col min="7684" max="7684" width="1.5546875" style="14" customWidth="1"/>
    <col min="7685" max="7685" width="6.77734375" style="14" customWidth="1"/>
    <col min="7686" max="7686" width="2.109375" style="14" customWidth="1"/>
    <col min="7687" max="7687" width="2.44140625" style="14" customWidth="1"/>
    <col min="7688" max="7688" width="5.109375" style="14" customWidth="1"/>
    <col min="7689" max="7689" width="13.88671875" style="14" customWidth="1"/>
    <col min="7690" max="7690" width="12.109375" style="14" customWidth="1"/>
    <col min="7691" max="7691" width="11.109375" style="14" customWidth="1"/>
    <col min="7692" max="7692" width="1.88671875" style="14" customWidth="1"/>
    <col min="7693" max="7693" width="4.5546875" style="14" customWidth="1"/>
    <col min="7694" max="7694" width="7.44140625" style="14" customWidth="1"/>
    <col min="7695" max="7695" width="2.88671875" style="14" customWidth="1"/>
    <col min="7696" max="7696" width="11.77734375" style="14" customWidth="1"/>
    <col min="7697" max="7697" width="5.5546875" style="14" customWidth="1"/>
    <col min="7698" max="7698" width="6.77734375" style="14" customWidth="1"/>
    <col min="7699" max="7699" width="7.77734375" style="14" customWidth="1"/>
    <col min="7700" max="7700" width="2.88671875" style="14" customWidth="1"/>
    <col min="7701" max="7701" width="5.77734375" style="14" customWidth="1"/>
    <col min="7702" max="7702" width="2.44140625" style="14" customWidth="1"/>
    <col min="7703" max="7703" width="10.6640625" style="14" customWidth="1"/>
    <col min="7704" max="7704" width="2.33203125" style="14" customWidth="1"/>
    <col min="7705" max="7705" width="3.6640625" style="14" customWidth="1"/>
    <col min="7706" max="7936" width="8.88671875" style="14"/>
    <col min="7937" max="7937" width="7.77734375" style="14" customWidth="1"/>
    <col min="7938" max="7938" width="3.6640625" style="14" customWidth="1"/>
    <col min="7939" max="7939" width="2.77734375" style="14" customWidth="1"/>
    <col min="7940" max="7940" width="1.5546875" style="14" customWidth="1"/>
    <col min="7941" max="7941" width="6.77734375" style="14" customWidth="1"/>
    <col min="7942" max="7942" width="2.109375" style="14" customWidth="1"/>
    <col min="7943" max="7943" width="2.44140625" style="14" customWidth="1"/>
    <col min="7944" max="7944" width="5.109375" style="14" customWidth="1"/>
    <col min="7945" max="7945" width="13.88671875" style="14" customWidth="1"/>
    <col min="7946" max="7946" width="12.109375" style="14" customWidth="1"/>
    <col min="7947" max="7947" width="11.109375" style="14" customWidth="1"/>
    <col min="7948" max="7948" width="1.88671875" style="14" customWidth="1"/>
    <col min="7949" max="7949" width="4.5546875" style="14" customWidth="1"/>
    <col min="7950" max="7950" width="7.44140625" style="14" customWidth="1"/>
    <col min="7951" max="7951" width="2.88671875" style="14" customWidth="1"/>
    <col min="7952" max="7952" width="11.77734375" style="14" customWidth="1"/>
    <col min="7953" max="7953" width="5.5546875" style="14" customWidth="1"/>
    <col min="7954" max="7954" width="6.77734375" style="14" customWidth="1"/>
    <col min="7955" max="7955" width="7.77734375" style="14" customWidth="1"/>
    <col min="7956" max="7956" width="2.88671875" style="14" customWidth="1"/>
    <col min="7957" max="7957" width="5.77734375" style="14" customWidth="1"/>
    <col min="7958" max="7958" width="2.44140625" style="14" customWidth="1"/>
    <col min="7959" max="7959" width="10.6640625" style="14" customWidth="1"/>
    <col min="7960" max="7960" width="2.33203125" style="14" customWidth="1"/>
    <col min="7961" max="7961" width="3.6640625" style="14" customWidth="1"/>
    <col min="7962" max="8192" width="8.88671875" style="14"/>
    <col min="8193" max="8193" width="7.77734375" style="14" customWidth="1"/>
    <col min="8194" max="8194" width="3.6640625" style="14" customWidth="1"/>
    <col min="8195" max="8195" width="2.77734375" style="14" customWidth="1"/>
    <col min="8196" max="8196" width="1.5546875" style="14" customWidth="1"/>
    <col min="8197" max="8197" width="6.77734375" style="14" customWidth="1"/>
    <col min="8198" max="8198" width="2.109375" style="14" customWidth="1"/>
    <col min="8199" max="8199" width="2.44140625" style="14" customWidth="1"/>
    <col min="8200" max="8200" width="5.109375" style="14" customWidth="1"/>
    <col min="8201" max="8201" width="13.88671875" style="14" customWidth="1"/>
    <col min="8202" max="8202" width="12.109375" style="14" customWidth="1"/>
    <col min="8203" max="8203" width="11.109375" style="14" customWidth="1"/>
    <col min="8204" max="8204" width="1.88671875" style="14" customWidth="1"/>
    <col min="8205" max="8205" width="4.5546875" style="14" customWidth="1"/>
    <col min="8206" max="8206" width="7.44140625" style="14" customWidth="1"/>
    <col min="8207" max="8207" width="2.88671875" style="14" customWidth="1"/>
    <col min="8208" max="8208" width="11.77734375" style="14" customWidth="1"/>
    <col min="8209" max="8209" width="5.5546875" style="14" customWidth="1"/>
    <col min="8210" max="8210" width="6.77734375" style="14" customWidth="1"/>
    <col min="8211" max="8211" width="7.77734375" style="14" customWidth="1"/>
    <col min="8212" max="8212" width="2.88671875" style="14" customWidth="1"/>
    <col min="8213" max="8213" width="5.77734375" style="14" customWidth="1"/>
    <col min="8214" max="8214" width="2.44140625" style="14" customWidth="1"/>
    <col min="8215" max="8215" width="10.6640625" style="14" customWidth="1"/>
    <col min="8216" max="8216" width="2.33203125" style="14" customWidth="1"/>
    <col min="8217" max="8217" width="3.6640625" style="14" customWidth="1"/>
    <col min="8218" max="8448" width="8.88671875" style="14"/>
    <col min="8449" max="8449" width="7.77734375" style="14" customWidth="1"/>
    <col min="8450" max="8450" width="3.6640625" style="14" customWidth="1"/>
    <col min="8451" max="8451" width="2.77734375" style="14" customWidth="1"/>
    <col min="8452" max="8452" width="1.5546875" style="14" customWidth="1"/>
    <col min="8453" max="8453" width="6.77734375" style="14" customWidth="1"/>
    <col min="8454" max="8454" width="2.109375" style="14" customWidth="1"/>
    <col min="8455" max="8455" width="2.44140625" style="14" customWidth="1"/>
    <col min="8456" max="8456" width="5.109375" style="14" customWidth="1"/>
    <col min="8457" max="8457" width="13.88671875" style="14" customWidth="1"/>
    <col min="8458" max="8458" width="12.109375" style="14" customWidth="1"/>
    <col min="8459" max="8459" width="11.109375" style="14" customWidth="1"/>
    <col min="8460" max="8460" width="1.88671875" style="14" customWidth="1"/>
    <col min="8461" max="8461" width="4.5546875" style="14" customWidth="1"/>
    <col min="8462" max="8462" width="7.44140625" style="14" customWidth="1"/>
    <col min="8463" max="8463" width="2.88671875" style="14" customWidth="1"/>
    <col min="8464" max="8464" width="11.77734375" style="14" customWidth="1"/>
    <col min="8465" max="8465" width="5.5546875" style="14" customWidth="1"/>
    <col min="8466" max="8466" width="6.77734375" style="14" customWidth="1"/>
    <col min="8467" max="8467" width="7.77734375" style="14" customWidth="1"/>
    <col min="8468" max="8468" width="2.88671875" style="14" customWidth="1"/>
    <col min="8469" max="8469" width="5.77734375" style="14" customWidth="1"/>
    <col min="8470" max="8470" width="2.44140625" style="14" customWidth="1"/>
    <col min="8471" max="8471" width="10.6640625" style="14" customWidth="1"/>
    <col min="8472" max="8472" width="2.33203125" style="14" customWidth="1"/>
    <col min="8473" max="8473" width="3.6640625" style="14" customWidth="1"/>
    <col min="8474" max="8704" width="8.88671875" style="14"/>
    <col min="8705" max="8705" width="7.77734375" style="14" customWidth="1"/>
    <col min="8706" max="8706" width="3.6640625" style="14" customWidth="1"/>
    <col min="8707" max="8707" width="2.77734375" style="14" customWidth="1"/>
    <col min="8708" max="8708" width="1.5546875" style="14" customWidth="1"/>
    <col min="8709" max="8709" width="6.77734375" style="14" customWidth="1"/>
    <col min="8710" max="8710" width="2.109375" style="14" customWidth="1"/>
    <col min="8711" max="8711" width="2.44140625" style="14" customWidth="1"/>
    <col min="8712" max="8712" width="5.109375" style="14" customWidth="1"/>
    <col min="8713" max="8713" width="13.88671875" style="14" customWidth="1"/>
    <col min="8714" max="8714" width="12.109375" style="14" customWidth="1"/>
    <col min="8715" max="8715" width="11.109375" style="14" customWidth="1"/>
    <col min="8716" max="8716" width="1.88671875" style="14" customWidth="1"/>
    <col min="8717" max="8717" width="4.5546875" style="14" customWidth="1"/>
    <col min="8718" max="8718" width="7.44140625" style="14" customWidth="1"/>
    <col min="8719" max="8719" width="2.88671875" style="14" customWidth="1"/>
    <col min="8720" max="8720" width="11.77734375" style="14" customWidth="1"/>
    <col min="8721" max="8721" width="5.5546875" style="14" customWidth="1"/>
    <col min="8722" max="8722" width="6.77734375" style="14" customWidth="1"/>
    <col min="8723" max="8723" width="7.77734375" style="14" customWidth="1"/>
    <col min="8724" max="8724" width="2.88671875" style="14" customWidth="1"/>
    <col min="8725" max="8725" width="5.77734375" style="14" customWidth="1"/>
    <col min="8726" max="8726" width="2.44140625" style="14" customWidth="1"/>
    <col min="8727" max="8727" width="10.6640625" style="14" customWidth="1"/>
    <col min="8728" max="8728" width="2.33203125" style="14" customWidth="1"/>
    <col min="8729" max="8729" width="3.6640625" style="14" customWidth="1"/>
    <col min="8730" max="8960" width="8.88671875" style="14"/>
    <col min="8961" max="8961" width="7.77734375" style="14" customWidth="1"/>
    <col min="8962" max="8962" width="3.6640625" style="14" customWidth="1"/>
    <col min="8963" max="8963" width="2.77734375" style="14" customWidth="1"/>
    <col min="8964" max="8964" width="1.5546875" style="14" customWidth="1"/>
    <col min="8965" max="8965" width="6.77734375" style="14" customWidth="1"/>
    <col min="8966" max="8966" width="2.109375" style="14" customWidth="1"/>
    <col min="8967" max="8967" width="2.44140625" style="14" customWidth="1"/>
    <col min="8968" max="8968" width="5.109375" style="14" customWidth="1"/>
    <col min="8969" max="8969" width="13.88671875" style="14" customWidth="1"/>
    <col min="8970" max="8970" width="12.109375" style="14" customWidth="1"/>
    <col min="8971" max="8971" width="11.109375" style="14" customWidth="1"/>
    <col min="8972" max="8972" width="1.88671875" style="14" customWidth="1"/>
    <col min="8973" max="8973" width="4.5546875" style="14" customWidth="1"/>
    <col min="8974" max="8974" width="7.44140625" style="14" customWidth="1"/>
    <col min="8975" max="8975" width="2.88671875" style="14" customWidth="1"/>
    <col min="8976" max="8976" width="11.77734375" style="14" customWidth="1"/>
    <col min="8977" max="8977" width="5.5546875" style="14" customWidth="1"/>
    <col min="8978" max="8978" width="6.77734375" style="14" customWidth="1"/>
    <col min="8979" max="8979" width="7.77734375" style="14" customWidth="1"/>
    <col min="8980" max="8980" width="2.88671875" style="14" customWidth="1"/>
    <col min="8981" max="8981" width="5.77734375" style="14" customWidth="1"/>
    <col min="8982" max="8982" width="2.44140625" style="14" customWidth="1"/>
    <col min="8983" max="8983" width="10.6640625" style="14" customWidth="1"/>
    <col min="8984" max="8984" width="2.33203125" style="14" customWidth="1"/>
    <col min="8985" max="8985" width="3.6640625" style="14" customWidth="1"/>
    <col min="8986" max="9216" width="8.88671875" style="14"/>
    <col min="9217" max="9217" width="7.77734375" style="14" customWidth="1"/>
    <col min="9218" max="9218" width="3.6640625" style="14" customWidth="1"/>
    <col min="9219" max="9219" width="2.77734375" style="14" customWidth="1"/>
    <col min="9220" max="9220" width="1.5546875" style="14" customWidth="1"/>
    <col min="9221" max="9221" width="6.77734375" style="14" customWidth="1"/>
    <col min="9222" max="9222" width="2.109375" style="14" customWidth="1"/>
    <col min="9223" max="9223" width="2.44140625" style="14" customWidth="1"/>
    <col min="9224" max="9224" width="5.109375" style="14" customWidth="1"/>
    <col min="9225" max="9225" width="13.88671875" style="14" customWidth="1"/>
    <col min="9226" max="9226" width="12.109375" style="14" customWidth="1"/>
    <col min="9227" max="9227" width="11.109375" style="14" customWidth="1"/>
    <col min="9228" max="9228" width="1.88671875" style="14" customWidth="1"/>
    <col min="9229" max="9229" width="4.5546875" style="14" customWidth="1"/>
    <col min="9230" max="9230" width="7.44140625" style="14" customWidth="1"/>
    <col min="9231" max="9231" width="2.88671875" style="14" customWidth="1"/>
    <col min="9232" max="9232" width="11.77734375" style="14" customWidth="1"/>
    <col min="9233" max="9233" width="5.5546875" style="14" customWidth="1"/>
    <col min="9234" max="9234" width="6.77734375" style="14" customWidth="1"/>
    <col min="9235" max="9235" width="7.77734375" style="14" customWidth="1"/>
    <col min="9236" max="9236" width="2.88671875" style="14" customWidth="1"/>
    <col min="9237" max="9237" width="5.77734375" style="14" customWidth="1"/>
    <col min="9238" max="9238" width="2.44140625" style="14" customWidth="1"/>
    <col min="9239" max="9239" width="10.6640625" style="14" customWidth="1"/>
    <col min="9240" max="9240" width="2.33203125" style="14" customWidth="1"/>
    <col min="9241" max="9241" width="3.6640625" style="14" customWidth="1"/>
    <col min="9242" max="9472" width="8.88671875" style="14"/>
    <col min="9473" max="9473" width="7.77734375" style="14" customWidth="1"/>
    <col min="9474" max="9474" width="3.6640625" style="14" customWidth="1"/>
    <col min="9475" max="9475" width="2.77734375" style="14" customWidth="1"/>
    <col min="9476" max="9476" width="1.5546875" style="14" customWidth="1"/>
    <col min="9477" max="9477" width="6.77734375" style="14" customWidth="1"/>
    <col min="9478" max="9478" width="2.109375" style="14" customWidth="1"/>
    <col min="9479" max="9479" width="2.44140625" style="14" customWidth="1"/>
    <col min="9480" max="9480" width="5.109375" style="14" customWidth="1"/>
    <col min="9481" max="9481" width="13.88671875" style="14" customWidth="1"/>
    <col min="9482" max="9482" width="12.109375" style="14" customWidth="1"/>
    <col min="9483" max="9483" width="11.109375" style="14" customWidth="1"/>
    <col min="9484" max="9484" width="1.88671875" style="14" customWidth="1"/>
    <col min="9485" max="9485" width="4.5546875" style="14" customWidth="1"/>
    <col min="9486" max="9486" width="7.44140625" style="14" customWidth="1"/>
    <col min="9487" max="9487" width="2.88671875" style="14" customWidth="1"/>
    <col min="9488" max="9488" width="11.77734375" style="14" customWidth="1"/>
    <col min="9489" max="9489" width="5.5546875" style="14" customWidth="1"/>
    <col min="9490" max="9490" width="6.77734375" style="14" customWidth="1"/>
    <col min="9491" max="9491" width="7.77734375" style="14" customWidth="1"/>
    <col min="9492" max="9492" width="2.88671875" style="14" customWidth="1"/>
    <col min="9493" max="9493" width="5.77734375" style="14" customWidth="1"/>
    <col min="9494" max="9494" width="2.44140625" style="14" customWidth="1"/>
    <col min="9495" max="9495" width="10.6640625" style="14" customWidth="1"/>
    <col min="9496" max="9496" width="2.33203125" style="14" customWidth="1"/>
    <col min="9497" max="9497" width="3.6640625" style="14" customWidth="1"/>
    <col min="9498" max="9728" width="8.88671875" style="14"/>
    <col min="9729" max="9729" width="7.77734375" style="14" customWidth="1"/>
    <col min="9730" max="9730" width="3.6640625" style="14" customWidth="1"/>
    <col min="9731" max="9731" width="2.77734375" style="14" customWidth="1"/>
    <col min="9732" max="9732" width="1.5546875" style="14" customWidth="1"/>
    <col min="9733" max="9733" width="6.77734375" style="14" customWidth="1"/>
    <col min="9734" max="9734" width="2.109375" style="14" customWidth="1"/>
    <col min="9735" max="9735" width="2.44140625" style="14" customWidth="1"/>
    <col min="9736" max="9736" width="5.109375" style="14" customWidth="1"/>
    <col min="9737" max="9737" width="13.88671875" style="14" customWidth="1"/>
    <col min="9738" max="9738" width="12.109375" style="14" customWidth="1"/>
    <col min="9739" max="9739" width="11.109375" style="14" customWidth="1"/>
    <col min="9740" max="9740" width="1.88671875" style="14" customWidth="1"/>
    <col min="9741" max="9741" width="4.5546875" style="14" customWidth="1"/>
    <col min="9742" max="9742" width="7.44140625" style="14" customWidth="1"/>
    <col min="9743" max="9743" width="2.88671875" style="14" customWidth="1"/>
    <col min="9744" max="9744" width="11.77734375" style="14" customWidth="1"/>
    <col min="9745" max="9745" width="5.5546875" style="14" customWidth="1"/>
    <col min="9746" max="9746" width="6.77734375" style="14" customWidth="1"/>
    <col min="9747" max="9747" width="7.77734375" style="14" customWidth="1"/>
    <col min="9748" max="9748" width="2.88671875" style="14" customWidth="1"/>
    <col min="9749" max="9749" width="5.77734375" style="14" customWidth="1"/>
    <col min="9750" max="9750" width="2.44140625" style="14" customWidth="1"/>
    <col min="9751" max="9751" width="10.6640625" style="14" customWidth="1"/>
    <col min="9752" max="9752" width="2.33203125" style="14" customWidth="1"/>
    <col min="9753" max="9753" width="3.6640625" style="14" customWidth="1"/>
    <col min="9754" max="9984" width="8.88671875" style="14"/>
    <col min="9985" max="9985" width="7.77734375" style="14" customWidth="1"/>
    <col min="9986" max="9986" width="3.6640625" style="14" customWidth="1"/>
    <col min="9987" max="9987" width="2.77734375" style="14" customWidth="1"/>
    <col min="9988" max="9988" width="1.5546875" style="14" customWidth="1"/>
    <col min="9989" max="9989" width="6.77734375" style="14" customWidth="1"/>
    <col min="9990" max="9990" width="2.109375" style="14" customWidth="1"/>
    <col min="9991" max="9991" width="2.44140625" style="14" customWidth="1"/>
    <col min="9992" max="9992" width="5.109375" style="14" customWidth="1"/>
    <col min="9993" max="9993" width="13.88671875" style="14" customWidth="1"/>
    <col min="9994" max="9994" width="12.109375" style="14" customWidth="1"/>
    <col min="9995" max="9995" width="11.109375" style="14" customWidth="1"/>
    <col min="9996" max="9996" width="1.88671875" style="14" customWidth="1"/>
    <col min="9997" max="9997" width="4.5546875" style="14" customWidth="1"/>
    <col min="9998" max="9998" width="7.44140625" style="14" customWidth="1"/>
    <col min="9999" max="9999" width="2.88671875" style="14" customWidth="1"/>
    <col min="10000" max="10000" width="11.77734375" style="14" customWidth="1"/>
    <col min="10001" max="10001" width="5.5546875" style="14" customWidth="1"/>
    <col min="10002" max="10002" width="6.77734375" style="14" customWidth="1"/>
    <col min="10003" max="10003" width="7.77734375" style="14" customWidth="1"/>
    <col min="10004" max="10004" width="2.88671875" style="14" customWidth="1"/>
    <col min="10005" max="10005" width="5.77734375" style="14" customWidth="1"/>
    <col min="10006" max="10006" width="2.44140625" style="14" customWidth="1"/>
    <col min="10007" max="10007" width="10.6640625" style="14" customWidth="1"/>
    <col min="10008" max="10008" width="2.33203125" style="14" customWidth="1"/>
    <col min="10009" max="10009" width="3.6640625" style="14" customWidth="1"/>
    <col min="10010" max="10240" width="8.88671875" style="14"/>
    <col min="10241" max="10241" width="7.77734375" style="14" customWidth="1"/>
    <col min="10242" max="10242" width="3.6640625" style="14" customWidth="1"/>
    <col min="10243" max="10243" width="2.77734375" style="14" customWidth="1"/>
    <col min="10244" max="10244" width="1.5546875" style="14" customWidth="1"/>
    <col min="10245" max="10245" width="6.77734375" style="14" customWidth="1"/>
    <col min="10246" max="10246" width="2.109375" style="14" customWidth="1"/>
    <col min="10247" max="10247" width="2.44140625" style="14" customWidth="1"/>
    <col min="10248" max="10248" width="5.109375" style="14" customWidth="1"/>
    <col min="10249" max="10249" width="13.88671875" style="14" customWidth="1"/>
    <col min="10250" max="10250" width="12.109375" style="14" customWidth="1"/>
    <col min="10251" max="10251" width="11.109375" style="14" customWidth="1"/>
    <col min="10252" max="10252" width="1.88671875" style="14" customWidth="1"/>
    <col min="10253" max="10253" width="4.5546875" style="14" customWidth="1"/>
    <col min="10254" max="10254" width="7.44140625" style="14" customWidth="1"/>
    <col min="10255" max="10255" width="2.88671875" style="14" customWidth="1"/>
    <col min="10256" max="10256" width="11.77734375" style="14" customWidth="1"/>
    <col min="10257" max="10257" width="5.5546875" style="14" customWidth="1"/>
    <col min="10258" max="10258" width="6.77734375" style="14" customWidth="1"/>
    <col min="10259" max="10259" width="7.77734375" style="14" customWidth="1"/>
    <col min="10260" max="10260" width="2.88671875" style="14" customWidth="1"/>
    <col min="10261" max="10261" width="5.77734375" style="14" customWidth="1"/>
    <col min="10262" max="10262" width="2.44140625" style="14" customWidth="1"/>
    <col min="10263" max="10263" width="10.6640625" style="14" customWidth="1"/>
    <col min="10264" max="10264" width="2.33203125" style="14" customWidth="1"/>
    <col min="10265" max="10265" width="3.6640625" style="14" customWidth="1"/>
    <col min="10266" max="10496" width="8.88671875" style="14"/>
    <col min="10497" max="10497" width="7.77734375" style="14" customWidth="1"/>
    <col min="10498" max="10498" width="3.6640625" style="14" customWidth="1"/>
    <col min="10499" max="10499" width="2.77734375" style="14" customWidth="1"/>
    <col min="10500" max="10500" width="1.5546875" style="14" customWidth="1"/>
    <col min="10501" max="10501" width="6.77734375" style="14" customWidth="1"/>
    <col min="10502" max="10502" width="2.109375" style="14" customWidth="1"/>
    <col min="10503" max="10503" width="2.44140625" style="14" customWidth="1"/>
    <col min="10504" max="10504" width="5.109375" style="14" customWidth="1"/>
    <col min="10505" max="10505" width="13.88671875" style="14" customWidth="1"/>
    <col min="10506" max="10506" width="12.109375" style="14" customWidth="1"/>
    <col min="10507" max="10507" width="11.109375" style="14" customWidth="1"/>
    <col min="10508" max="10508" width="1.88671875" style="14" customWidth="1"/>
    <col min="10509" max="10509" width="4.5546875" style="14" customWidth="1"/>
    <col min="10510" max="10510" width="7.44140625" style="14" customWidth="1"/>
    <col min="10511" max="10511" width="2.88671875" style="14" customWidth="1"/>
    <col min="10512" max="10512" width="11.77734375" style="14" customWidth="1"/>
    <col min="10513" max="10513" width="5.5546875" style="14" customWidth="1"/>
    <col min="10514" max="10514" width="6.77734375" style="14" customWidth="1"/>
    <col min="10515" max="10515" width="7.77734375" style="14" customWidth="1"/>
    <col min="10516" max="10516" width="2.88671875" style="14" customWidth="1"/>
    <col min="10517" max="10517" width="5.77734375" style="14" customWidth="1"/>
    <col min="10518" max="10518" width="2.44140625" style="14" customWidth="1"/>
    <col min="10519" max="10519" width="10.6640625" style="14" customWidth="1"/>
    <col min="10520" max="10520" width="2.33203125" style="14" customWidth="1"/>
    <col min="10521" max="10521" width="3.6640625" style="14" customWidth="1"/>
    <col min="10522" max="10752" width="8.88671875" style="14"/>
    <col min="10753" max="10753" width="7.77734375" style="14" customWidth="1"/>
    <col min="10754" max="10754" width="3.6640625" style="14" customWidth="1"/>
    <col min="10755" max="10755" width="2.77734375" style="14" customWidth="1"/>
    <col min="10756" max="10756" width="1.5546875" style="14" customWidth="1"/>
    <col min="10757" max="10757" width="6.77734375" style="14" customWidth="1"/>
    <col min="10758" max="10758" width="2.109375" style="14" customWidth="1"/>
    <col min="10759" max="10759" width="2.44140625" style="14" customWidth="1"/>
    <col min="10760" max="10760" width="5.109375" style="14" customWidth="1"/>
    <col min="10761" max="10761" width="13.88671875" style="14" customWidth="1"/>
    <col min="10762" max="10762" width="12.109375" style="14" customWidth="1"/>
    <col min="10763" max="10763" width="11.109375" style="14" customWidth="1"/>
    <col min="10764" max="10764" width="1.88671875" style="14" customWidth="1"/>
    <col min="10765" max="10765" width="4.5546875" style="14" customWidth="1"/>
    <col min="10766" max="10766" width="7.44140625" style="14" customWidth="1"/>
    <col min="10767" max="10767" width="2.88671875" style="14" customWidth="1"/>
    <col min="10768" max="10768" width="11.77734375" style="14" customWidth="1"/>
    <col min="10769" max="10769" width="5.5546875" style="14" customWidth="1"/>
    <col min="10770" max="10770" width="6.77734375" style="14" customWidth="1"/>
    <col min="10771" max="10771" width="7.77734375" style="14" customWidth="1"/>
    <col min="10772" max="10772" width="2.88671875" style="14" customWidth="1"/>
    <col min="10773" max="10773" width="5.77734375" style="14" customWidth="1"/>
    <col min="10774" max="10774" width="2.44140625" style="14" customWidth="1"/>
    <col min="10775" max="10775" width="10.6640625" style="14" customWidth="1"/>
    <col min="10776" max="10776" width="2.33203125" style="14" customWidth="1"/>
    <col min="10777" max="10777" width="3.6640625" style="14" customWidth="1"/>
    <col min="10778" max="11008" width="8.88671875" style="14"/>
    <col min="11009" max="11009" width="7.77734375" style="14" customWidth="1"/>
    <col min="11010" max="11010" width="3.6640625" style="14" customWidth="1"/>
    <col min="11011" max="11011" width="2.77734375" style="14" customWidth="1"/>
    <col min="11012" max="11012" width="1.5546875" style="14" customWidth="1"/>
    <col min="11013" max="11013" width="6.77734375" style="14" customWidth="1"/>
    <col min="11014" max="11014" width="2.109375" style="14" customWidth="1"/>
    <col min="11015" max="11015" width="2.44140625" style="14" customWidth="1"/>
    <col min="11016" max="11016" width="5.109375" style="14" customWidth="1"/>
    <col min="11017" max="11017" width="13.88671875" style="14" customWidth="1"/>
    <col min="11018" max="11018" width="12.109375" style="14" customWidth="1"/>
    <col min="11019" max="11019" width="11.109375" style="14" customWidth="1"/>
    <col min="11020" max="11020" width="1.88671875" style="14" customWidth="1"/>
    <col min="11021" max="11021" width="4.5546875" style="14" customWidth="1"/>
    <col min="11022" max="11022" width="7.44140625" style="14" customWidth="1"/>
    <col min="11023" max="11023" width="2.88671875" style="14" customWidth="1"/>
    <col min="11024" max="11024" width="11.77734375" style="14" customWidth="1"/>
    <col min="11025" max="11025" width="5.5546875" style="14" customWidth="1"/>
    <col min="11026" max="11026" width="6.77734375" style="14" customWidth="1"/>
    <col min="11027" max="11027" width="7.77734375" style="14" customWidth="1"/>
    <col min="11028" max="11028" width="2.88671875" style="14" customWidth="1"/>
    <col min="11029" max="11029" width="5.77734375" style="14" customWidth="1"/>
    <col min="11030" max="11030" width="2.44140625" style="14" customWidth="1"/>
    <col min="11031" max="11031" width="10.6640625" style="14" customWidth="1"/>
    <col min="11032" max="11032" width="2.33203125" style="14" customWidth="1"/>
    <col min="11033" max="11033" width="3.6640625" style="14" customWidth="1"/>
    <col min="11034" max="11264" width="8.88671875" style="14"/>
    <col min="11265" max="11265" width="7.77734375" style="14" customWidth="1"/>
    <col min="11266" max="11266" width="3.6640625" style="14" customWidth="1"/>
    <col min="11267" max="11267" width="2.77734375" style="14" customWidth="1"/>
    <col min="11268" max="11268" width="1.5546875" style="14" customWidth="1"/>
    <col min="11269" max="11269" width="6.77734375" style="14" customWidth="1"/>
    <col min="11270" max="11270" width="2.109375" style="14" customWidth="1"/>
    <col min="11271" max="11271" width="2.44140625" style="14" customWidth="1"/>
    <col min="11272" max="11272" width="5.109375" style="14" customWidth="1"/>
    <col min="11273" max="11273" width="13.88671875" style="14" customWidth="1"/>
    <col min="11274" max="11274" width="12.109375" style="14" customWidth="1"/>
    <col min="11275" max="11275" width="11.109375" style="14" customWidth="1"/>
    <col min="11276" max="11276" width="1.88671875" style="14" customWidth="1"/>
    <col min="11277" max="11277" width="4.5546875" style="14" customWidth="1"/>
    <col min="11278" max="11278" width="7.44140625" style="14" customWidth="1"/>
    <col min="11279" max="11279" width="2.88671875" style="14" customWidth="1"/>
    <col min="11280" max="11280" width="11.77734375" style="14" customWidth="1"/>
    <col min="11281" max="11281" width="5.5546875" style="14" customWidth="1"/>
    <col min="11282" max="11282" width="6.77734375" style="14" customWidth="1"/>
    <col min="11283" max="11283" width="7.77734375" style="14" customWidth="1"/>
    <col min="11284" max="11284" width="2.88671875" style="14" customWidth="1"/>
    <col min="11285" max="11285" width="5.77734375" style="14" customWidth="1"/>
    <col min="11286" max="11286" width="2.44140625" style="14" customWidth="1"/>
    <col min="11287" max="11287" width="10.6640625" style="14" customWidth="1"/>
    <col min="11288" max="11288" width="2.33203125" style="14" customWidth="1"/>
    <col min="11289" max="11289" width="3.6640625" style="14" customWidth="1"/>
    <col min="11290" max="11520" width="8.88671875" style="14"/>
    <col min="11521" max="11521" width="7.77734375" style="14" customWidth="1"/>
    <col min="11522" max="11522" width="3.6640625" style="14" customWidth="1"/>
    <col min="11523" max="11523" width="2.77734375" style="14" customWidth="1"/>
    <col min="11524" max="11524" width="1.5546875" style="14" customWidth="1"/>
    <col min="11525" max="11525" width="6.77734375" style="14" customWidth="1"/>
    <col min="11526" max="11526" width="2.109375" style="14" customWidth="1"/>
    <col min="11527" max="11527" width="2.44140625" style="14" customWidth="1"/>
    <col min="11528" max="11528" width="5.109375" style="14" customWidth="1"/>
    <col min="11529" max="11529" width="13.88671875" style="14" customWidth="1"/>
    <col min="11530" max="11530" width="12.109375" style="14" customWidth="1"/>
    <col min="11531" max="11531" width="11.109375" style="14" customWidth="1"/>
    <col min="11532" max="11532" width="1.88671875" style="14" customWidth="1"/>
    <col min="11533" max="11533" width="4.5546875" style="14" customWidth="1"/>
    <col min="11534" max="11534" width="7.44140625" style="14" customWidth="1"/>
    <col min="11535" max="11535" width="2.88671875" style="14" customWidth="1"/>
    <col min="11536" max="11536" width="11.77734375" style="14" customWidth="1"/>
    <col min="11537" max="11537" width="5.5546875" style="14" customWidth="1"/>
    <col min="11538" max="11538" width="6.77734375" style="14" customWidth="1"/>
    <col min="11539" max="11539" width="7.77734375" style="14" customWidth="1"/>
    <col min="11540" max="11540" width="2.88671875" style="14" customWidth="1"/>
    <col min="11541" max="11541" width="5.77734375" style="14" customWidth="1"/>
    <col min="11542" max="11542" width="2.44140625" style="14" customWidth="1"/>
    <col min="11543" max="11543" width="10.6640625" style="14" customWidth="1"/>
    <col min="11544" max="11544" width="2.33203125" style="14" customWidth="1"/>
    <col min="11545" max="11545" width="3.6640625" style="14" customWidth="1"/>
    <col min="11546" max="11776" width="8.88671875" style="14"/>
    <col min="11777" max="11777" width="7.77734375" style="14" customWidth="1"/>
    <col min="11778" max="11778" width="3.6640625" style="14" customWidth="1"/>
    <col min="11779" max="11779" width="2.77734375" style="14" customWidth="1"/>
    <col min="11780" max="11780" width="1.5546875" style="14" customWidth="1"/>
    <col min="11781" max="11781" width="6.77734375" style="14" customWidth="1"/>
    <col min="11782" max="11782" width="2.109375" style="14" customWidth="1"/>
    <col min="11783" max="11783" width="2.44140625" style="14" customWidth="1"/>
    <col min="11784" max="11784" width="5.109375" style="14" customWidth="1"/>
    <col min="11785" max="11785" width="13.88671875" style="14" customWidth="1"/>
    <col min="11786" max="11786" width="12.109375" style="14" customWidth="1"/>
    <col min="11787" max="11787" width="11.109375" style="14" customWidth="1"/>
    <col min="11788" max="11788" width="1.88671875" style="14" customWidth="1"/>
    <col min="11789" max="11789" width="4.5546875" style="14" customWidth="1"/>
    <col min="11790" max="11790" width="7.44140625" style="14" customWidth="1"/>
    <col min="11791" max="11791" width="2.88671875" style="14" customWidth="1"/>
    <col min="11792" max="11792" width="11.77734375" style="14" customWidth="1"/>
    <col min="11793" max="11793" width="5.5546875" style="14" customWidth="1"/>
    <col min="11794" max="11794" width="6.77734375" style="14" customWidth="1"/>
    <col min="11795" max="11795" width="7.77734375" style="14" customWidth="1"/>
    <col min="11796" max="11796" width="2.88671875" style="14" customWidth="1"/>
    <col min="11797" max="11797" width="5.77734375" style="14" customWidth="1"/>
    <col min="11798" max="11798" width="2.44140625" style="14" customWidth="1"/>
    <col min="11799" max="11799" width="10.6640625" style="14" customWidth="1"/>
    <col min="11800" max="11800" width="2.33203125" style="14" customWidth="1"/>
    <col min="11801" max="11801" width="3.6640625" style="14" customWidth="1"/>
    <col min="11802" max="12032" width="8.88671875" style="14"/>
    <col min="12033" max="12033" width="7.77734375" style="14" customWidth="1"/>
    <col min="12034" max="12034" width="3.6640625" style="14" customWidth="1"/>
    <col min="12035" max="12035" width="2.77734375" style="14" customWidth="1"/>
    <col min="12036" max="12036" width="1.5546875" style="14" customWidth="1"/>
    <col min="12037" max="12037" width="6.77734375" style="14" customWidth="1"/>
    <col min="12038" max="12038" width="2.109375" style="14" customWidth="1"/>
    <col min="12039" max="12039" width="2.44140625" style="14" customWidth="1"/>
    <col min="12040" max="12040" width="5.109375" style="14" customWidth="1"/>
    <col min="12041" max="12041" width="13.88671875" style="14" customWidth="1"/>
    <col min="12042" max="12042" width="12.109375" style="14" customWidth="1"/>
    <col min="12043" max="12043" width="11.109375" style="14" customWidth="1"/>
    <col min="12044" max="12044" width="1.88671875" style="14" customWidth="1"/>
    <col min="12045" max="12045" width="4.5546875" style="14" customWidth="1"/>
    <col min="12046" max="12046" width="7.44140625" style="14" customWidth="1"/>
    <col min="12047" max="12047" width="2.88671875" style="14" customWidth="1"/>
    <col min="12048" max="12048" width="11.77734375" style="14" customWidth="1"/>
    <col min="12049" max="12049" width="5.5546875" style="14" customWidth="1"/>
    <col min="12050" max="12050" width="6.77734375" style="14" customWidth="1"/>
    <col min="12051" max="12051" width="7.77734375" style="14" customWidth="1"/>
    <col min="12052" max="12052" width="2.88671875" style="14" customWidth="1"/>
    <col min="12053" max="12053" width="5.77734375" style="14" customWidth="1"/>
    <col min="12054" max="12054" width="2.44140625" style="14" customWidth="1"/>
    <col min="12055" max="12055" width="10.6640625" style="14" customWidth="1"/>
    <col min="12056" max="12056" width="2.33203125" style="14" customWidth="1"/>
    <col min="12057" max="12057" width="3.6640625" style="14" customWidth="1"/>
    <col min="12058" max="12288" width="8.88671875" style="14"/>
    <col min="12289" max="12289" width="7.77734375" style="14" customWidth="1"/>
    <col min="12290" max="12290" width="3.6640625" style="14" customWidth="1"/>
    <col min="12291" max="12291" width="2.77734375" style="14" customWidth="1"/>
    <col min="12292" max="12292" width="1.5546875" style="14" customWidth="1"/>
    <col min="12293" max="12293" width="6.77734375" style="14" customWidth="1"/>
    <col min="12294" max="12294" width="2.109375" style="14" customWidth="1"/>
    <col min="12295" max="12295" width="2.44140625" style="14" customWidth="1"/>
    <col min="12296" max="12296" width="5.109375" style="14" customWidth="1"/>
    <col min="12297" max="12297" width="13.88671875" style="14" customWidth="1"/>
    <col min="12298" max="12298" width="12.109375" style="14" customWidth="1"/>
    <col min="12299" max="12299" width="11.109375" style="14" customWidth="1"/>
    <col min="12300" max="12300" width="1.88671875" style="14" customWidth="1"/>
    <col min="12301" max="12301" width="4.5546875" style="14" customWidth="1"/>
    <col min="12302" max="12302" width="7.44140625" style="14" customWidth="1"/>
    <col min="12303" max="12303" width="2.88671875" style="14" customWidth="1"/>
    <col min="12304" max="12304" width="11.77734375" style="14" customWidth="1"/>
    <col min="12305" max="12305" width="5.5546875" style="14" customWidth="1"/>
    <col min="12306" max="12306" width="6.77734375" style="14" customWidth="1"/>
    <col min="12307" max="12307" width="7.77734375" style="14" customWidth="1"/>
    <col min="12308" max="12308" width="2.88671875" style="14" customWidth="1"/>
    <col min="12309" max="12309" width="5.77734375" style="14" customWidth="1"/>
    <col min="12310" max="12310" width="2.44140625" style="14" customWidth="1"/>
    <col min="12311" max="12311" width="10.6640625" style="14" customWidth="1"/>
    <col min="12312" max="12312" width="2.33203125" style="14" customWidth="1"/>
    <col min="12313" max="12313" width="3.6640625" style="14" customWidth="1"/>
    <col min="12314" max="12544" width="8.88671875" style="14"/>
    <col min="12545" max="12545" width="7.77734375" style="14" customWidth="1"/>
    <col min="12546" max="12546" width="3.6640625" style="14" customWidth="1"/>
    <col min="12547" max="12547" width="2.77734375" style="14" customWidth="1"/>
    <col min="12548" max="12548" width="1.5546875" style="14" customWidth="1"/>
    <col min="12549" max="12549" width="6.77734375" style="14" customWidth="1"/>
    <col min="12550" max="12550" width="2.109375" style="14" customWidth="1"/>
    <col min="12551" max="12551" width="2.44140625" style="14" customWidth="1"/>
    <col min="12552" max="12552" width="5.109375" style="14" customWidth="1"/>
    <col min="12553" max="12553" width="13.88671875" style="14" customWidth="1"/>
    <col min="12554" max="12554" width="12.109375" style="14" customWidth="1"/>
    <col min="12555" max="12555" width="11.109375" style="14" customWidth="1"/>
    <col min="12556" max="12556" width="1.88671875" style="14" customWidth="1"/>
    <col min="12557" max="12557" width="4.5546875" style="14" customWidth="1"/>
    <col min="12558" max="12558" width="7.44140625" style="14" customWidth="1"/>
    <col min="12559" max="12559" width="2.88671875" style="14" customWidth="1"/>
    <col min="12560" max="12560" width="11.77734375" style="14" customWidth="1"/>
    <col min="12561" max="12561" width="5.5546875" style="14" customWidth="1"/>
    <col min="12562" max="12562" width="6.77734375" style="14" customWidth="1"/>
    <col min="12563" max="12563" width="7.77734375" style="14" customWidth="1"/>
    <col min="12564" max="12564" width="2.88671875" style="14" customWidth="1"/>
    <col min="12565" max="12565" width="5.77734375" style="14" customWidth="1"/>
    <col min="12566" max="12566" width="2.44140625" style="14" customWidth="1"/>
    <col min="12567" max="12567" width="10.6640625" style="14" customWidth="1"/>
    <col min="12568" max="12568" width="2.33203125" style="14" customWidth="1"/>
    <col min="12569" max="12569" width="3.6640625" style="14" customWidth="1"/>
    <col min="12570" max="12800" width="8.88671875" style="14"/>
    <col min="12801" max="12801" width="7.77734375" style="14" customWidth="1"/>
    <col min="12802" max="12802" width="3.6640625" style="14" customWidth="1"/>
    <col min="12803" max="12803" width="2.77734375" style="14" customWidth="1"/>
    <col min="12804" max="12804" width="1.5546875" style="14" customWidth="1"/>
    <col min="12805" max="12805" width="6.77734375" style="14" customWidth="1"/>
    <col min="12806" max="12806" width="2.109375" style="14" customWidth="1"/>
    <col min="12807" max="12807" width="2.44140625" style="14" customWidth="1"/>
    <col min="12808" max="12808" width="5.109375" style="14" customWidth="1"/>
    <col min="12809" max="12809" width="13.88671875" style="14" customWidth="1"/>
    <col min="12810" max="12810" width="12.109375" style="14" customWidth="1"/>
    <col min="12811" max="12811" width="11.109375" style="14" customWidth="1"/>
    <col min="12812" max="12812" width="1.88671875" style="14" customWidth="1"/>
    <col min="12813" max="12813" width="4.5546875" style="14" customWidth="1"/>
    <col min="12814" max="12814" width="7.44140625" style="14" customWidth="1"/>
    <col min="12815" max="12815" width="2.88671875" style="14" customWidth="1"/>
    <col min="12816" max="12816" width="11.77734375" style="14" customWidth="1"/>
    <col min="12817" max="12817" width="5.5546875" style="14" customWidth="1"/>
    <col min="12818" max="12818" width="6.77734375" style="14" customWidth="1"/>
    <col min="12819" max="12819" width="7.77734375" style="14" customWidth="1"/>
    <col min="12820" max="12820" width="2.88671875" style="14" customWidth="1"/>
    <col min="12821" max="12821" width="5.77734375" style="14" customWidth="1"/>
    <col min="12822" max="12822" width="2.44140625" style="14" customWidth="1"/>
    <col min="12823" max="12823" width="10.6640625" style="14" customWidth="1"/>
    <col min="12824" max="12824" width="2.33203125" style="14" customWidth="1"/>
    <col min="12825" max="12825" width="3.6640625" style="14" customWidth="1"/>
    <col min="12826" max="13056" width="8.88671875" style="14"/>
    <col min="13057" max="13057" width="7.77734375" style="14" customWidth="1"/>
    <col min="13058" max="13058" width="3.6640625" style="14" customWidth="1"/>
    <col min="13059" max="13059" width="2.77734375" style="14" customWidth="1"/>
    <col min="13060" max="13060" width="1.5546875" style="14" customWidth="1"/>
    <col min="13061" max="13061" width="6.77734375" style="14" customWidth="1"/>
    <col min="13062" max="13062" width="2.109375" style="14" customWidth="1"/>
    <col min="13063" max="13063" width="2.44140625" style="14" customWidth="1"/>
    <col min="13064" max="13064" width="5.109375" style="14" customWidth="1"/>
    <col min="13065" max="13065" width="13.88671875" style="14" customWidth="1"/>
    <col min="13066" max="13066" width="12.109375" style="14" customWidth="1"/>
    <col min="13067" max="13067" width="11.109375" style="14" customWidth="1"/>
    <col min="13068" max="13068" width="1.88671875" style="14" customWidth="1"/>
    <col min="13069" max="13069" width="4.5546875" style="14" customWidth="1"/>
    <col min="13070" max="13070" width="7.44140625" style="14" customWidth="1"/>
    <col min="13071" max="13071" width="2.88671875" style="14" customWidth="1"/>
    <col min="13072" max="13072" width="11.77734375" style="14" customWidth="1"/>
    <col min="13073" max="13073" width="5.5546875" style="14" customWidth="1"/>
    <col min="13074" max="13074" width="6.77734375" style="14" customWidth="1"/>
    <col min="13075" max="13075" width="7.77734375" style="14" customWidth="1"/>
    <col min="13076" max="13076" width="2.88671875" style="14" customWidth="1"/>
    <col min="13077" max="13077" width="5.77734375" style="14" customWidth="1"/>
    <col min="13078" max="13078" width="2.44140625" style="14" customWidth="1"/>
    <col min="13079" max="13079" width="10.6640625" style="14" customWidth="1"/>
    <col min="13080" max="13080" width="2.33203125" style="14" customWidth="1"/>
    <col min="13081" max="13081" width="3.6640625" style="14" customWidth="1"/>
    <col min="13082" max="13312" width="8.88671875" style="14"/>
    <col min="13313" max="13313" width="7.77734375" style="14" customWidth="1"/>
    <col min="13314" max="13314" width="3.6640625" style="14" customWidth="1"/>
    <col min="13315" max="13315" width="2.77734375" style="14" customWidth="1"/>
    <col min="13316" max="13316" width="1.5546875" style="14" customWidth="1"/>
    <col min="13317" max="13317" width="6.77734375" style="14" customWidth="1"/>
    <col min="13318" max="13318" width="2.109375" style="14" customWidth="1"/>
    <col min="13319" max="13319" width="2.44140625" style="14" customWidth="1"/>
    <col min="13320" max="13320" width="5.109375" style="14" customWidth="1"/>
    <col min="13321" max="13321" width="13.88671875" style="14" customWidth="1"/>
    <col min="13322" max="13322" width="12.109375" style="14" customWidth="1"/>
    <col min="13323" max="13323" width="11.109375" style="14" customWidth="1"/>
    <col min="13324" max="13324" width="1.88671875" style="14" customWidth="1"/>
    <col min="13325" max="13325" width="4.5546875" style="14" customWidth="1"/>
    <col min="13326" max="13326" width="7.44140625" style="14" customWidth="1"/>
    <col min="13327" max="13327" width="2.88671875" style="14" customWidth="1"/>
    <col min="13328" max="13328" width="11.77734375" style="14" customWidth="1"/>
    <col min="13329" max="13329" width="5.5546875" style="14" customWidth="1"/>
    <col min="13330" max="13330" width="6.77734375" style="14" customWidth="1"/>
    <col min="13331" max="13331" width="7.77734375" style="14" customWidth="1"/>
    <col min="13332" max="13332" width="2.88671875" style="14" customWidth="1"/>
    <col min="13333" max="13333" width="5.77734375" style="14" customWidth="1"/>
    <col min="13334" max="13334" width="2.44140625" style="14" customWidth="1"/>
    <col min="13335" max="13335" width="10.6640625" style="14" customWidth="1"/>
    <col min="13336" max="13336" width="2.33203125" style="14" customWidth="1"/>
    <col min="13337" max="13337" width="3.6640625" style="14" customWidth="1"/>
    <col min="13338" max="13568" width="8.88671875" style="14"/>
    <col min="13569" max="13569" width="7.77734375" style="14" customWidth="1"/>
    <col min="13570" max="13570" width="3.6640625" style="14" customWidth="1"/>
    <col min="13571" max="13571" width="2.77734375" style="14" customWidth="1"/>
    <col min="13572" max="13572" width="1.5546875" style="14" customWidth="1"/>
    <col min="13573" max="13573" width="6.77734375" style="14" customWidth="1"/>
    <col min="13574" max="13574" width="2.109375" style="14" customWidth="1"/>
    <col min="13575" max="13575" width="2.44140625" style="14" customWidth="1"/>
    <col min="13576" max="13576" width="5.109375" style="14" customWidth="1"/>
    <col min="13577" max="13577" width="13.88671875" style="14" customWidth="1"/>
    <col min="13578" max="13578" width="12.109375" style="14" customWidth="1"/>
    <col min="13579" max="13579" width="11.109375" style="14" customWidth="1"/>
    <col min="13580" max="13580" width="1.88671875" style="14" customWidth="1"/>
    <col min="13581" max="13581" width="4.5546875" style="14" customWidth="1"/>
    <col min="13582" max="13582" width="7.44140625" style="14" customWidth="1"/>
    <col min="13583" max="13583" width="2.88671875" style="14" customWidth="1"/>
    <col min="13584" max="13584" width="11.77734375" style="14" customWidth="1"/>
    <col min="13585" max="13585" width="5.5546875" style="14" customWidth="1"/>
    <col min="13586" max="13586" width="6.77734375" style="14" customWidth="1"/>
    <col min="13587" max="13587" width="7.77734375" style="14" customWidth="1"/>
    <col min="13588" max="13588" width="2.88671875" style="14" customWidth="1"/>
    <col min="13589" max="13589" width="5.77734375" style="14" customWidth="1"/>
    <col min="13590" max="13590" width="2.44140625" style="14" customWidth="1"/>
    <col min="13591" max="13591" width="10.6640625" style="14" customWidth="1"/>
    <col min="13592" max="13592" width="2.33203125" style="14" customWidth="1"/>
    <col min="13593" max="13593" width="3.6640625" style="14" customWidth="1"/>
    <col min="13594" max="13824" width="8.88671875" style="14"/>
    <col min="13825" max="13825" width="7.77734375" style="14" customWidth="1"/>
    <col min="13826" max="13826" width="3.6640625" style="14" customWidth="1"/>
    <col min="13827" max="13827" width="2.77734375" style="14" customWidth="1"/>
    <col min="13828" max="13828" width="1.5546875" style="14" customWidth="1"/>
    <col min="13829" max="13829" width="6.77734375" style="14" customWidth="1"/>
    <col min="13830" max="13830" width="2.109375" style="14" customWidth="1"/>
    <col min="13831" max="13831" width="2.44140625" style="14" customWidth="1"/>
    <col min="13832" max="13832" width="5.109375" style="14" customWidth="1"/>
    <col min="13833" max="13833" width="13.88671875" style="14" customWidth="1"/>
    <col min="13834" max="13834" width="12.109375" style="14" customWidth="1"/>
    <col min="13835" max="13835" width="11.109375" style="14" customWidth="1"/>
    <col min="13836" max="13836" width="1.88671875" style="14" customWidth="1"/>
    <col min="13837" max="13837" width="4.5546875" style="14" customWidth="1"/>
    <col min="13838" max="13838" width="7.44140625" style="14" customWidth="1"/>
    <col min="13839" max="13839" width="2.88671875" style="14" customWidth="1"/>
    <col min="13840" max="13840" width="11.77734375" style="14" customWidth="1"/>
    <col min="13841" max="13841" width="5.5546875" style="14" customWidth="1"/>
    <col min="13842" max="13842" width="6.77734375" style="14" customWidth="1"/>
    <col min="13843" max="13843" width="7.77734375" style="14" customWidth="1"/>
    <col min="13844" max="13844" width="2.88671875" style="14" customWidth="1"/>
    <col min="13845" max="13845" width="5.77734375" style="14" customWidth="1"/>
    <col min="13846" max="13846" width="2.44140625" style="14" customWidth="1"/>
    <col min="13847" max="13847" width="10.6640625" style="14" customWidth="1"/>
    <col min="13848" max="13848" width="2.33203125" style="14" customWidth="1"/>
    <col min="13849" max="13849" width="3.6640625" style="14" customWidth="1"/>
    <col min="13850" max="14080" width="8.88671875" style="14"/>
    <col min="14081" max="14081" width="7.77734375" style="14" customWidth="1"/>
    <col min="14082" max="14082" width="3.6640625" style="14" customWidth="1"/>
    <col min="14083" max="14083" width="2.77734375" style="14" customWidth="1"/>
    <col min="14084" max="14084" width="1.5546875" style="14" customWidth="1"/>
    <col min="14085" max="14085" width="6.77734375" style="14" customWidth="1"/>
    <col min="14086" max="14086" width="2.109375" style="14" customWidth="1"/>
    <col min="14087" max="14087" width="2.44140625" style="14" customWidth="1"/>
    <col min="14088" max="14088" width="5.109375" style="14" customWidth="1"/>
    <col min="14089" max="14089" width="13.88671875" style="14" customWidth="1"/>
    <col min="14090" max="14090" width="12.109375" style="14" customWidth="1"/>
    <col min="14091" max="14091" width="11.109375" style="14" customWidth="1"/>
    <col min="14092" max="14092" width="1.88671875" style="14" customWidth="1"/>
    <col min="14093" max="14093" width="4.5546875" style="14" customWidth="1"/>
    <col min="14094" max="14094" width="7.44140625" style="14" customWidth="1"/>
    <col min="14095" max="14095" width="2.88671875" style="14" customWidth="1"/>
    <col min="14096" max="14096" width="11.77734375" style="14" customWidth="1"/>
    <col min="14097" max="14097" width="5.5546875" style="14" customWidth="1"/>
    <col min="14098" max="14098" width="6.77734375" style="14" customWidth="1"/>
    <col min="14099" max="14099" width="7.77734375" style="14" customWidth="1"/>
    <col min="14100" max="14100" width="2.88671875" style="14" customWidth="1"/>
    <col min="14101" max="14101" width="5.77734375" style="14" customWidth="1"/>
    <col min="14102" max="14102" width="2.44140625" style="14" customWidth="1"/>
    <col min="14103" max="14103" width="10.6640625" style="14" customWidth="1"/>
    <col min="14104" max="14104" width="2.33203125" style="14" customWidth="1"/>
    <col min="14105" max="14105" width="3.6640625" style="14" customWidth="1"/>
    <col min="14106" max="14336" width="8.88671875" style="14"/>
    <col min="14337" max="14337" width="7.77734375" style="14" customWidth="1"/>
    <col min="14338" max="14338" width="3.6640625" style="14" customWidth="1"/>
    <col min="14339" max="14339" width="2.77734375" style="14" customWidth="1"/>
    <col min="14340" max="14340" width="1.5546875" style="14" customWidth="1"/>
    <col min="14341" max="14341" width="6.77734375" style="14" customWidth="1"/>
    <col min="14342" max="14342" width="2.109375" style="14" customWidth="1"/>
    <col min="14343" max="14343" width="2.44140625" style="14" customWidth="1"/>
    <col min="14344" max="14344" width="5.109375" style="14" customWidth="1"/>
    <col min="14345" max="14345" width="13.88671875" style="14" customWidth="1"/>
    <col min="14346" max="14346" width="12.109375" style="14" customWidth="1"/>
    <col min="14347" max="14347" width="11.109375" style="14" customWidth="1"/>
    <col min="14348" max="14348" width="1.88671875" style="14" customWidth="1"/>
    <col min="14349" max="14349" width="4.5546875" style="14" customWidth="1"/>
    <col min="14350" max="14350" width="7.44140625" style="14" customWidth="1"/>
    <col min="14351" max="14351" width="2.88671875" style="14" customWidth="1"/>
    <col min="14352" max="14352" width="11.77734375" style="14" customWidth="1"/>
    <col min="14353" max="14353" width="5.5546875" style="14" customWidth="1"/>
    <col min="14354" max="14354" width="6.77734375" style="14" customWidth="1"/>
    <col min="14355" max="14355" width="7.77734375" style="14" customWidth="1"/>
    <col min="14356" max="14356" width="2.88671875" style="14" customWidth="1"/>
    <col min="14357" max="14357" width="5.77734375" style="14" customWidth="1"/>
    <col min="14358" max="14358" width="2.44140625" style="14" customWidth="1"/>
    <col min="14359" max="14359" width="10.6640625" style="14" customWidth="1"/>
    <col min="14360" max="14360" width="2.33203125" style="14" customWidth="1"/>
    <col min="14361" max="14361" width="3.6640625" style="14" customWidth="1"/>
    <col min="14362" max="14592" width="8.88671875" style="14"/>
    <col min="14593" max="14593" width="7.77734375" style="14" customWidth="1"/>
    <col min="14594" max="14594" width="3.6640625" style="14" customWidth="1"/>
    <col min="14595" max="14595" width="2.77734375" style="14" customWidth="1"/>
    <col min="14596" max="14596" width="1.5546875" style="14" customWidth="1"/>
    <col min="14597" max="14597" width="6.77734375" style="14" customWidth="1"/>
    <col min="14598" max="14598" width="2.109375" style="14" customWidth="1"/>
    <col min="14599" max="14599" width="2.44140625" style="14" customWidth="1"/>
    <col min="14600" max="14600" width="5.109375" style="14" customWidth="1"/>
    <col min="14601" max="14601" width="13.88671875" style="14" customWidth="1"/>
    <col min="14602" max="14602" width="12.109375" style="14" customWidth="1"/>
    <col min="14603" max="14603" width="11.109375" style="14" customWidth="1"/>
    <col min="14604" max="14604" width="1.88671875" style="14" customWidth="1"/>
    <col min="14605" max="14605" width="4.5546875" style="14" customWidth="1"/>
    <col min="14606" max="14606" width="7.44140625" style="14" customWidth="1"/>
    <col min="14607" max="14607" width="2.88671875" style="14" customWidth="1"/>
    <col min="14608" max="14608" width="11.77734375" style="14" customWidth="1"/>
    <col min="14609" max="14609" width="5.5546875" style="14" customWidth="1"/>
    <col min="14610" max="14610" width="6.77734375" style="14" customWidth="1"/>
    <col min="14611" max="14611" width="7.77734375" style="14" customWidth="1"/>
    <col min="14612" max="14612" width="2.88671875" style="14" customWidth="1"/>
    <col min="14613" max="14613" width="5.77734375" style="14" customWidth="1"/>
    <col min="14614" max="14614" width="2.44140625" style="14" customWidth="1"/>
    <col min="14615" max="14615" width="10.6640625" style="14" customWidth="1"/>
    <col min="14616" max="14616" width="2.33203125" style="14" customWidth="1"/>
    <col min="14617" max="14617" width="3.6640625" style="14" customWidth="1"/>
    <col min="14618" max="14848" width="8.88671875" style="14"/>
    <col min="14849" max="14849" width="7.77734375" style="14" customWidth="1"/>
    <col min="14850" max="14850" width="3.6640625" style="14" customWidth="1"/>
    <col min="14851" max="14851" width="2.77734375" style="14" customWidth="1"/>
    <col min="14852" max="14852" width="1.5546875" style="14" customWidth="1"/>
    <col min="14853" max="14853" width="6.77734375" style="14" customWidth="1"/>
    <col min="14854" max="14854" width="2.109375" style="14" customWidth="1"/>
    <col min="14855" max="14855" width="2.44140625" style="14" customWidth="1"/>
    <col min="14856" max="14856" width="5.109375" style="14" customWidth="1"/>
    <col min="14857" max="14857" width="13.88671875" style="14" customWidth="1"/>
    <col min="14858" max="14858" width="12.109375" style="14" customWidth="1"/>
    <col min="14859" max="14859" width="11.109375" style="14" customWidth="1"/>
    <col min="14860" max="14860" width="1.88671875" style="14" customWidth="1"/>
    <col min="14861" max="14861" width="4.5546875" style="14" customWidth="1"/>
    <col min="14862" max="14862" width="7.44140625" style="14" customWidth="1"/>
    <col min="14863" max="14863" width="2.88671875" style="14" customWidth="1"/>
    <col min="14864" max="14864" width="11.77734375" style="14" customWidth="1"/>
    <col min="14865" max="14865" width="5.5546875" style="14" customWidth="1"/>
    <col min="14866" max="14866" width="6.77734375" style="14" customWidth="1"/>
    <col min="14867" max="14867" width="7.77734375" style="14" customWidth="1"/>
    <col min="14868" max="14868" width="2.88671875" style="14" customWidth="1"/>
    <col min="14869" max="14869" width="5.77734375" style="14" customWidth="1"/>
    <col min="14870" max="14870" width="2.44140625" style="14" customWidth="1"/>
    <col min="14871" max="14871" width="10.6640625" style="14" customWidth="1"/>
    <col min="14872" max="14872" width="2.33203125" style="14" customWidth="1"/>
    <col min="14873" max="14873" width="3.6640625" style="14" customWidth="1"/>
    <col min="14874" max="15104" width="8.88671875" style="14"/>
    <col min="15105" max="15105" width="7.77734375" style="14" customWidth="1"/>
    <col min="15106" max="15106" width="3.6640625" style="14" customWidth="1"/>
    <col min="15107" max="15107" width="2.77734375" style="14" customWidth="1"/>
    <col min="15108" max="15108" width="1.5546875" style="14" customWidth="1"/>
    <col min="15109" max="15109" width="6.77734375" style="14" customWidth="1"/>
    <col min="15110" max="15110" width="2.109375" style="14" customWidth="1"/>
    <col min="15111" max="15111" width="2.44140625" style="14" customWidth="1"/>
    <col min="15112" max="15112" width="5.109375" style="14" customWidth="1"/>
    <col min="15113" max="15113" width="13.88671875" style="14" customWidth="1"/>
    <col min="15114" max="15114" width="12.109375" style="14" customWidth="1"/>
    <col min="15115" max="15115" width="11.109375" style="14" customWidth="1"/>
    <col min="15116" max="15116" width="1.88671875" style="14" customWidth="1"/>
    <col min="15117" max="15117" width="4.5546875" style="14" customWidth="1"/>
    <col min="15118" max="15118" width="7.44140625" style="14" customWidth="1"/>
    <col min="15119" max="15119" width="2.88671875" style="14" customWidth="1"/>
    <col min="15120" max="15120" width="11.77734375" style="14" customWidth="1"/>
    <col min="15121" max="15121" width="5.5546875" style="14" customWidth="1"/>
    <col min="15122" max="15122" width="6.77734375" style="14" customWidth="1"/>
    <col min="15123" max="15123" width="7.77734375" style="14" customWidth="1"/>
    <col min="15124" max="15124" width="2.88671875" style="14" customWidth="1"/>
    <col min="15125" max="15125" width="5.77734375" style="14" customWidth="1"/>
    <col min="15126" max="15126" width="2.44140625" style="14" customWidth="1"/>
    <col min="15127" max="15127" width="10.6640625" style="14" customWidth="1"/>
    <col min="15128" max="15128" width="2.33203125" style="14" customWidth="1"/>
    <col min="15129" max="15129" width="3.6640625" style="14" customWidth="1"/>
    <col min="15130" max="15360" width="8.88671875" style="14"/>
    <col min="15361" max="15361" width="7.77734375" style="14" customWidth="1"/>
    <col min="15362" max="15362" width="3.6640625" style="14" customWidth="1"/>
    <col min="15363" max="15363" width="2.77734375" style="14" customWidth="1"/>
    <col min="15364" max="15364" width="1.5546875" style="14" customWidth="1"/>
    <col min="15365" max="15365" width="6.77734375" style="14" customWidth="1"/>
    <col min="15366" max="15366" width="2.109375" style="14" customWidth="1"/>
    <col min="15367" max="15367" width="2.44140625" style="14" customWidth="1"/>
    <col min="15368" max="15368" width="5.109375" style="14" customWidth="1"/>
    <col min="15369" max="15369" width="13.88671875" style="14" customWidth="1"/>
    <col min="15370" max="15370" width="12.109375" style="14" customWidth="1"/>
    <col min="15371" max="15371" width="11.109375" style="14" customWidth="1"/>
    <col min="15372" max="15372" width="1.88671875" style="14" customWidth="1"/>
    <col min="15373" max="15373" width="4.5546875" style="14" customWidth="1"/>
    <col min="15374" max="15374" width="7.44140625" style="14" customWidth="1"/>
    <col min="15375" max="15375" width="2.88671875" style="14" customWidth="1"/>
    <col min="15376" max="15376" width="11.77734375" style="14" customWidth="1"/>
    <col min="15377" max="15377" width="5.5546875" style="14" customWidth="1"/>
    <col min="15378" max="15378" width="6.77734375" style="14" customWidth="1"/>
    <col min="15379" max="15379" width="7.77734375" style="14" customWidth="1"/>
    <col min="15380" max="15380" width="2.88671875" style="14" customWidth="1"/>
    <col min="15381" max="15381" width="5.77734375" style="14" customWidth="1"/>
    <col min="15382" max="15382" width="2.44140625" style="14" customWidth="1"/>
    <col min="15383" max="15383" width="10.6640625" style="14" customWidth="1"/>
    <col min="15384" max="15384" width="2.33203125" style="14" customWidth="1"/>
    <col min="15385" max="15385" width="3.6640625" style="14" customWidth="1"/>
    <col min="15386" max="15616" width="8.88671875" style="14"/>
    <col min="15617" max="15617" width="7.77734375" style="14" customWidth="1"/>
    <col min="15618" max="15618" width="3.6640625" style="14" customWidth="1"/>
    <col min="15619" max="15619" width="2.77734375" style="14" customWidth="1"/>
    <col min="15620" max="15620" width="1.5546875" style="14" customWidth="1"/>
    <col min="15621" max="15621" width="6.77734375" style="14" customWidth="1"/>
    <col min="15622" max="15622" width="2.109375" style="14" customWidth="1"/>
    <col min="15623" max="15623" width="2.44140625" style="14" customWidth="1"/>
    <col min="15624" max="15624" width="5.109375" style="14" customWidth="1"/>
    <col min="15625" max="15625" width="13.88671875" style="14" customWidth="1"/>
    <col min="15626" max="15626" width="12.109375" style="14" customWidth="1"/>
    <col min="15627" max="15627" width="11.109375" style="14" customWidth="1"/>
    <col min="15628" max="15628" width="1.88671875" style="14" customWidth="1"/>
    <col min="15629" max="15629" width="4.5546875" style="14" customWidth="1"/>
    <col min="15630" max="15630" width="7.44140625" style="14" customWidth="1"/>
    <col min="15631" max="15631" width="2.88671875" style="14" customWidth="1"/>
    <col min="15632" max="15632" width="11.77734375" style="14" customWidth="1"/>
    <col min="15633" max="15633" width="5.5546875" style="14" customWidth="1"/>
    <col min="15634" max="15634" width="6.77734375" style="14" customWidth="1"/>
    <col min="15635" max="15635" width="7.77734375" style="14" customWidth="1"/>
    <col min="15636" max="15636" width="2.88671875" style="14" customWidth="1"/>
    <col min="15637" max="15637" width="5.77734375" style="14" customWidth="1"/>
    <col min="15638" max="15638" width="2.44140625" style="14" customWidth="1"/>
    <col min="15639" max="15639" width="10.6640625" style="14" customWidth="1"/>
    <col min="15640" max="15640" width="2.33203125" style="14" customWidth="1"/>
    <col min="15641" max="15641" width="3.6640625" style="14" customWidth="1"/>
    <col min="15642" max="15872" width="8.88671875" style="14"/>
    <col min="15873" max="15873" width="7.77734375" style="14" customWidth="1"/>
    <col min="15874" max="15874" width="3.6640625" style="14" customWidth="1"/>
    <col min="15875" max="15875" width="2.77734375" style="14" customWidth="1"/>
    <col min="15876" max="15876" width="1.5546875" style="14" customWidth="1"/>
    <col min="15877" max="15877" width="6.77734375" style="14" customWidth="1"/>
    <col min="15878" max="15878" width="2.109375" style="14" customWidth="1"/>
    <col min="15879" max="15879" width="2.44140625" style="14" customWidth="1"/>
    <col min="15880" max="15880" width="5.109375" style="14" customWidth="1"/>
    <col min="15881" max="15881" width="13.88671875" style="14" customWidth="1"/>
    <col min="15882" max="15882" width="12.109375" style="14" customWidth="1"/>
    <col min="15883" max="15883" width="11.109375" style="14" customWidth="1"/>
    <col min="15884" max="15884" width="1.88671875" style="14" customWidth="1"/>
    <col min="15885" max="15885" width="4.5546875" style="14" customWidth="1"/>
    <col min="15886" max="15886" width="7.44140625" style="14" customWidth="1"/>
    <col min="15887" max="15887" width="2.88671875" style="14" customWidth="1"/>
    <col min="15888" max="15888" width="11.77734375" style="14" customWidth="1"/>
    <col min="15889" max="15889" width="5.5546875" style="14" customWidth="1"/>
    <col min="15890" max="15890" width="6.77734375" style="14" customWidth="1"/>
    <col min="15891" max="15891" width="7.77734375" style="14" customWidth="1"/>
    <col min="15892" max="15892" width="2.88671875" style="14" customWidth="1"/>
    <col min="15893" max="15893" width="5.77734375" style="14" customWidth="1"/>
    <col min="15894" max="15894" width="2.44140625" style="14" customWidth="1"/>
    <col min="15895" max="15895" width="10.6640625" style="14" customWidth="1"/>
    <col min="15896" max="15896" width="2.33203125" style="14" customWidth="1"/>
    <col min="15897" max="15897" width="3.6640625" style="14" customWidth="1"/>
    <col min="15898" max="16128" width="8.88671875" style="14"/>
    <col min="16129" max="16129" width="7.77734375" style="14" customWidth="1"/>
    <col min="16130" max="16130" width="3.6640625" style="14" customWidth="1"/>
    <col min="16131" max="16131" width="2.77734375" style="14" customWidth="1"/>
    <col min="16132" max="16132" width="1.5546875" style="14" customWidth="1"/>
    <col min="16133" max="16133" width="6.77734375" style="14" customWidth="1"/>
    <col min="16134" max="16134" width="2.109375" style="14" customWidth="1"/>
    <col min="16135" max="16135" width="2.44140625" style="14" customWidth="1"/>
    <col min="16136" max="16136" width="5.109375" style="14" customWidth="1"/>
    <col min="16137" max="16137" width="13.88671875" style="14" customWidth="1"/>
    <col min="16138" max="16138" width="12.109375" style="14" customWidth="1"/>
    <col min="16139" max="16139" width="11.109375" style="14" customWidth="1"/>
    <col min="16140" max="16140" width="1.88671875" style="14" customWidth="1"/>
    <col min="16141" max="16141" width="4.5546875" style="14" customWidth="1"/>
    <col min="16142" max="16142" width="7.44140625" style="14" customWidth="1"/>
    <col min="16143" max="16143" width="2.88671875" style="14" customWidth="1"/>
    <col min="16144" max="16144" width="11.77734375" style="14" customWidth="1"/>
    <col min="16145" max="16145" width="5.5546875" style="14" customWidth="1"/>
    <col min="16146" max="16146" width="6.77734375" style="14" customWidth="1"/>
    <col min="16147" max="16147" width="7.77734375" style="14" customWidth="1"/>
    <col min="16148" max="16148" width="2.88671875" style="14" customWidth="1"/>
    <col min="16149" max="16149" width="5.77734375" style="14" customWidth="1"/>
    <col min="16150" max="16150" width="2.44140625" style="14" customWidth="1"/>
    <col min="16151" max="16151" width="10.6640625" style="14" customWidth="1"/>
    <col min="16152" max="16152" width="2.33203125" style="14" customWidth="1"/>
    <col min="16153" max="16153" width="3.6640625" style="14" customWidth="1"/>
    <col min="16154" max="16384" width="8.88671875" style="14"/>
  </cols>
  <sheetData>
    <row r="1" spans="1:26" ht="15" thickBot="1" x14ac:dyDescent="0.35">
      <c r="I1" s="218" t="s">
        <v>545</v>
      </c>
      <c r="J1" s="218"/>
      <c r="K1" s="218"/>
      <c r="L1" s="218"/>
      <c r="M1" s="218"/>
      <c r="N1" s="218"/>
      <c r="O1" s="218"/>
      <c r="P1" s="218"/>
      <c r="Q1" s="218"/>
      <c r="R1" s="218"/>
    </row>
    <row r="2" spans="1:26" ht="15" thickBot="1" x14ac:dyDescent="0.35">
      <c r="A2" s="219" t="s">
        <v>581</v>
      </c>
      <c r="B2" s="220"/>
      <c r="C2" s="220"/>
      <c r="D2" s="220"/>
      <c r="E2" s="220"/>
      <c r="F2" s="221" t="s">
        <v>547</v>
      </c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221"/>
      <c r="T2" s="221"/>
      <c r="U2" s="221"/>
      <c r="V2" s="15"/>
      <c r="W2" s="222" t="s">
        <v>548</v>
      </c>
      <c r="X2" s="222"/>
      <c r="Y2" s="223"/>
    </row>
    <row r="3" spans="1:26" x14ac:dyDescent="0.3">
      <c r="A3" s="16"/>
      <c r="F3" s="221"/>
      <c r="G3" s="221"/>
      <c r="H3" s="221"/>
      <c r="I3" s="221"/>
      <c r="J3" s="221"/>
      <c r="K3" s="221"/>
      <c r="L3" s="221"/>
      <c r="M3" s="221"/>
      <c r="N3" s="221"/>
      <c r="O3" s="221"/>
      <c r="P3" s="221"/>
      <c r="Q3" s="221"/>
      <c r="R3" s="221"/>
      <c r="S3" s="221"/>
      <c r="T3" s="221"/>
      <c r="U3" s="221"/>
      <c r="Z3" s="16"/>
    </row>
    <row r="4" spans="1:26" ht="21.6" thickBot="1" x14ac:dyDescent="0.35">
      <c r="A4" s="17"/>
      <c r="B4" s="18"/>
      <c r="C4" s="18"/>
      <c r="D4" s="18"/>
      <c r="E4" s="224" t="s">
        <v>549</v>
      </c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4"/>
      <c r="Q4" s="224"/>
      <c r="R4" s="224"/>
      <c r="S4" s="224"/>
      <c r="T4" s="224"/>
      <c r="U4" s="224"/>
      <c r="V4" s="18"/>
      <c r="W4" s="18"/>
      <c r="X4" s="18"/>
      <c r="Y4" s="19"/>
    </row>
    <row r="5" spans="1:26" x14ac:dyDescent="0.3">
      <c r="A5" s="225" t="s">
        <v>23</v>
      </c>
      <c r="B5" s="225"/>
      <c r="D5" s="226" t="s">
        <v>18</v>
      </c>
      <c r="E5" s="226"/>
      <c r="F5" s="226"/>
      <c r="H5" s="225" t="s">
        <v>550</v>
      </c>
      <c r="I5" s="225"/>
      <c r="J5" s="225"/>
      <c r="K5" s="225"/>
      <c r="L5" s="225"/>
      <c r="M5" s="225"/>
      <c r="O5" s="226" t="s">
        <v>4</v>
      </c>
      <c r="P5" s="226"/>
      <c r="R5" s="226" t="s">
        <v>5</v>
      </c>
      <c r="S5" s="226"/>
      <c r="V5" s="226" t="s">
        <v>551</v>
      </c>
      <c r="W5" s="226"/>
    </row>
    <row r="6" spans="1:26" x14ac:dyDescent="0.3">
      <c r="B6" s="227" t="s">
        <v>582</v>
      </c>
      <c r="C6" s="227"/>
      <c r="D6" s="227"/>
      <c r="E6" s="227"/>
      <c r="F6" s="227"/>
      <c r="G6" s="227"/>
      <c r="H6" s="227"/>
      <c r="I6" s="227"/>
      <c r="J6" s="227"/>
      <c r="R6" s="228" t="s">
        <v>553</v>
      </c>
      <c r="S6" s="228"/>
      <c r="T6" s="228"/>
      <c r="V6" s="229">
        <v>0</v>
      </c>
      <c r="W6" s="229"/>
    </row>
    <row r="7" spans="1:26" x14ac:dyDescent="0.3">
      <c r="V7" s="229"/>
      <c r="W7" s="229"/>
    </row>
    <row r="8" spans="1:26" x14ac:dyDescent="0.3">
      <c r="A8" s="230" t="s">
        <v>554</v>
      </c>
      <c r="B8" s="230"/>
      <c r="D8" s="231">
        <v>1251419</v>
      </c>
      <c r="E8" s="231"/>
      <c r="F8" s="231"/>
      <c r="H8" s="230" t="s">
        <v>423</v>
      </c>
      <c r="I8" s="230"/>
      <c r="J8" s="230"/>
      <c r="K8" s="230"/>
      <c r="L8" s="230"/>
      <c r="M8" s="230"/>
      <c r="O8" s="229">
        <v>2323.62</v>
      </c>
      <c r="P8" s="229"/>
      <c r="V8" s="229">
        <v>2323.62</v>
      </c>
      <c r="W8" s="229"/>
    </row>
    <row r="9" spans="1:26" x14ac:dyDescent="0.3">
      <c r="A9" s="230" t="s">
        <v>554</v>
      </c>
      <c r="B9" s="230"/>
      <c r="D9" s="231">
        <v>1251420</v>
      </c>
      <c r="E9" s="231"/>
      <c r="F9" s="231"/>
      <c r="H9" s="230" t="s">
        <v>555</v>
      </c>
      <c r="I9" s="230"/>
      <c r="J9" s="230"/>
      <c r="K9" s="230"/>
      <c r="L9" s="230"/>
      <c r="M9" s="230"/>
      <c r="O9" s="229">
        <v>457.93</v>
      </c>
      <c r="P9" s="229"/>
      <c r="V9" s="229">
        <v>2781.55</v>
      </c>
      <c r="W9" s="229"/>
    </row>
    <row r="10" spans="1:26" x14ac:dyDescent="0.3">
      <c r="A10" s="230" t="s">
        <v>556</v>
      </c>
      <c r="B10" s="230"/>
      <c r="D10" s="231">
        <v>1253344</v>
      </c>
      <c r="E10" s="231"/>
      <c r="F10" s="231"/>
      <c r="H10" s="230" t="s">
        <v>423</v>
      </c>
      <c r="I10" s="230"/>
      <c r="J10" s="230"/>
      <c r="K10" s="230"/>
      <c r="L10" s="230"/>
      <c r="M10" s="230"/>
      <c r="O10" s="229">
        <v>1923.84</v>
      </c>
      <c r="P10" s="229"/>
      <c r="V10" s="229">
        <v>4705.3900000000003</v>
      </c>
      <c r="W10" s="229"/>
    </row>
    <row r="11" spans="1:26" x14ac:dyDescent="0.3">
      <c r="A11" s="230" t="s">
        <v>556</v>
      </c>
      <c r="B11" s="230"/>
      <c r="D11" s="231">
        <v>1253345</v>
      </c>
      <c r="E11" s="231"/>
      <c r="F11" s="231"/>
      <c r="H11" s="230" t="s">
        <v>555</v>
      </c>
      <c r="I11" s="230"/>
      <c r="J11" s="230"/>
      <c r="K11" s="230"/>
      <c r="L11" s="230"/>
      <c r="M11" s="230"/>
      <c r="O11" s="229">
        <v>527.72</v>
      </c>
      <c r="P11" s="229"/>
      <c r="V11" s="229">
        <v>5233.1099999999997</v>
      </c>
      <c r="W11" s="229"/>
    </row>
    <row r="12" spans="1:26" x14ac:dyDescent="0.3">
      <c r="A12" s="230" t="s">
        <v>557</v>
      </c>
      <c r="B12" s="230"/>
      <c r="D12" s="231">
        <v>1255182</v>
      </c>
      <c r="E12" s="231"/>
      <c r="F12" s="231"/>
      <c r="H12" s="230" t="s">
        <v>423</v>
      </c>
      <c r="I12" s="230"/>
      <c r="J12" s="230"/>
      <c r="K12" s="230"/>
      <c r="L12" s="230"/>
      <c r="M12" s="230"/>
      <c r="O12" s="229">
        <v>1337.85</v>
      </c>
      <c r="P12" s="229"/>
      <c r="V12" s="229">
        <v>6570.96</v>
      </c>
      <c r="W12" s="229"/>
    </row>
    <row r="13" spans="1:26" x14ac:dyDescent="0.3">
      <c r="A13" s="230" t="s">
        <v>557</v>
      </c>
      <c r="B13" s="230"/>
      <c r="D13" s="231">
        <v>1255183</v>
      </c>
      <c r="E13" s="231"/>
      <c r="F13" s="231"/>
      <c r="H13" s="230" t="s">
        <v>555</v>
      </c>
      <c r="I13" s="230"/>
      <c r="J13" s="230"/>
      <c r="K13" s="230"/>
      <c r="L13" s="230"/>
      <c r="M13" s="230"/>
      <c r="O13" s="229">
        <v>560.08000000000004</v>
      </c>
      <c r="P13" s="229"/>
      <c r="V13" s="229">
        <v>7131.04</v>
      </c>
      <c r="W13" s="229"/>
    </row>
    <row r="14" spans="1:26" x14ac:dyDescent="0.3">
      <c r="A14" s="230" t="s">
        <v>559</v>
      </c>
      <c r="B14" s="230"/>
      <c r="D14" s="231">
        <v>1257124</v>
      </c>
      <c r="E14" s="231"/>
      <c r="F14" s="231"/>
      <c r="H14" s="230" t="s">
        <v>423</v>
      </c>
      <c r="I14" s="230"/>
      <c r="J14" s="230"/>
      <c r="K14" s="230"/>
      <c r="L14" s="230"/>
      <c r="M14" s="230"/>
      <c r="O14" s="229">
        <v>1073.42</v>
      </c>
      <c r="P14" s="229"/>
      <c r="V14" s="229">
        <v>8204.4599999999991</v>
      </c>
      <c r="W14" s="229"/>
    </row>
    <row r="15" spans="1:26" x14ac:dyDescent="0.3">
      <c r="A15" s="230" t="s">
        <v>559</v>
      </c>
      <c r="B15" s="230"/>
      <c r="D15" s="231">
        <v>1257125</v>
      </c>
      <c r="E15" s="231"/>
      <c r="F15" s="231"/>
      <c r="H15" s="230" t="s">
        <v>555</v>
      </c>
      <c r="I15" s="230"/>
      <c r="J15" s="230"/>
      <c r="K15" s="230"/>
      <c r="L15" s="230"/>
      <c r="M15" s="230"/>
      <c r="O15" s="229">
        <v>948.44</v>
      </c>
      <c r="P15" s="229"/>
      <c r="V15" s="229">
        <v>9152.9</v>
      </c>
      <c r="W15" s="229"/>
    </row>
    <row r="16" spans="1:26" x14ac:dyDescent="0.3">
      <c r="A16" s="230" t="s">
        <v>560</v>
      </c>
      <c r="B16" s="230"/>
      <c r="D16" s="231">
        <v>1258424</v>
      </c>
      <c r="E16" s="231"/>
      <c r="F16" s="231"/>
      <c r="H16" s="230" t="s">
        <v>423</v>
      </c>
      <c r="I16" s="230"/>
      <c r="J16" s="230"/>
      <c r="K16" s="230"/>
      <c r="L16" s="230"/>
      <c r="M16" s="230"/>
      <c r="O16" s="229">
        <v>2441.8000000000002</v>
      </c>
      <c r="P16" s="229"/>
      <c r="V16" s="229">
        <v>11594.7</v>
      </c>
      <c r="W16" s="229"/>
    </row>
    <row r="17" spans="1:23" x14ac:dyDescent="0.3">
      <c r="A17" s="230" t="s">
        <v>560</v>
      </c>
      <c r="B17" s="230"/>
      <c r="D17" s="231">
        <v>1258425</v>
      </c>
      <c r="E17" s="231"/>
      <c r="F17" s="231"/>
      <c r="H17" s="230" t="s">
        <v>555</v>
      </c>
      <c r="I17" s="230"/>
      <c r="J17" s="230"/>
      <c r="K17" s="230"/>
      <c r="L17" s="230"/>
      <c r="M17" s="230"/>
      <c r="O17" s="229">
        <v>1611.7</v>
      </c>
      <c r="P17" s="229"/>
      <c r="V17" s="229">
        <v>13206.4</v>
      </c>
      <c r="W17" s="229"/>
    </row>
    <row r="18" spans="1:23" x14ac:dyDescent="0.3">
      <c r="A18" s="230" t="s">
        <v>561</v>
      </c>
      <c r="B18" s="230"/>
      <c r="D18" s="231">
        <v>1260388</v>
      </c>
      <c r="E18" s="231"/>
      <c r="F18" s="231"/>
      <c r="H18" s="230" t="s">
        <v>423</v>
      </c>
      <c r="I18" s="230"/>
      <c r="J18" s="230"/>
      <c r="K18" s="230"/>
      <c r="L18" s="230"/>
      <c r="M18" s="230"/>
      <c r="O18" s="229">
        <v>1257.33</v>
      </c>
      <c r="P18" s="229"/>
      <c r="V18" s="229">
        <v>14463.73</v>
      </c>
      <c r="W18" s="229"/>
    </row>
    <row r="19" spans="1:23" x14ac:dyDescent="0.3">
      <c r="A19" s="230" t="s">
        <v>561</v>
      </c>
      <c r="B19" s="230"/>
      <c r="D19" s="231">
        <v>1260390</v>
      </c>
      <c r="E19" s="231"/>
      <c r="F19" s="231"/>
      <c r="H19" s="230" t="s">
        <v>555</v>
      </c>
      <c r="I19" s="230"/>
      <c r="J19" s="230"/>
      <c r="K19" s="230"/>
      <c r="L19" s="230"/>
      <c r="M19" s="230"/>
      <c r="O19" s="229">
        <v>1144.05</v>
      </c>
      <c r="P19" s="229"/>
      <c r="V19" s="229">
        <v>15607.78</v>
      </c>
      <c r="W19" s="229"/>
    </row>
    <row r="20" spans="1:23" x14ac:dyDescent="0.3">
      <c r="A20" s="230" t="s">
        <v>562</v>
      </c>
      <c r="B20" s="230"/>
      <c r="D20" s="231">
        <v>1262057</v>
      </c>
      <c r="E20" s="231"/>
      <c r="F20" s="231"/>
      <c r="H20" s="230" t="s">
        <v>423</v>
      </c>
      <c r="I20" s="230"/>
      <c r="J20" s="230"/>
      <c r="K20" s="230"/>
      <c r="L20" s="230"/>
      <c r="M20" s="230"/>
      <c r="O20" s="229">
        <v>1219.78</v>
      </c>
      <c r="P20" s="229"/>
      <c r="V20" s="229">
        <v>16827.560000000001</v>
      </c>
      <c r="W20" s="229"/>
    </row>
    <row r="21" spans="1:23" x14ac:dyDescent="0.3">
      <c r="A21" s="230" t="s">
        <v>562</v>
      </c>
      <c r="B21" s="230"/>
      <c r="D21" s="231">
        <v>1262059</v>
      </c>
      <c r="E21" s="231"/>
      <c r="F21" s="231"/>
      <c r="H21" s="230" t="s">
        <v>555</v>
      </c>
      <c r="I21" s="230"/>
      <c r="J21" s="230"/>
      <c r="K21" s="230"/>
      <c r="L21" s="230"/>
      <c r="M21" s="230"/>
      <c r="O21" s="229">
        <v>397.48</v>
      </c>
      <c r="P21" s="229"/>
      <c r="V21" s="229">
        <v>17225.04</v>
      </c>
      <c r="W21" s="229"/>
    </row>
    <row r="22" spans="1:23" x14ac:dyDescent="0.3">
      <c r="A22" s="230" t="s">
        <v>563</v>
      </c>
      <c r="B22" s="230"/>
      <c r="D22" s="231">
        <v>1263623</v>
      </c>
      <c r="E22" s="231"/>
      <c r="F22" s="231"/>
      <c r="H22" s="230" t="s">
        <v>423</v>
      </c>
      <c r="I22" s="230"/>
      <c r="J22" s="230"/>
      <c r="K22" s="230"/>
      <c r="L22" s="230"/>
      <c r="M22" s="230"/>
      <c r="O22" s="229">
        <v>1191.82</v>
      </c>
      <c r="P22" s="229"/>
      <c r="V22" s="229">
        <v>18416.86</v>
      </c>
      <c r="W22" s="229"/>
    </row>
    <row r="23" spans="1:23" x14ac:dyDescent="0.3">
      <c r="A23" s="230" t="s">
        <v>563</v>
      </c>
      <c r="B23" s="230"/>
      <c r="D23" s="231">
        <v>1263624</v>
      </c>
      <c r="E23" s="231"/>
      <c r="F23" s="231"/>
      <c r="H23" s="230" t="s">
        <v>555</v>
      </c>
      <c r="I23" s="230"/>
      <c r="J23" s="230"/>
      <c r="K23" s="230"/>
      <c r="L23" s="230"/>
      <c r="M23" s="230"/>
      <c r="O23" s="229">
        <v>475.82</v>
      </c>
      <c r="P23" s="229"/>
      <c r="V23" s="229">
        <v>18892.68</v>
      </c>
      <c r="W23" s="229"/>
    </row>
    <row r="24" spans="1:23" x14ac:dyDescent="0.3">
      <c r="A24" s="230" t="s">
        <v>564</v>
      </c>
      <c r="B24" s="230"/>
      <c r="D24" s="231">
        <v>1265270</v>
      </c>
      <c r="E24" s="231"/>
      <c r="F24" s="231"/>
      <c r="H24" s="230" t="s">
        <v>423</v>
      </c>
      <c r="I24" s="230"/>
      <c r="J24" s="230"/>
      <c r="K24" s="230"/>
      <c r="L24" s="230"/>
      <c r="M24" s="230"/>
      <c r="O24" s="229">
        <v>963.61</v>
      </c>
      <c r="P24" s="229"/>
      <c r="V24" s="229">
        <v>19856.29</v>
      </c>
      <c r="W24" s="229"/>
    </row>
    <row r="25" spans="1:23" x14ac:dyDescent="0.3">
      <c r="A25" s="230" t="s">
        <v>564</v>
      </c>
      <c r="B25" s="230"/>
      <c r="D25" s="231">
        <v>1265271</v>
      </c>
      <c r="E25" s="231"/>
      <c r="F25" s="231"/>
      <c r="H25" s="230" t="s">
        <v>555</v>
      </c>
      <c r="I25" s="230"/>
      <c r="J25" s="230"/>
      <c r="K25" s="230"/>
      <c r="L25" s="230"/>
      <c r="M25" s="230"/>
      <c r="O25" s="229">
        <v>396.36</v>
      </c>
      <c r="P25" s="229"/>
      <c r="V25" s="229">
        <v>20252.650000000001</v>
      </c>
      <c r="W25" s="229"/>
    </row>
    <row r="26" spans="1:23" x14ac:dyDescent="0.3">
      <c r="A26" s="230" t="s">
        <v>565</v>
      </c>
      <c r="B26" s="230"/>
      <c r="D26" s="231">
        <v>1266970</v>
      </c>
      <c r="E26" s="231"/>
      <c r="F26" s="231"/>
      <c r="H26" s="230" t="s">
        <v>423</v>
      </c>
      <c r="I26" s="230"/>
      <c r="J26" s="230"/>
      <c r="K26" s="230"/>
      <c r="L26" s="230"/>
      <c r="M26" s="230"/>
      <c r="O26" s="229">
        <v>1359.58</v>
      </c>
      <c r="P26" s="229"/>
      <c r="V26" s="229">
        <v>21612.23</v>
      </c>
      <c r="W26" s="229"/>
    </row>
    <row r="27" spans="1:23" x14ac:dyDescent="0.3">
      <c r="A27" s="230" t="s">
        <v>565</v>
      </c>
      <c r="B27" s="230"/>
      <c r="D27" s="231">
        <v>1266976</v>
      </c>
      <c r="E27" s="231"/>
      <c r="F27" s="231"/>
      <c r="H27" s="230" t="s">
        <v>555</v>
      </c>
      <c r="I27" s="230"/>
      <c r="J27" s="230"/>
      <c r="K27" s="230"/>
      <c r="L27" s="230"/>
      <c r="M27" s="230"/>
      <c r="O27" s="229">
        <v>743.05</v>
      </c>
      <c r="P27" s="229"/>
      <c r="V27" s="229">
        <v>22355.279999999999</v>
      </c>
      <c r="W27" s="229"/>
    </row>
    <row r="28" spans="1:23" x14ac:dyDescent="0.3">
      <c r="A28" s="230" t="s">
        <v>566</v>
      </c>
      <c r="B28" s="230"/>
      <c r="D28" s="231">
        <v>1268676</v>
      </c>
      <c r="E28" s="231"/>
      <c r="F28" s="231"/>
      <c r="H28" s="230" t="s">
        <v>423</v>
      </c>
      <c r="I28" s="230"/>
      <c r="J28" s="230"/>
      <c r="K28" s="230"/>
      <c r="L28" s="230"/>
      <c r="M28" s="230"/>
      <c r="O28" s="229">
        <v>1534.62</v>
      </c>
      <c r="P28" s="229"/>
      <c r="V28" s="229">
        <v>23889.9</v>
      </c>
      <c r="W28" s="229"/>
    </row>
    <row r="29" spans="1:23" x14ac:dyDescent="0.3">
      <c r="A29" s="230" t="s">
        <v>566</v>
      </c>
      <c r="B29" s="230"/>
      <c r="D29" s="231">
        <v>1268677</v>
      </c>
      <c r="E29" s="231"/>
      <c r="F29" s="231"/>
      <c r="H29" s="230" t="s">
        <v>555</v>
      </c>
      <c r="I29" s="230"/>
      <c r="J29" s="230"/>
      <c r="K29" s="230"/>
      <c r="L29" s="230"/>
      <c r="M29" s="230"/>
      <c r="O29" s="229">
        <v>482.79</v>
      </c>
      <c r="P29" s="229"/>
      <c r="V29" s="229">
        <v>24372.69</v>
      </c>
      <c r="W29" s="229"/>
    </row>
    <row r="30" spans="1:23" x14ac:dyDescent="0.3">
      <c r="A30" s="230" t="s">
        <v>567</v>
      </c>
      <c r="B30" s="230"/>
      <c r="D30" s="231">
        <v>1270428</v>
      </c>
      <c r="E30" s="231"/>
      <c r="F30" s="231"/>
      <c r="H30" s="230" t="s">
        <v>423</v>
      </c>
      <c r="I30" s="230"/>
      <c r="J30" s="230"/>
      <c r="K30" s="230"/>
      <c r="L30" s="230"/>
      <c r="M30" s="230"/>
      <c r="O30" s="229">
        <v>2661.35</v>
      </c>
      <c r="P30" s="229"/>
      <c r="V30" s="229">
        <v>27034.04</v>
      </c>
      <c r="W30" s="229"/>
    </row>
    <row r="31" spans="1:23" x14ac:dyDescent="0.3">
      <c r="A31" s="230" t="s">
        <v>567</v>
      </c>
      <c r="B31" s="230"/>
      <c r="D31" s="231">
        <v>1270430</v>
      </c>
      <c r="E31" s="231"/>
      <c r="F31" s="231"/>
      <c r="H31" s="230" t="s">
        <v>555</v>
      </c>
      <c r="I31" s="230"/>
      <c r="J31" s="230"/>
      <c r="K31" s="230"/>
      <c r="L31" s="230"/>
      <c r="M31" s="230"/>
      <c r="O31" s="229">
        <v>523.54999999999995</v>
      </c>
      <c r="P31" s="229"/>
      <c r="V31" s="22">
        <v>27557.59</v>
      </c>
      <c r="W31" s="22"/>
    </row>
    <row r="33" spans="1:25" x14ac:dyDescent="0.3">
      <c r="G33" s="232" t="s">
        <v>568</v>
      </c>
      <c r="H33" s="232"/>
      <c r="I33" s="232"/>
      <c r="J33" s="232"/>
      <c r="K33" s="232"/>
      <c r="L33" s="232"/>
      <c r="M33" s="232"/>
      <c r="N33" s="232"/>
      <c r="O33" s="232"/>
      <c r="P33" s="232"/>
      <c r="Q33" s="232"/>
      <c r="R33" s="232"/>
      <c r="S33" s="232"/>
    </row>
    <row r="34" spans="1:25" x14ac:dyDescent="0.3">
      <c r="J34" s="228" t="s">
        <v>569</v>
      </c>
      <c r="K34" s="228"/>
      <c r="M34" s="230" t="s">
        <v>554</v>
      </c>
      <c r="N34" s="230"/>
      <c r="O34" s="21" t="s">
        <v>570</v>
      </c>
      <c r="P34" s="21" t="s">
        <v>567</v>
      </c>
    </row>
    <row r="35" spans="1:25" x14ac:dyDescent="0.3">
      <c r="J35" s="228" t="s">
        <v>571</v>
      </c>
      <c r="K35" s="228"/>
      <c r="M35" s="230" t="s">
        <v>583</v>
      </c>
      <c r="N35" s="230"/>
      <c r="O35" s="230"/>
      <c r="P35" s="230"/>
      <c r="Q35" s="230"/>
      <c r="R35" s="230"/>
      <c r="S35" s="230"/>
      <c r="T35" s="230"/>
      <c r="U35" s="230"/>
      <c r="V35" s="230"/>
      <c r="W35" s="230"/>
      <c r="X35" s="230"/>
    </row>
    <row r="36" spans="1:25" x14ac:dyDescent="0.3">
      <c r="A36" s="233" t="s">
        <v>572</v>
      </c>
      <c r="B36" s="233"/>
      <c r="E36" s="234" t="s">
        <v>573</v>
      </c>
      <c r="F36" s="234"/>
      <c r="G36" s="234"/>
      <c r="H36" s="234"/>
      <c r="I36" s="234"/>
      <c r="J36" s="234"/>
      <c r="K36" s="234"/>
      <c r="L36" s="234"/>
      <c r="M36" s="234"/>
      <c r="N36" s="234"/>
      <c r="O36" s="234"/>
      <c r="P36" s="234"/>
      <c r="Q36" s="234"/>
      <c r="R36" s="234"/>
      <c r="S36" s="234"/>
      <c r="T36" s="234"/>
      <c r="U36" s="234"/>
      <c r="W36" s="235" t="s">
        <v>574</v>
      </c>
      <c r="X36" s="235"/>
      <c r="Y36" s="235"/>
    </row>
  </sheetData>
  <mergeCells count="141">
    <mergeCell ref="A36:B36"/>
    <mergeCell ref="E36:U36"/>
    <mergeCell ref="W36:Y36"/>
    <mergeCell ref="A31:B31"/>
    <mergeCell ref="D31:F31"/>
    <mergeCell ref="H31:M31"/>
    <mergeCell ref="O31:P31"/>
    <mergeCell ref="G33:S33"/>
    <mergeCell ref="A30:B30"/>
    <mergeCell ref="D30:F30"/>
    <mergeCell ref="H30:M30"/>
    <mergeCell ref="O30:P30"/>
    <mergeCell ref="V30:W30"/>
    <mergeCell ref="J34:K34"/>
    <mergeCell ref="M34:N34"/>
    <mergeCell ref="J35:K35"/>
    <mergeCell ref="M35:X35"/>
    <mergeCell ref="A28:B28"/>
    <mergeCell ref="D28:F28"/>
    <mergeCell ref="H28:M28"/>
    <mergeCell ref="O28:P28"/>
    <mergeCell ref="V28:W28"/>
    <mergeCell ref="A29:B29"/>
    <mergeCell ref="D29:F29"/>
    <mergeCell ref="H29:M29"/>
    <mergeCell ref="O29:P29"/>
    <mergeCell ref="V29:W29"/>
    <mergeCell ref="A26:B26"/>
    <mergeCell ref="D26:F26"/>
    <mergeCell ref="H26:M26"/>
    <mergeCell ref="O26:P26"/>
    <mergeCell ref="V26:W26"/>
    <mergeCell ref="A27:B27"/>
    <mergeCell ref="D27:F27"/>
    <mergeCell ref="H27:M27"/>
    <mergeCell ref="O27:P27"/>
    <mergeCell ref="V27:W27"/>
    <mergeCell ref="A24:B24"/>
    <mergeCell ref="D24:F24"/>
    <mergeCell ref="H24:M24"/>
    <mergeCell ref="O24:P24"/>
    <mergeCell ref="V24:W24"/>
    <mergeCell ref="A25:B25"/>
    <mergeCell ref="D25:F25"/>
    <mergeCell ref="H25:M25"/>
    <mergeCell ref="O25:P25"/>
    <mergeCell ref="V25:W25"/>
    <mergeCell ref="A22:B22"/>
    <mergeCell ref="D22:F22"/>
    <mergeCell ref="H22:M22"/>
    <mergeCell ref="O22:P22"/>
    <mergeCell ref="V22:W22"/>
    <mergeCell ref="A23:B23"/>
    <mergeCell ref="D23:F23"/>
    <mergeCell ref="H23:M23"/>
    <mergeCell ref="O23:P23"/>
    <mergeCell ref="V23:W23"/>
    <mergeCell ref="A20:B20"/>
    <mergeCell ref="D20:F20"/>
    <mergeCell ref="H20:M20"/>
    <mergeCell ref="O20:P20"/>
    <mergeCell ref="V20:W20"/>
    <mergeCell ref="A21:B21"/>
    <mergeCell ref="D21:F21"/>
    <mergeCell ref="H21:M21"/>
    <mergeCell ref="O21:P21"/>
    <mergeCell ref="V21:W21"/>
    <mergeCell ref="A18:B18"/>
    <mergeCell ref="D18:F18"/>
    <mergeCell ref="H18:M18"/>
    <mergeCell ref="O18:P18"/>
    <mergeCell ref="V18:W18"/>
    <mergeCell ref="A19:B19"/>
    <mergeCell ref="D19:F19"/>
    <mergeCell ref="H19:M19"/>
    <mergeCell ref="O19:P19"/>
    <mergeCell ref="V19:W19"/>
    <mergeCell ref="A16:B16"/>
    <mergeCell ref="D16:F16"/>
    <mergeCell ref="H16:M16"/>
    <mergeCell ref="O16:P16"/>
    <mergeCell ref="V16:W16"/>
    <mergeCell ref="A17:B17"/>
    <mergeCell ref="D17:F17"/>
    <mergeCell ref="H17:M17"/>
    <mergeCell ref="O17:P17"/>
    <mergeCell ref="V17:W17"/>
    <mergeCell ref="A14:B14"/>
    <mergeCell ref="D14:F14"/>
    <mergeCell ref="H14:M14"/>
    <mergeCell ref="O14:P14"/>
    <mergeCell ref="V14:W14"/>
    <mergeCell ref="A15:B15"/>
    <mergeCell ref="D15:F15"/>
    <mergeCell ref="H15:M15"/>
    <mergeCell ref="O15:P15"/>
    <mergeCell ref="V15:W15"/>
    <mergeCell ref="A12:B12"/>
    <mergeCell ref="D12:F12"/>
    <mergeCell ref="H12:M12"/>
    <mergeCell ref="O12:P12"/>
    <mergeCell ref="V12:W12"/>
    <mergeCell ref="A13:B13"/>
    <mergeCell ref="D13:F13"/>
    <mergeCell ref="H13:M13"/>
    <mergeCell ref="O13:P13"/>
    <mergeCell ref="V13:W13"/>
    <mergeCell ref="A10:B10"/>
    <mergeCell ref="D10:F10"/>
    <mergeCell ref="H10:M10"/>
    <mergeCell ref="O10:P10"/>
    <mergeCell ref="V10:W10"/>
    <mergeCell ref="A11:B11"/>
    <mergeCell ref="D11:F11"/>
    <mergeCell ref="H11:M11"/>
    <mergeCell ref="O11:P11"/>
    <mergeCell ref="V11:W11"/>
    <mergeCell ref="B6:J6"/>
    <mergeCell ref="R6:T6"/>
    <mergeCell ref="V6:W7"/>
    <mergeCell ref="A8:B8"/>
    <mergeCell ref="D8:F8"/>
    <mergeCell ref="H8:M8"/>
    <mergeCell ref="O8:P8"/>
    <mergeCell ref="V8:W8"/>
    <mergeCell ref="A9:B9"/>
    <mergeCell ref="D9:F9"/>
    <mergeCell ref="H9:M9"/>
    <mergeCell ref="O9:P9"/>
    <mergeCell ref="V9:W9"/>
    <mergeCell ref="I1:R1"/>
    <mergeCell ref="A2:E2"/>
    <mergeCell ref="F2:U3"/>
    <mergeCell ref="W2:Y2"/>
    <mergeCell ref="E4:U4"/>
    <mergeCell ref="A5:B5"/>
    <mergeCell ref="D5:F5"/>
    <mergeCell ref="H5:M5"/>
    <mergeCell ref="O5:P5"/>
    <mergeCell ref="R5:S5"/>
    <mergeCell ref="V5:W5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5"/>
  <sheetViews>
    <sheetView topLeftCell="B1" workbookViewId="0">
      <selection activeCell="N18" sqref="N18"/>
    </sheetView>
  </sheetViews>
  <sheetFormatPr defaultRowHeight="14.4" x14ac:dyDescent="0.3"/>
  <cols>
    <col min="2" max="2" width="11.6640625" bestFit="1" customWidth="1"/>
    <col min="7" max="7" width="11.6640625" bestFit="1" customWidth="1"/>
  </cols>
  <sheetData>
    <row r="2" spans="1:7" x14ac:dyDescent="0.3">
      <c r="A2" t="s">
        <v>714</v>
      </c>
      <c r="F2" t="s">
        <v>721</v>
      </c>
    </row>
    <row r="3" spans="1:7" x14ac:dyDescent="0.3">
      <c r="A3" t="s">
        <v>715</v>
      </c>
      <c r="F3" t="s">
        <v>715</v>
      </c>
    </row>
    <row r="4" spans="1:7" x14ac:dyDescent="0.3">
      <c r="A4" t="s">
        <v>716</v>
      </c>
      <c r="F4" t="s">
        <v>722</v>
      </c>
    </row>
    <row r="6" spans="1:7" x14ac:dyDescent="0.3">
      <c r="A6" s="29" t="s">
        <v>717</v>
      </c>
      <c r="B6" t="s">
        <v>718</v>
      </c>
      <c r="F6" s="29" t="s">
        <v>717</v>
      </c>
      <c r="G6" t="s">
        <v>718</v>
      </c>
    </row>
    <row r="7" spans="1:7" x14ac:dyDescent="0.3">
      <c r="A7" s="27">
        <v>416</v>
      </c>
      <c r="B7" s="28">
        <v>181.70000000000005</v>
      </c>
      <c r="F7" s="27">
        <v>416</v>
      </c>
      <c r="G7" s="28">
        <v>82.42</v>
      </c>
    </row>
    <row r="8" spans="1:7" x14ac:dyDescent="0.3">
      <c r="A8" s="27">
        <v>417.10199999999998</v>
      </c>
      <c r="B8" s="28">
        <v>86.5</v>
      </c>
      <c r="F8" s="27">
        <v>417.10199999999998</v>
      </c>
      <c r="G8" s="28">
        <v>39.410000000000004</v>
      </c>
    </row>
    <row r="9" spans="1:7" x14ac:dyDescent="0.3">
      <c r="A9" s="27">
        <v>930.2</v>
      </c>
      <c r="B9" s="28">
        <v>-29111.94</v>
      </c>
      <c r="F9" s="27">
        <v>930.21</v>
      </c>
      <c r="G9" s="28">
        <v>-12445.26</v>
      </c>
    </row>
    <row r="10" spans="1:7" x14ac:dyDescent="0.3">
      <c r="A10" s="27">
        <v>930.22199999999998</v>
      </c>
      <c r="B10" s="28">
        <v>3439.1</v>
      </c>
      <c r="F10" s="27">
        <v>930.22199999999998</v>
      </c>
      <c r="G10" s="28">
        <v>1460.33</v>
      </c>
    </row>
    <row r="11" spans="1:7" x14ac:dyDescent="0.3">
      <c r="A11" s="27">
        <v>930.22299999999996</v>
      </c>
      <c r="B11" s="28">
        <v>2883.7000000000003</v>
      </c>
      <c r="F11" s="27">
        <v>930.22299999999996</v>
      </c>
      <c r="G11" s="28">
        <v>1227.02</v>
      </c>
    </row>
    <row r="12" spans="1:7" x14ac:dyDescent="0.3">
      <c r="A12" s="27">
        <v>930.23099999999999</v>
      </c>
      <c r="B12" s="28">
        <v>3232.3200000000006</v>
      </c>
      <c r="F12" s="27">
        <v>930.23099999999999</v>
      </c>
      <c r="G12" s="28">
        <v>1367.11</v>
      </c>
    </row>
    <row r="13" spans="1:7" x14ac:dyDescent="0.3">
      <c r="A13" s="27">
        <v>930.24099999999999</v>
      </c>
      <c r="B13" s="28">
        <v>19288.62</v>
      </c>
      <c r="F13" s="27">
        <v>930.24099999999999</v>
      </c>
      <c r="G13" s="28">
        <v>8268.9699999999993</v>
      </c>
    </row>
    <row r="14" spans="1:7" x14ac:dyDescent="0.3">
      <c r="A14" s="27" t="s">
        <v>719</v>
      </c>
      <c r="B14" s="28">
        <v>0</v>
      </c>
      <c r="F14" s="27" t="s">
        <v>720</v>
      </c>
      <c r="G14" s="30">
        <v>0</v>
      </c>
    </row>
    <row r="15" spans="1:7" x14ac:dyDescent="0.3">
      <c r="A15" s="27" t="s">
        <v>720</v>
      </c>
      <c r="B15" s="28"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2"/>
  <sheetViews>
    <sheetView topLeftCell="C1" workbookViewId="0">
      <pane ySplit="8" topLeftCell="A9" activePane="bottomLeft" state="frozen"/>
      <selection activeCell="P78" sqref="P78"/>
      <selection pane="bottomLeft" activeCell="C1" sqref="C1:H20"/>
    </sheetView>
  </sheetViews>
  <sheetFormatPr defaultRowHeight="14.4" x14ac:dyDescent="0.3"/>
  <cols>
    <col min="1" max="1" width="26.33203125" hidden="1" customWidth="1"/>
    <col min="2" max="2" width="24.44140625" hidden="1" customWidth="1"/>
    <col min="3" max="3" width="8.77734375" customWidth="1"/>
    <col min="4" max="4" width="26.109375" bestFit="1" customWidth="1"/>
    <col min="5" max="5" width="37.33203125" bestFit="1" customWidth="1"/>
    <col min="6" max="6" width="10.5546875" bestFit="1" customWidth="1"/>
    <col min="7" max="7" width="11" customWidth="1"/>
    <col min="8" max="8" width="8.21875" bestFit="1" customWidth="1"/>
    <col min="9" max="9" width="18.109375" hidden="1" customWidth="1"/>
    <col min="10" max="10" width="7.109375" hidden="1" customWidth="1"/>
    <col min="11" max="11" width="7.5546875" hidden="1" customWidth="1"/>
    <col min="12" max="12" width="16.33203125" hidden="1" customWidth="1"/>
    <col min="13" max="13" width="8" hidden="1" customWidth="1"/>
  </cols>
  <sheetData>
    <row r="1" spans="1:13" ht="15.6" x14ac:dyDescent="0.3">
      <c r="C1" s="67" t="s">
        <v>428</v>
      </c>
      <c r="D1" s="67"/>
      <c r="E1" s="67"/>
      <c r="F1" s="67"/>
      <c r="G1" s="67"/>
      <c r="H1" s="67"/>
    </row>
    <row r="2" spans="1:13" ht="15.6" x14ac:dyDescent="0.3">
      <c r="C2" s="67" t="s">
        <v>959</v>
      </c>
      <c r="D2" s="67"/>
      <c r="E2" s="67"/>
      <c r="F2" s="67"/>
      <c r="G2" s="67"/>
      <c r="H2" s="67"/>
    </row>
    <row r="3" spans="1:13" ht="15.6" x14ac:dyDescent="0.3">
      <c r="C3" s="67" t="s">
        <v>732</v>
      </c>
      <c r="D3" s="67"/>
      <c r="E3" s="67"/>
      <c r="F3" s="67"/>
      <c r="G3" s="67"/>
      <c r="H3" s="67"/>
    </row>
    <row r="4" spans="1:13" ht="15.6" x14ac:dyDescent="0.3">
      <c r="C4" s="67" t="s">
        <v>733</v>
      </c>
      <c r="D4" s="67"/>
      <c r="E4" s="67"/>
      <c r="F4" s="67"/>
      <c r="G4" s="67"/>
      <c r="H4" s="67"/>
    </row>
    <row r="5" spans="1:13" ht="15.6" x14ac:dyDescent="0.3">
      <c r="C5" s="52"/>
      <c r="D5" s="52"/>
      <c r="E5" s="52"/>
      <c r="F5" s="52"/>
      <c r="G5" s="52"/>
      <c r="H5" s="52"/>
    </row>
    <row r="6" spans="1:13" ht="15.6" x14ac:dyDescent="0.3">
      <c r="C6" s="52"/>
      <c r="D6" s="52" t="s">
        <v>944</v>
      </c>
      <c r="E6" s="52"/>
      <c r="F6" s="52"/>
      <c r="G6" s="52"/>
      <c r="H6" s="52"/>
    </row>
    <row r="7" spans="1:13" ht="15.6" x14ac:dyDescent="0.3">
      <c r="C7" s="58" t="s">
        <v>467</v>
      </c>
      <c r="D7" s="58" t="s">
        <v>468</v>
      </c>
      <c r="E7" s="58" t="s">
        <v>469</v>
      </c>
      <c r="F7" s="58" t="s">
        <v>470</v>
      </c>
      <c r="G7" s="58" t="s">
        <v>471</v>
      </c>
      <c r="H7" s="58" t="s">
        <v>472</v>
      </c>
    </row>
    <row r="8" spans="1:13" ht="15.6" x14ac:dyDescent="0.3">
      <c r="A8" t="s">
        <v>7</v>
      </c>
      <c r="B8" t="s">
        <v>734</v>
      </c>
      <c r="C8" s="52" t="s">
        <v>725</v>
      </c>
      <c r="D8" s="52" t="s">
        <v>735</v>
      </c>
      <c r="E8" s="52" t="s">
        <v>3</v>
      </c>
      <c r="F8" s="52" t="s">
        <v>2</v>
      </c>
      <c r="G8" s="52" t="s">
        <v>736</v>
      </c>
      <c r="H8" s="52" t="s">
        <v>737</v>
      </c>
      <c r="I8" t="s">
        <v>1</v>
      </c>
      <c r="J8" t="s">
        <v>23</v>
      </c>
      <c r="K8" t="s">
        <v>9</v>
      </c>
      <c r="L8" t="s">
        <v>11</v>
      </c>
      <c r="M8" t="s">
        <v>18</v>
      </c>
    </row>
    <row r="9" spans="1:13" ht="15.6" x14ac:dyDescent="0.3">
      <c r="A9" t="s">
        <v>738</v>
      </c>
      <c r="B9" t="s">
        <v>739</v>
      </c>
      <c r="C9" s="52">
        <v>1</v>
      </c>
      <c r="D9" s="52" t="s">
        <v>151</v>
      </c>
      <c r="E9" s="52" t="s">
        <v>740</v>
      </c>
      <c r="F9" s="85">
        <v>41855</v>
      </c>
      <c r="G9" s="86">
        <v>99.9</v>
      </c>
      <c r="H9" s="52">
        <v>921</v>
      </c>
      <c r="I9" t="s">
        <v>741</v>
      </c>
      <c r="J9" s="1">
        <v>41852</v>
      </c>
      <c r="K9">
        <v>7346</v>
      </c>
      <c r="L9">
        <v>72379</v>
      </c>
      <c r="M9">
        <v>1253054</v>
      </c>
    </row>
    <row r="10" spans="1:13" ht="15.6" x14ac:dyDescent="0.3">
      <c r="A10" t="s">
        <v>738</v>
      </c>
      <c r="B10" t="s">
        <v>739</v>
      </c>
      <c r="C10" s="52">
        <v>2</v>
      </c>
      <c r="D10" s="52" t="s">
        <v>742</v>
      </c>
      <c r="E10" s="52" t="s">
        <v>743</v>
      </c>
      <c r="F10" s="85">
        <v>42124</v>
      </c>
      <c r="G10" s="86">
        <v>28.95</v>
      </c>
      <c r="H10" s="52">
        <v>921</v>
      </c>
      <c r="I10" t="s">
        <v>741</v>
      </c>
      <c r="J10" s="1">
        <v>42095</v>
      </c>
      <c r="K10">
        <v>9999</v>
      </c>
      <c r="L10">
        <v>20150501145008</v>
      </c>
      <c r="M10">
        <v>1266462</v>
      </c>
    </row>
    <row r="11" spans="1:13" ht="15.6" x14ac:dyDescent="0.3">
      <c r="A11" t="s">
        <v>738</v>
      </c>
      <c r="B11" t="s">
        <v>739</v>
      </c>
      <c r="C11" s="52">
        <v>3</v>
      </c>
      <c r="D11" s="52" t="s">
        <v>81</v>
      </c>
      <c r="E11" s="52" t="s">
        <v>744</v>
      </c>
      <c r="F11" s="85">
        <v>42124</v>
      </c>
      <c r="G11" s="86">
        <v>6.88</v>
      </c>
      <c r="H11" s="52">
        <v>921</v>
      </c>
      <c r="I11" t="s">
        <v>741</v>
      </c>
      <c r="J11" s="1">
        <v>42095</v>
      </c>
      <c r="K11">
        <v>7402</v>
      </c>
      <c r="L11">
        <v>5288</v>
      </c>
      <c r="M11">
        <v>1266462</v>
      </c>
    </row>
    <row r="12" spans="1:13" ht="15.6" x14ac:dyDescent="0.3">
      <c r="A12" t="s">
        <v>738</v>
      </c>
      <c r="B12" t="s">
        <v>739</v>
      </c>
      <c r="C12" s="52">
        <v>4</v>
      </c>
      <c r="D12" s="52" t="s">
        <v>745</v>
      </c>
      <c r="E12" s="52" t="s">
        <v>746</v>
      </c>
      <c r="F12" s="85">
        <v>42174</v>
      </c>
      <c r="G12" s="86">
        <v>370.79</v>
      </c>
      <c r="H12" s="52">
        <v>921</v>
      </c>
      <c r="I12" t="s">
        <v>741</v>
      </c>
      <c r="J12" s="1">
        <v>42156</v>
      </c>
      <c r="K12">
        <v>9999</v>
      </c>
      <c r="L12">
        <v>20150619163203</v>
      </c>
      <c r="M12">
        <v>1269361</v>
      </c>
    </row>
    <row r="13" spans="1:13" ht="15.6" x14ac:dyDescent="0.3">
      <c r="A13" t="s">
        <v>738</v>
      </c>
      <c r="B13" t="s">
        <v>739</v>
      </c>
      <c r="C13" s="52">
        <v>5</v>
      </c>
      <c r="D13" s="52" t="s">
        <v>747</v>
      </c>
      <c r="E13" s="52" t="s">
        <v>748</v>
      </c>
      <c r="F13" s="85">
        <v>42174</v>
      </c>
      <c r="G13" s="95">
        <v>317.33</v>
      </c>
      <c r="H13" s="52">
        <v>921</v>
      </c>
      <c r="I13" t="s">
        <v>741</v>
      </c>
      <c r="J13" s="1">
        <v>42156</v>
      </c>
      <c r="K13">
        <v>9999</v>
      </c>
      <c r="L13">
        <v>20150619163019</v>
      </c>
      <c r="M13">
        <v>1269361</v>
      </c>
    </row>
    <row r="14" spans="1:13" ht="16.2" thickBot="1" x14ac:dyDescent="0.35">
      <c r="C14" s="52">
        <v>6</v>
      </c>
      <c r="D14" s="52" t="s">
        <v>519</v>
      </c>
      <c r="E14" s="52"/>
      <c r="F14" s="85"/>
      <c r="G14" s="96">
        <f>SUM(G9:G13)</f>
        <v>823.84999999999991</v>
      </c>
      <c r="H14" s="52"/>
      <c r="J14" s="1"/>
    </row>
    <row r="15" spans="1:13" ht="16.2" thickTop="1" x14ac:dyDescent="0.3">
      <c r="C15" s="52"/>
      <c r="D15" s="52"/>
      <c r="E15" s="52"/>
      <c r="F15" s="85"/>
      <c r="G15" s="215" t="s">
        <v>1285</v>
      </c>
      <c r="H15" s="52"/>
      <c r="J15" s="1"/>
    </row>
    <row r="16" spans="1:13" ht="15.6" x14ac:dyDescent="0.3">
      <c r="C16" s="52"/>
      <c r="D16" s="52"/>
      <c r="E16" s="52"/>
      <c r="F16" s="85"/>
      <c r="G16" s="215" t="s">
        <v>1286</v>
      </c>
      <c r="H16" s="52"/>
      <c r="J16" s="1"/>
    </row>
    <row r="17" spans="1:10" ht="15.6" x14ac:dyDescent="0.3">
      <c r="C17" s="67"/>
      <c r="D17" s="67"/>
      <c r="E17" s="67"/>
      <c r="F17" s="198"/>
      <c r="G17" s="215" t="s">
        <v>1287</v>
      </c>
      <c r="H17" s="67"/>
      <c r="J17" s="1"/>
    </row>
    <row r="18" spans="1:10" ht="15.6" x14ac:dyDescent="0.3">
      <c r="C18" s="52"/>
      <c r="D18" s="52"/>
      <c r="E18" s="52"/>
      <c r="F18" s="85"/>
      <c r="G18" s="197"/>
      <c r="H18" s="52"/>
      <c r="J18" s="1"/>
    </row>
    <row r="19" spans="1:10" ht="16.2" thickBot="1" x14ac:dyDescent="0.35">
      <c r="C19" s="52"/>
      <c r="D19" s="52"/>
      <c r="E19" s="52"/>
      <c r="F19" s="52" t="s">
        <v>455</v>
      </c>
      <c r="G19" s="199">
        <f>SUM(G9:G13)</f>
        <v>823.84999999999991</v>
      </c>
      <c r="H19" s="52">
        <v>921</v>
      </c>
    </row>
    <row r="20" spans="1:10" ht="15" thickTop="1" x14ac:dyDescent="0.3">
      <c r="G20" s="2"/>
    </row>
    <row r="22" spans="1:10" x14ac:dyDescent="0.3">
      <c r="A22" t="s">
        <v>455</v>
      </c>
    </row>
  </sheetData>
  <pageMargins left="0.7" right="0.7" top="0.75" bottom="0.75" header="0.3" footer="0.3"/>
  <pageSetup scale="88" orientation="portrait" r:id="rId1"/>
  <headerFooter>
    <oddFooter>&amp;C&amp;12Exhibit 5D, 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0"/>
  <sheetViews>
    <sheetView topLeftCell="C57" workbookViewId="0">
      <selection activeCell="C1" sqref="C1:H20"/>
    </sheetView>
  </sheetViews>
  <sheetFormatPr defaultRowHeight="14.4" x14ac:dyDescent="0.3"/>
  <cols>
    <col min="1" max="1" width="25.33203125" hidden="1" customWidth="1"/>
    <col min="2" max="2" width="28.88671875" hidden="1" customWidth="1"/>
    <col min="3" max="3" width="8.77734375" customWidth="1"/>
    <col min="4" max="4" width="33.109375" bestFit="1" customWidth="1"/>
    <col min="5" max="5" width="40.6640625" bestFit="1" customWidth="1"/>
    <col min="6" max="6" width="10.5546875" bestFit="1" customWidth="1"/>
    <col min="7" max="7" width="9.6640625" bestFit="1" customWidth="1"/>
    <col min="8" max="8" width="8.21875" bestFit="1" customWidth="1"/>
    <col min="9" max="9" width="39.88671875" hidden="1" customWidth="1"/>
    <col min="10" max="10" width="7.109375" hidden="1" customWidth="1"/>
    <col min="11" max="11" width="7.5546875" hidden="1" customWidth="1"/>
    <col min="12" max="12" width="12" hidden="1" customWidth="1"/>
    <col min="13" max="13" width="8" hidden="1" customWidth="1"/>
  </cols>
  <sheetData>
    <row r="1" spans="1:13" ht="15.6" x14ac:dyDescent="0.3">
      <c r="C1" s="67" t="s">
        <v>428</v>
      </c>
      <c r="D1" s="67"/>
      <c r="E1" s="67"/>
      <c r="F1" s="67"/>
      <c r="G1" s="67"/>
      <c r="H1" s="67"/>
    </row>
    <row r="2" spans="1:13" ht="15.6" x14ac:dyDescent="0.3">
      <c r="C2" s="67" t="s">
        <v>959</v>
      </c>
      <c r="D2" s="67"/>
      <c r="E2" s="67"/>
      <c r="F2" s="67"/>
      <c r="G2" s="67"/>
      <c r="H2" s="67"/>
    </row>
    <row r="3" spans="1:13" ht="15.6" x14ac:dyDescent="0.3">
      <c r="C3" s="67" t="s">
        <v>732</v>
      </c>
      <c r="D3" s="67"/>
      <c r="E3" s="67"/>
      <c r="F3" s="67"/>
      <c r="G3" s="67"/>
      <c r="H3" s="67"/>
    </row>
    <row r="4" spans="1:13" ht="15.6" x14ac:dyDescent="0.3">
      <c r="C4" s="67" t="s">
        <v>733</v>
      </c>
      <c r="D4" s="67"/>
      <c r="E4" s="67"/>
      <c r="F4" s="67"/>
      <c r="G4" s="67"/>
      <c r="H4" s="67"/>
    </row>
    <row r="5" spans="1:13" ht="15.6" x14ac:dyDescent="0.3">
      <c r="C5" s="52"/>
      <c r="D5" s="52"/>
      <c r="E5" s="52"/>
      <c r="F5" s="52"/>
      <c r="G5" s="52"/>
      <c r="H5" s="52"/>
    </row>
    <row r="6" spans="1:13" ht="15.6" x14ac:dyDescent="0.3">
      <c r="C6" s="52"/>
      <c r="D6" s="52" t="s">
        <v>943</v>
      </c>
      <c r="E6" s="52"/>
      <c r="F6" s="52"/>
      <c r="G6" s="52"/>
      <c r="H6" s="52"/>
    </row>
    <row r="7" spans="1:13" ht="15.6" x14ac:dyDescent="0.3">
      <c r="C7" s="58" t="s">
        <v>467</v>
      </c>
      <c r="D7" s="58" t="s">
        <v>468</v>
      </c>
      <c r="E7" s="58" t="s">
        <v>469</v>
      </c>
      <c r="F7" s="58" t="s">
        <v>470</v>
      </c>
      <c r="G7" s="58" t="s">
        <v>471</v>
      </c>
      <c r="H7" s="58" t="s">
        <v>472</v>
      </c>
    </row>
    <row r="8" spans="1:13" ht="15.6" x14ac:dyDescent="0.3">
      <c r="A8" t="s">
        <v>7</v>
      </c>
      <c r="B8" t="s">
        <v>734</v>
      </c>
      <c r="C8" s="105" t="s">
        <v>725</v>
      </c>
      <c r="D8" s="52" t="s">
        <v>735</v>
      </c>
      <c r="E8" s="52" t="s">
        <v>3</v>
      </c>
      <c r="F8" s="52" t="s">
        <v>2</v>
      </c>
      <c r="G8" s="52" t="s">
        <v>736</v>
      </c>
      <c r="H8" s="52" t="s">
        <v>737</v>
      </c>
      <c r="I8" t="s">
        <v>1</v>
      </c>
      <c r="J8" t="s">
        <v>23</v>
      </c>
      <c r="K8" t="s">
        <v>9</v>
      </c>
      <c r="L8" t="s">
        <v>11</v>
      </c>
      <c r="M8" t="s">
        <v>18</v>
      </c>
    </row>
    <row r="9" spans="1:13" ht="15.6" x14ac:dyDescent="0.3">
      <c r="A9" t="s">
        <v>750</v>
      </c>
      <c r="B9" t="s">
        <v>114</v>
      </c>
      <c r="C9" s="52">
        <v>1</v>
      </c>
      <c r="D9" s="52" t="s">
        <v>81</v>
      </c>
      <c r="E9" s="52" t="s">
        <v>751</v>
      </c>
      <c r="F9" s="85">
        <v>41836</v>
      </c>
      <c r="G9" s="52">
        <v>79.849999999999994</v>
      </c>
      <c r="H9" s="52">
        <v>903</v>
      </c>
      <c r="I9" t="s">
        <v>752</v>
      </c>
      <c r="J9" s="1">
        <v>41821</v>
      </c>
      <c r="K9">
        <v>7402</v>
      </c>
      <c r="L9">
        <v>20140730095452</v>
      </c>
      <c r="M9">
        <v>1250371</v>
      </c>
    </row>
    <row r="10" spans="1:13" ht="15.6" x14ac:dyDescent="0.3">
      <c r="A10" t="s">
        <v>750</v>
      </c>
      <c r="B10" t="s">
        <v>114</v>
      </c>
      <c r="C10" s="52">
        <f>C9+1</f>
        <v>2</v>
      </c>
      <c r="D10" s="52" t="s">
        <v>742</v>
      </c>
      <c r="E10" s="52" t="s">
        <v>753</v>
      </c>
      <c r="F10" s="85">
        <v>41837</v>
      </c>
      <c r="G10" s="52">
        <v>44.95</v>
      </c>
      <c r="H10" s="52">
        <v>903</v>
      </c>
      <c r="I10" t="s">
        <v>752</v>
      </c>
      <c r="J10" s="1">
        <v>41821</v>
      </c>
      <c r="K10">
        <v>9999</v>
      </c>
      <c r="L10">
        <v>20140730095315</v>
      </c>
      <c r="M10">
        <v>1250371</v>
      </c>
    </row>
    <row r="11" spans="1:13" ht="15.6" x14ac:dyDescent="0.3">
      <c r="A11" t="s">
        <v>750</v>
      </c>
      <c r="B11" t="s">
        <v>114</v>
      </c>
      <c r="C11" s="52">
        <f t="shared" ref="C11:C74" si="0">C10+1</f>
        <v>3</v>
      </c>
      <c r="D11" s="52" t="s">
        <v>141</v>
      </c>
      <c r="E11" s="52" t="s">
        <v>754</v>
      </c>
      <c r="F11" s="85">
        <v>41850</v>
      </c>
      <c r="G11" s="52">
        <v>18.72</v>
      </c>
      <c r="H11" s="52">
        <v>903</v>
      </c>
      <c r="I11" t="s">
        <v>752</v>
      </c>
      <c r="J11" s="1">
        <v>41821</v>
      </c>
      <c r="K11">
        <v>7241</v>
      </c>
      <c r="L11">
        <v>20140731110749</v>
      </c>
      <c r="M11">
        <v>1250458</v>
      </c>
    </row>
    <row r="12" spans="1:13" ht="15.6" x14ac:dyDescent="0.3">
      <c r="A12" t="s">
        <v>750</v>
      </c>
      <c r="B12" t="s">
        <v>114</v>
      </c>
      <c r="C12" s="52">
        <f t="shared" si="0"/>
        <v>4</v>
      </c>
      <c r="D12" s="52" t="s">
        <v>755</v>
      </c>
      <c r="E12" s="52" t="s">
        <v>756</v>
      </c>
      <c r="F12" s="85">
        <v>41859</v>
      </c>
      <c r="G12" s="52">
        <v>3.16</v>
      </c>
      <c r="H12" s="52">
        <v>588</v>
      </c>
      <c r="I12" t="s">
        <v>757</v>
      </c>
      <c r="J12" s="1">
        <v>41852</v>
      </c>
      <c r="K12">
        <v>7950</v>
      </c>
      <c r="L12">
        <v>20140815093311</v>
      </c>
      <c r="M12">
        <v>1252004</v>
      </c>
    </row>
    <row r="13" spans="1:13" ht="15.6" x14ac:dyDescent="0.3">
      <c r="A13" t="s">
        <v>750</v>
      </c>
      <c r="B13" t="s">
        <v>114</v>
      </c>
      <c r="C13" s="52">
        <f t="shared" si="0"/>
        <v>5</v>
      </c>
      <c r="D13" s="52" t="s">
        <v>755</v>
      </c>
      <c r="E13" s="52" t="s">
        <v>756</v>
      </c>
      <c r="F13" s="85">
        <v>41859</v>
      </c>
      <c r="G13" s="52">
        <v>3.25</v>
      </c>
      <c r="H13" s="52">
        <v>598</v>
      </c>
      <c r="I13" t="s">
        <v>758</v>
      </c>
      <c r="J13" s="1">
        <v>41852</v>
      </c>
      <c r="K13">
        <v>7950</v>
      </c>
      <c r="L13">
        <v>20140815093311</v>
      </c>
      <c r="M13">
        <v>1252004</v>
      </c>
    </row>
    <row r="14" spans="1:13" ht="15.6" x14ac:dyDescent="0.3">
      <c r="A14" t="s">
        <v>750</v>
      </c>
      <c r="B14" t="s">
        <v>114</v>
      </c>
      <c r="C14" s="52">
        <f t="shared" si="0"/>
        <v>6</v>
      </c>
      <c r="D14" s="52" t="s">
        <v>755</v>
      </c>
      <c r="E14" s="52" t="s">
        <v>756</v>
      </c>
      <c r="F14" s="85">
        <v>41859</v>
      </c>
      <c r="G14" s="52">
        <v>1.39</v>
      </c>
      <c r="H14" s="52">
        <v>903</v>
      </c>
      <c r="I14" t="s">
        <v>752</v>
      </c>
      <c r="J14" s="1">
        <v>41852</v>
      </c>
      <c r="K14">
        <v>7950</v>
      </c>
      <c r="L14">
        <v>20140815093311</v>
      </c>
      <c r="M14">
        <v>1252004</v>
      </c>
    </row>
    <row r="15" spans="1:13" ht="15.6" x14ac:dyDescent="0.3">
      <c r="A15" t="s">
        <v>750</v>
      </c>
      <c r="B15" t="s">
        <v>114</v>
      </c>
      <c r="C15" s="52">
        <f t="shared" si="0"/>
        <v>7</v>
      </c>
      <c r="D15" s="52" t="s">
        <v>755</v>
      </c>
      <c r="E15" s="52" t="s">
        <v>756</v>
      </c>
      <c r="F15" s="85">
        <v>41859</v>
      </c>
      <c r="G15" s="52">
        <v>0.1</v>
      </c>
      <c r="H15" s="52">
        <v>912</v>
      </c>
      <c r="I15" t="s">
        <v>759</v>
      </c>
      <c r="J15" s="1">
        <v>41852</v>
      </c>
      <c r="K15">
        <v>7950</v>
      </c>
      <c r="L15">
        <v>20140815093311</v>
      </c>
      <c r="M15">
        <v>1252004</v>
      </c>
    </row>
    <row r="16" spans="1:13" ht="15.6" x14ac:dyDescent="0.3">
      <c r="A16" t="s">
        <v>750</v>
      </c>
      <c r="B16" t="s">
        <v>114</v>
      </c>
      <c r="C16" s="52">
        <f t="shared" si="0"/>
        <v>8</v>
      </c>
      <c r="D16" s="52" t="s">
        <v>755</v>
      </c>
      <c r="E16" s="52" t="s">
        <v>756</v>
      </c>
      <c r="F16" s="85">
        <v>41859</v>
      </c>
      <c r="G16" s="52">
        <v>1.39</v>
      </c>
      <c r="H16" s="52">
        <v>921</v>
      </c>
      <c r="I16" t="s">
        <v>741</v>
      </c>
      <c r="J16" s="1">
        <v>41852</v>
      </c>
      <c r="K16">
        <v>7950</v>
      </c>
      <c r="L16">
        <v>20140815093311</v>
      </c>
      <c r="M16">
        <v>1252004</v>
      </c>
    </row>
    <row r="17" spans="1:13" ht="15.6" x14ac:dyDescent="0.3">
      <c r="A17" t="s">
        <v>750</v>
      </c>
      <c r="B17" t="s">
        <v>114</v>
      </c>
      <c r="C17" s="52">
        <f t="shared" si="0"/>
        <v>9</v>
      </c>
      <c r="D17" s="52" t="s">
        <v>760</v>
      </c>
      <c r="E17" s="52" t="s">
        <v>761</v>
      </c>
      <c r="F17" s="85">
        <v>41883</v>
      </c>
      <c r="G17" s="52">
        <v>10.199999999999999</v>
      </c>
      <c r="H17" s="52">
        <v>588</v>
      </c>
      <c r="I17" t="s">
        <v>757</v>
      </c>
      <c r="J17" s="1">
        <v>41883</v>
      </c>
      <c r="K17">
        <v>7929</v>
      </c>
      <c r="L17">
        <v>20141009112357</v>
      </c>
      <c r="M17">
        <v>1254922</v>
      </c>
    </row>
    <row r="18" spans="1:13" ht="15.6" x14ac:dyDescent="0.3">
      <c r="A18" t="s">
        <v>750</v>
      </c>
      <c r="B18" t="s">
        <v>114</v>
      </c>
      <c r="C18" s="52">
        <f t="shared" si="0"/>
        <v>10</v>
      </c>
      <c r="D18" s="52" t="s">
        <v>760</v>
      </c>
      <c r="E18" s="52" t="s">
        <v>761</v>
      </c>
      <c r="F18" s="85">
        <v>41883</v>
      </c>
      <c r="G18" s="52">
        <v>10.5</v>
      </c>
      <c r="H18" s="52">
        <v>598</v>
      </c>
      <c r="I18" t="s">
        <v>758</v>
      </c>
      <c r="J18" s="1">
        <v>41883</v>
      </c>
      <c r="K18">
        <v>7929</v>
      </c>
      <c r="L18">
        <v>20141009112357</v>
      </c>
      <c r="M18">
        <v>1254922</v>
      </c>
    </row>
    <row r="19" spans="1:13" ht="15.6" x14ac:dyDescent="0.3">
      <c r="A19" t="s">
        <v>750</v>
      </c>
      <c r="B19" t="s">
        <v>114</v>
      </c>
      <c r="C19" s="52">
        <f t="shared" si="0"/>
        <v>11</v>
      </c>
      <c r="D19" s="52" t="s">
        <v>760</v>
      </c>
      <c r="E19" s="52" t="s">
        <v>761</v>
      </c>
      <c r="F19" s="85">
        <v>41883</v>
      </c>
      <c r="G19" s="52">
        <v>4.5</v>
      </c>
      <c r="H19" s="52">
        <v>903</v>
      </c>
      <c r="I19" t="s">
        <v>752</v>
      </c>
      <c r="J19" s="1">
        <v>41883</v>
      </c>
      <c r="K19">
        <v>7929</v>
      </c>
      <c r="L19">
        <v>20141009112357</v>
      </c>
      <c r="M19">
        <v>1254922</v>
      </c>
    </row>
    <row r="20" spans="1:13" ht="15.6" x14ac:dyDescent="0.3">
      <c r="A20" t="s">
        <v>750</v>
      </c>
      <c r="B20" t="s">
        <v>114</v>
      </c>
      <c r="C20" s="52">
        <f t="shared" si="0"/>
        <v>12</v>
      </c>
      <c r="D20" s="52" t="s">
        <v>760</v>
      </c>
      <c r="E20" s="52" t="s">
        <v>761</v>
      </c>
      <c r="F20" s="85">
        <v>41883</v>
      </c>
      <c r="G20" s="52">
        <v>0.3</v>
      </c>
      <c r="H20" s="52">
        <v>912</v>
      </c>
      <c r="I20" t="s">
        <v>759</v>
      </c>
      <c r="J20" s="1">
        <v>41883</v>
      </c>
      <c r="K20">
        <v>7929</v>
      </c>
      <c r="L20">
        <v>20141009112357</v>
      </c>
      <c r="M20">
        <v>1254922</v>
      </c>
    </row>
    <row r="21" spans="1:13" ht="15.6" x14ac:dyDescent="0.3">
      <c r="A21" t="s">
        <v>750</v>
      </c>
      <c r="B21" t="s">
        <v>114</v>
      </c>
      <c r="C21" s="52">
        <f t="shared" si="0"/>
        <v>13</v>
      </c>
      <c r="D21" s="52" t="s">
        <v>760</v>
      </c>
      <c r="E21" s="52" t="s">
        <v>761</v>
      </c>
      <c r="F21" s="85">
        <v>41883</v>
      </c>
      <c r="G21" s="52">
        <v>4.5</v>
      </c>
      <c r="H21" s="52">
        <v>921</v>
      </c>
      <c r="I21" t="s">
        <v>741</v>
      </c>
      <c r="J21" s="1">
        <v>41883</v>
      </c>
      <c r="K21">
        <v>7929</v>
      </c>
      <c r="L21">
        <v>20141009112357</v>
      </c>
      <c r="M21">
        <v>1254922</v>
      </c>
    </row>
    <row r="22" spans="1:13" ht="15.6" x14ac:dyDescent="0.3">
      <c r="A22" t="s">
        <v>750</v>
      </c>
      <c r="B22" t="s">
        <v>114</v>
      </c>
      <c r="C22" s="52">
        <f t="shared" si="0"/>
        <v>14</v>
      </c>
      <c r="D22" s="52" t="s">
        <v>762</v>
      </c>
      <c r="E22" s="52" t="s">
        <v>763</v>
      </c>
      <c r="F22" s="85">
        <v>41974</v>
      </c>
      <c r="G22" s="52">
        <v>675</v>
      </c>
      <c r="H22" s="52">
        <v>598</v>
      </c>
      <c r="I22" t="s">
        <v>758</v>
      </c>
      <c r="J22" s="1">
        <v>41974</v>
      </c>
      <c r="K22">
        <v>1328</v>
      </c>
      <c r="L22">
        <v>20141126141100</v>
      </c>
      <c r="M22">
        <v>1258068</v>
      </c>
    </row>
    <row r="23" spans="1:13" ht="15.6" x14ac:dyDescent="0.3">
      <c r="A23" t="s">
        <v>750</v>
      </c>
      <c r="B23" t="s">
        <v>114</v>
      </c>
      <c r="C23" s="52">
        <f t="shared" si="0"/>
        <v>15</v>
      </c>
      <c r="D23" s="52" t="s">
        <v>764</v>
      </c>
      <c r="E23" s="52" t="s">
        <v>765</v>
      </c>
      <c r="F23" s="85">
        <v>41974</v>
      </c>
      <c r="G23" s="52">
        <v>725</v>
      </c>
      <c r="H23" s="52">
        <v>598</v>
      </c>
      <c r="I23" t="s">
        <v>758</v>
      </c>
      <c r="J23" s="1">
        <v>41974</v>
      </c>
      <c r="K23">
        <v>7004</v>
      </c>
      <c r="L23">
        <v>20141126140909</v>
      </c>
      <c r="M23">
        <v>1258068</v>
      </c>
    </row>
    <row r="24" spans="1:13" ht="15.6" x14ac:dyDescent="0.3">
      <c r="A24" t="s">
        <v>750</v>
      </c>
      <c r="B24" t="s">
        <v>114</v>
      </c>
      <c r="C24" s="52">
        <f t="shared" si="0"/>
        <v>16</v>
      </c>
      <c r="D24" s="52" t="s">
        <v>766</v>
      </c>
      <c r="E24" s="52" t="s">
        <v>767</v>
      </c>
      <c r="F24" s="85">
        <v>41974</v>
      </c>
      <c r="G24" s="52">
        <v>900</v>
      </c>
      <c r="H24" s="52">
        <v>903</v>
      </c>
      <c r="I24" t="s">
        <v>752</v>
      </c>
      <c r="J24" s="1">
        <v>41974</v>
      </c>
      <c r="K24">
        <v>535</v>
      </c>
      <c r="L24">
        <v>20141126141147</v>
      </c>
      <c r="M24">
        <v>1258068</v>
      </c>
    </row>
    <row r="25" spans="1:13" ht="15.6" x14ac:dyDescent="0.3">
      <c r="A25" t="s">
        <v>750</v>
      </c>
      <c r="B25" t="s">
        <v>114</v>
      </c>
      <c r="C25" s="52">
        <f t="shared" si="0"/>
        <v>17</v>
      </c>
      <c r="D25" s="52" t="s">
        <v>81</v>
      </c>
      <c r="E25" s="52" t="s">
        <v>768</v>
      </c>
      <c r="F25" s="85">
        <v>42009</v>
      </c>
      <c r="G25" s="52">
        <v>10.45</v>
      </c>
      <c r="H25" s="52">
        <v>588</v>
      </c>
      <c r="I25" t="s">
        <v>757</v>
      </c>
      <c r="J25" s="1">
        <v>42005</v>
      </c>
      <c r="K25">
        <v>7402</v>
      </c>
      <c r="L25">
        <v>1917</v>
      </c>
      <c r="M25">
        <v>1261548</v>
      </c>
    </row>
    <row r="26" spans="1:13" ht="15.6" x14ac:dyDescent="0.3">
      <c r="A26" t="s">
        <v>750</v>
      </c>
      <c r="B26" t="s">
        <v>114</v>
      </c>
      <c r="C26" s="52">
        <f t="shared" si="0"/>
        <v>18</v>
      </c>
      <c r="D26" s="52" t="s">
        <v>769</v>
      </c>
      <c r="E26" s="52" t="s">
        <v>768</v>
      </c>
      <c r="F26" s="85">
        <v>42009</v>
      </c>
      <c r="G26" s="52">
        <v>6.47</v>
      </c>
      <c r="H26" s="52">
        <v>588</v>
      </c>
      <c r="I26" t="s">
        <v>757</v>
      </c>
      <c r="J26" s="1">
        <v>42005</v>
      </c>
      <c r="K26">
        <v>9999</v>
      </c>
      <c r="L26">
        <v>20150204151242</v>
      </c>
      <c r="M26">
        <v>1261548</v>
      </c>
    </row>
    <row r="27" spans="1:13" ht="15.6" x14ac:dyDescent="0.3">
      <c r="A27" t="s">
        <v>750</v>
      </c>
      <c r="B27" t="s">
        <v>114</v>
      </c>
      <c r="C27" s="52">
        <f t="shared" si="0"/>
        <v>19</v>
      </c>
      <c r="D27" s="52" t="s">
        <v>81</v>
      </c>
      <c r="E27" s="52" t="s">
        <v>768</v>
      </c>
      <c r="F27" s="85">
        <v>42009</v>
      </c>
      <c r="G27" s="52">
        <v>16.829999999999998</v>
      </c>
      <c r="H27" s="52">
        <v>598</v>
      </c>
      <c r="I27" t="s">
        <v>758</v>
      </c>
      <c r="J27" s="1">
        <v>42005</v>
      </c>
      <c r="K27">
        <v>7402</v>
      </c>
      <c r="L27">
        <v>1917</v>
      </c>
      <c r="M27">
        <v>1261548</v>
      </c>
    </row>
    <row r="28" spans="1:13" ht="15.6" x14ac:dyDescent="0.3">
      <c r="A28" t="s">
        <v>750</v>
      </c>
      <c r="B28" t="s">
        <v>114</v>
      </c>
      <c r="C28" s="52">
        <f t="shared" si="0"/>
        <v>20</v>
      </c>
      <c r="D28" s="52" t="s">
        <v>769</v>
      </c>
      <c r="E28" s="52" t="s">
        <v>768</v>
      </c>
      <c r="F28" s="85">
        <v>42009</v>
      </c>
      <c r="G28" s="52">
        <v>10.42</v>
      </c>
      <c r="H28" s="52">
        <v>598</v>
      </c>
      <c r="I28" t="s">
        <v>758</v>
      </c>
      <c r="J28" s="1">
        <v>42005</v>
      </c>
      <c r="K28">
        <v>9999</v>
      </c>
      <c r="L28">
        <v>20150204151242</v>
      </c>
      <c r="M28">
        <v>1261548</v>
      </c>
    </row>
    <row r="29" spans="1:13" ht="15.6" x14ac:dyDescent="0.3">
      <c r="A29" t="s">
        <v>750</v>
      </c>
      <c r="B29" t="s">
        <v>114</v>
      </c>
      <c r="C29" s="52">
        <f t="shared" si="0"/>
        <v>21</v>
      </c>
      <c r="D29" s="52" t="s">
        <v>81</v>
      </c>
      <c r="E29" s="52" t="s">
        <v>768</v>
      </c>
      <c r="F29" s="85">
        <v>42009</v>
      </c>
      <c r="G29" s="52">
        <v>15.08</v>
      </c>
      <c r="H29" s="52">
        <v>903</v>
      </c>
      <c r="I29" t="s">
        <v>752</v>
      </c>
      <c r="J29" s="1">
        <v>42005</v>
      </c>
      <c r="K29">
        <v>7402</v>
      </c>
      <c r="L29">
        <v>1917</v>
      </c>
      <c r="M29">
        <v>1261548</v>
      </c>
    </row>
    <row r="30" spans="1:13" ht="15.6" x14ac:dyDescent="0.3">
      <c r="A30" t="s">
        <v>750</v>
      </c>
      <c r="B30" t="s">
        <v>114</v>
      </c>
      <c r="C30" s="52">
        <f t="shared" si="0"/>
        <v>22</v>
      </c>
      <c r="D30" s="52" t="s">
        <v>769</v>
      </c>
      <c r="E30" s="52" t="s">
        <v>768</v>
      </c>
      <c r="F30" s="85">
        <v>42009</v>
      </c>
      <c r="G30" s="52">
        <v>9.34</v>
      </c>
      <c r="H30" s="52">
        <v>903</v>
      </c>
      <c r="I30" t="s">
        <v>752</v>
      </c>
      <c r="J30" s="1">
        <v>42005</v>
      </c>
      <c r="K30">
        <v>9999</v>
      </c>
      <c r="L30">
        <v>20150204151242</v>
      </c>
      <c r="M30">
        <v>1261548</v>
      </c>
    </row>
    <row r="31" spans="1:13" ht="15.6" x14ac:dyDescent="0.3">
      <c r="A31" t="s">
        <v>750</v>
      </c>
      <c r="B31" t="s">
        <v>114</v>
      </c>
      <c r="C31" s="52">
        <f t="shared" si="0"/>
        <v>23</v>
      </c>
      <c r="D31" s="52" t="s">
        <v>81</v>
      </c>
      <c r="E31" s="52" t="s">
        <v>768</v>
      </c>
      <c r="F31" s="85">
        <v>42009</v>
      </c>
      <c r="G31" s="52">
        <v>0.57999999999999996</v>
      </c>
      <c r="H31" s="52">
        <v>912</v>
      </c>
      <c r="I31" t="s">
        <v>759</v>
      </c>
      <c r="J31" s="1">
        <v>42005</v>
      </c>
      <c r="K31">
        <v>7402</v>
      </c>
      <c r="L31">
        <v>1917</v>
      </c>
      <c r="M31">
        <v>1261548</v>
      </c>
    </row>
    <row r="32" spans="1:13" ht="15.6" x14ac:dyDescent="0.3">
      <c r="A32" t="s">
        <v>750</v>
      </c>
      <c r="B32" t="s">
        <v>114</v>
      </c>
      <c r="C32" s="52">
        <f t="shared" si="0"/>
        <v>24</v>
      </c>
      <c r="D32" s="52" t="s">
        <v>769</v>
      </c>
      <c r="E32" s="52" t="s">
        <v>768</v>
      </c>
      <c r="F32" s="85">
        <v>42009</v>
      </c>
      <c r="G32" s="52">
        <v>0.36</v>
      </c>
      <c r="H32" s="52">
        <v>912</v>
      </c>
      <c r="I32" t="s">
        <v>759</v>
      </c>
      <c r="J32" s="1">
        <v>42005</v>
      </c>
      <c r="K32">
        <v>9999</v>
      </c>
      <c r="L32">
        <v>20150204151242</v>
      </c>
      <c r="M32">
        <v>1261548</v>
      </c>
    </row>
    <row r="33" spans="1:13" ht="15.6" x14ac:dyDescent="0.3">
      <c r="A33" t="s">
        <v>750</v>
      </c>
      <c r="B33" t="s">
        <v>114</v>
      </c>
      <c r="C33" s="52">
        <f t="shared" si="0"/>
        <v>25</v>
      </c>
      <c r="D33" s="52" t="s">
        <v>81</v>
      </c>
      <c r="E33" s="52" t="s">
        <v>768</v>
      </c>
      <c r="F33" s="85">
        <v>42009</v>
      </c>
      <c r="G33" s="52">
        <v>15.09</v>
      </c>
      <c r="H33" s="52">
        <v>921</v>
      </c>
      <c r="I33" t="s">
        <v>741</v>
      </c>
      <c r="J33" s="1">
        <v>42005</v>
      </c>
      <c r="K33">
        <v>7402</v>
      </c>
      <c r="L33">
        <v>1917</v>
      </c>
      <c r="M33">
        <v>1261548</v>
      </c>
    </row>
    <row r="34" spans="1:13" ht="15.6" x14ac:dyDescent="0.3">
      <c r="A34" t="s">
        <v>750</v>
      </c>
      <c r="B34" t="s">
        <v>114</v>
      </c>
      <c r="C34" s="52">
        <f t="shared" si="0"/>
        <v>26</v>
      </c>
      <c r="D34" s="52" t="s">
        <v>769</v>
      </c>
      <c r="E34" s="52" t="s">
        <v>768</v>
      </c>
      <c r="F34" s="85">
        <v>42009</v>
      </c>
      <c r="G34" s="52">
        <v>9.34</v>
      </c>
      <c r="H34" s="52">
        <v>921</v>
      </c>
      <c r="I34" t="s">
        <v>741</v>
      </c>
      <c r="J34" s="1">
        <v>42005</v>
      </c>
      <c r="K34">
        <v>9999</v>
      </c>
      <c r="L34">
        <v>20150204151242</v>
      </c>
      <c r="M34">
        <v>1261548</v>
      </c>
    </row>
    <row r="35" spans="1:13" ht="15.6" x14ac:dyDescent="0.3">
      <c r="A35" t="s">
        <v>750</v>
      </c>
      <c r="B35" t="s">
        <v>114</v>
      </c>
      <c r="C35" s="52">
        <f t="shared" si="0"/>
        <v>27</v>
      </c>
      <c r="D35" s="52" t="s">
        <v>770</v>
      </c>
      <c r="E35" s="52" t="s">
        <v>771</v>
      </c>
      <c r="F35" s="85">
        <v>42011</v>
      </c>
      <c r="G35" s="52">
        <v>7.11</v>
      </c>
      <c r="H35" s="52">
        <v>588</v>
      </c>
      <c r="I35" t="s">
        <v>757</v>
      </c>
      <c r="J35" s="1">
        <v>42005</v>
      </c>
      <c r="K35">
        <v>9999</v>
      </c>
      <c r="L35">
        <v>20150204150434</v>
      </c>
      <c r="M35">
        <v>1261548</v>
      </c>
    </row>
    <row r="36" spans="1:13" ht="15.6" x14ac:dyDescent="0.3">
      <c r="A36" t="s">
        <v>750</v>
      </c>
      <c r="B36" t="s">
        <v>114</v>
      </c>
      <c r="C36" s="52">
        <f t="shared" si="0"/>
        <v>28</v>
      </c>
      <c r="D36" s="52" t="s">
        <v>770</v>
      </c>
      <c r="E36" s="52" t="s">
        <v>771</v>
      </c>
      <c r="F36" s="85">
        <v>42011</v>
      </c>
      <c r="G36" s="52">
        <v>11.46</v>
      </c>
      <c r="H36" s="52">
        <v>598</v>
      </c>
      <c r="I36" t="s">
        <v>758</v>
      </c>
      <c r="J36" s="1">
        <v>42005</v>
      </c>
      <c r="K36">
        <v>9999</v>
      </c>
      <c r="L36">
        <v>20150204150434</v>
      </c>
      <c r="M36">
        <v>1261548</v>
      </c>
    </row>
    <row r="37" spans="1:13" ht="15.6" x14ac:dyDescent="0.3">
      <c r="A37" t="s">
        <v>750</v>
      </c>
      <c r="B37" t="s">
        <v>114</v>
      </c>
      <c r="C37" s="52">
        <f t="shared" si="0"/>
        <v>29</v>
      </c>
      <c r="D37" s="52" t="s">
        <v>770</v>
      </c>
      <c r="E37" s="52" t="s">
        <v>771</v>
      </c>
      <c r="F37" s="85">
        <v>42011</v>
      </c>
      <c r="G37" s="52">
        <v>10.27</v>
      </c>
      <c r="H37" s="52">
        <v>903</v>
      </c>
      <c r="I37" t="s">
        <v>752</v>
      </c>
      <c r="J37" s="1">
        <v>42005</v>
      </c>
      <c r="K37">
        <v>9999</v>
      </c>
      <c r="L37">
        <v>20150204150434</v>
      </c>
      <c r="M37">
        <v>1261548</v>
      </c>
    </row>
    <row r="38" spans="1:13" ht="15.6" x14ac:dyDescent="0.3">
      <c r="A38" t="s">
        <v>750</v>
      </c>
      <c r="B38" t="s">
        <v>114</v>
      </c>
      <c r="C38" s="52">
        <f t="shared" si="0"/>
        <v>30</v>
      </c>
      <c r="D38" s="52" t="s">
        <v>770</v>
      </c>
      <c r="E38" s="52" t="s">
        <v>771</v>
      </c>
      <c r="F38" s="85">
        <v>42011</v>
      </c>
      <c r="G38" s="52">
        <v>0.4</v>
      </c>
      <c r="H38" s="52">
        <v>912</v>
      </c>
      <c r="I38" t="s">
        <v>759</v>
      </c>
      <c r="J38" s="1">
        <v>42005</v>
      </c>
      <c r="K38">
        <v>9999</v>
      </c>
      <c r="L38">
        <v>20150204150434</v>
      </c>
      <c r="M38">
        <v>1261548</v>
      </c>
    </row>
    <row r="39" spans="1:13" ht="15.6" x14ac:dyDescent="0.3">
      <c r="A39" t="s">
        <v>750</v>
      </c>
      <c r="B39" t="s">
        <v>114</v>
      </c>
      <c r="C39" s="52">
        <f t="shared" si="0"/>
        <v>31</v>
      </c>
      <c r="D39" s="52" t="s">
        <v>770</v>
      </c>
      <c r="E39" s="52" t="s">
        <v>771</v>
      </c>
      <c r="F39" s="85">
        <v>42011</v>
      </c>
      <c r="G39" s="52">
        <v>10.26</v>
      </c>
      <c r="H39" s="52">
        <v>921</v>
      </c>
      <c r="I39" t="s">
        <v>741</v>
      </c>
      <c r="J39" s="1">
        <v>42005</v>
      </c>
      <c r="K39">
        <v>9999</v>
      </c>
      <c r="L39">
        <v>20150204150434</v>
      </c>
      <c r="M39">
        <v>1261548</v>
      </c>
    </row>
    <row r="40" spans="1:13" ht="15.6" x14ac:dyDescent="0.3">
      <c r="A40" t="s">
        <v>750</v>
      </c>
      <c r="B40" t="s">
        <v>114</v>
      </c>
      <c r="C40" s="52">
        <f t="shared" si="0"/>
        <v>32</v>
      </c>
      <c r="D40" s="52" t="s">
        <v>772</v>
      </c>
      <c r="E40" s="52" t="s">
        <v>773</v>
      </c>
      <c r="F40" s="85">
        <v>42020</v>
      </c>
      <c r="G40" s="52">
        <v>8.09</v>
      </c>
      <c r="H40" s="52">
        <v>588</v>
      </c>
      <c r="I40" t="s">
        <v>757</v>
      </c>
      <c r="J40" s="1">
        <v>42005</v>
      </c>
      <c r="K40">
        <v>9999</v>
      </c>
      <c r="L40">
        <v>20150119082747</v>
      </c>
      <c r="M40">
        <v>1260666</v>
      </c>
    </row>
    <row r="41" spans="1:13" ht="15.6" x14ac:dyDescent="0.3">
      <c r="A41" t="s">
        <v>750</v>
      </c>
      <c r="B41" t="s">
        <v>114</v>
      </c>
      <c r="C41" s="52">
        <f t="shared" si="0"/>
        <v>33</v>
      </c>
      <c r="D41" s="52" t="s">
        <v>774</v>
      </c>
      <c r="E41" s="52" t="s">
        <v>775</v>
      </c>
      <c r="F41" s="85">
        <v>42020</v>
      </c>
      <c r="G41" s="52">
        <v>1.33</v>
      </c>
      <c r="H41" s="52">
        <v>588</v>
      </c>
      <c r="I41" t="s">
        <v>757</v>
      </c>
      <c r="J41" s="1">
        <v>42005</v>
      </c>
      <c r="K41">
        <v>9999</v>
      </c>
      <c r="L41">
        <v>20150119084826</v>
      </c>
      <c r="M41">
        <v>1260666</v>
      </c>
    </row>
    <row r="42" spans="1:13" ht="15.6" x14ac:dyDescent="0.3">
      <c r="A42" t="s">
        <v>750</v>
      </c>
      <c r="B42" t="s">
        <v>114</v>
      </c>
      <c r="C42" s="52">
        <f t="shared" si="0"/>
        <v>34</v>
      </c>
      <c r="D42" s="52" t="s">
        <v>772</v>
      </c>
      <c r="E42" s="52" t="s">
        <v>773</v>
      </c>
      <c r="F42" s="85">
        <v>42020</v>
      </c>
      <c r="G42" s="52">
        <v>13.04</v>
      </c>
      <c r="H42" s="52">
        <v>598</v>
      </c>
      <c r="I42" t="s">
        <v>758</v>
      </c>
      <c r="J42" s="1">
        <v>42005</v>
      </c>
      <c r="K42">
        <v>9999</v>
      </c>
      <c r="L42">
        <v>20150119082747</v>
      </c>
      <c r="M42">
        <v>1260666</v>
      </c>
    </row>
    <row r="43" spans="1:13" ht="15.6" x14ac:dyDescent="0.3">
      <c r="A43" t="s">
        <v>750</v>
      </c>
      <c r="B43" t="s">
        <v>114</v>
      </c>
      <c r="C43" s="52">
        <f t="shared" si="0"/>
        <v>35</v>
      </c>
      <c r="D43" s="52" t="s">
        <v>774</v>
      </c>
      <c r="E43" s="52" t="s">
        <v>775</v>
      </c>
      <c r="F43" s="85">
        <v>42020</v>
      </c>
      <c r="G43" s="52">
        <v>2.14</v>
      </c>
      <c r="H43" s="52">
        <v>598</v>
      </c>
      <c r="I43" t="s">
        <v>758</v>
      </c>
      <c r="J43" s="1">
        <v>42005</v>
      </c>
      <c r="K43">
        <v>9999</v>
      </c>
      <c r="L43">
        <v>20150119084826</v>
      </c>
      <c r="M43">
        <v>1260666</v>
      </c>
    </row>
    <row r="44" spans="1:13" ht="15.6" x14ac:dyDescent="0.3">
      <c r="A44" t="s">
        <v>750</v>
      </c>
      <c r="B44" t="s">
        <v>114</v>
      </c>
      <c r="C44" s="52">
        <f t="shared" si="0"/>
        <v>36</v>
      </c>
      <c r="D44" s="52" t="s">
        <v>772</v>
      </c>
      <c r="E44" s="52" t="s">
        <v>773</v>
      </c>
      <c r="F44" s="85">
        <v>42020</v>
      </c>
      <c r="G44" s="52">
        <v>11.69</v>
      </c>
      <c r="H44" s="52">
        <v>903</v>
      </c>
      <c r="I44" t="s">
        <v>752</v>
      </c>
      <c r="J44" s="1">
        <v>42005</v>
      </c>
      <c r="K44">
        <v>9999</v>
      </c>
      <c r="L44">
        <v>20150119082747</v>
      </c>
      <c r="M44">
        <v>1260666</v>
      </c>
    </row>
    <row r="45" spans="1:13" ht="15.6" x14ac:dyDescent="0.3">
      <c r="A45" t="s">
        <v>750</v>
      </c>
      <c r="B45" t="s">
        <v>114</v>
      </c>
      <c r="C45" s="52">
        <f t="shared" si="0"/>
        <v>37</v>
      </c>
      <c r="D45" s="52" t="s">
        <v>774</v>
      </c>
      <c r="E45" s="52" t="s">
        <v>775</v>
      </c>
      <c r="F45" s="85">
        <v>42020</v>
      </c>
      <c r="G45" s="52">
        <v>1.92</v>
      </c>
      <c r="H45" s="52">
        <v>903</v>
      </c>
      <c r="I45" t="s">
        <v>752</v>
      </c>
      <c r="J45" s="1">
        <v>42005</v>
      </c>
      <c r="K45">
        <v>9999</v>
      </c>
      <c r="L45">
        <v>20150119084826</v>
      </c>
      <c r="M45">
        <v>1260666</v>
      </c>
    </row>
    <row r="46" spans="1:13" ht="15.6" x14ac:dyDescent="0.3">
      <c r="A46" t="s">
        <v>750</v>
      </c>
      <c r="B46" t="s">
        <v>114</v>
      </c>
      <c r="C46" s="52">
        <f t="shared" si="0"/>
        <v>38</v>
      </c>
      <c r="D46" s="52" t="s">
        <v>772</v>
      </c>
      <c r="E46" s="52" t="s">
        <v>773</v>
      </c>
      <c r="F46" s="85">
        <v>42020</v>
      </c>
      <c r="G46" s="52">
        <v>0.45</v>
      </c>
      <c r="H46" s="52">
        <v>912</v>
      </c>
      <c r="I46" t="s">
        <v>759</v>
      </c>
      <c r="J46" s="1">
        <v>42005</v>
      </c>
      <c r="K46">
        <v>9999</v>
      </c>
      <c r="L46">
        <v>20150119082747</v>
      </c>
      <c r="M46">
        <v>1260666</v>
      </c>
    </row>
    <row r="47" spans="1:13" ht="15.6" x14ac:dyDescent="0.3">
      <c r="A47" t="s">
        <v>750</v>
      </c>
      <c r="B47" t="s">
        <v>114</v>
      </c>
      <c r="C47" s="52">
        <f t="shared" si="0"/>
        <v>39</v>
      </c>
      <c r="D47" s="52" t="s">
        <v>774</v>
      </c>
      <c r="E47" s="52" t="s">
        <v>775</v>
      </c>
      <c r="F47" s="85">
        <v>42020</v>
      </c>
      <c r="G47" s="52">
        <v>7.0000000000000007E-2</v>
      </c>
      <c r="H47" s="52">
        <v>912</v>
      </c>
      <c r="I47" t="s">
        <v>759</v>
      </c>
      <c r="J47" s="1">
        <v>42005</v>
      </c>
      <c r="K47">
        <v>9999</v>
      </c>
      <c r="L47">
        <v>20150119084826</v>
      </c>
      <c r="M47">
        <v>1260666</v>
      </c>
    </row>
    <row r="48" spans="1:13" ht="15.6" x14ac:dyDescent="0.3">
      <c r="A48" t="s">
        <v>750</v>
      </c>
      <c r="B48" t="s">
        <v>114</v>
      </c>
      <c r="C48" s="52">
        <f t="shared" si="0"/>
        <v>40</v>
      </c>
      <c r="D48" s="52" t="s">
        <v>772</v>
      </c>
      <c r="E48" s="52" t="s">
        <v>773</v>
      </c>
      <c r="F48" s="85">
        <v>42020</v>
      </c>
      <c r="G48" s="52">
        <v>11.68</v>
      </c>
      <c r="H48" s="52">
        <v>921</v>
      </c>
      <c r="I48" t="s">
        <v>741</v>
      </c>
      <c r="J48" s="1">
        <v>42005</v>
      </c>
      <c r="K48">
        <v>9999</v>
      </c>
      <c r="L48">
        <v>20150119082747</v>
      </c>
      <c r="M48">
        <v>1260666</v>
      </c>
    </row>
    <row r="49" spans="1:13" ht="15.6" x14ac:dyDescent="0.3">
      <c r="A49" t="s">
        <v>750</v>
      </c>
      <c r="B49" t="s">
        <v>114</v>
      </c>
      <c r="C49" s="52">
        <f t="shared" si="0"/>
        <v>41</v>
      </c>
      <c r="D49" s="52" t="s">
        <v>774</v>
      </c>
      <c r="E49" s="52" t="s">
        <v>775</v>
      </c>
      <c r="F49" s="85">
        <v>42020</v>
      </c>
      <c r="G49" s="52">
        <v>1.91</v>
      </c>
      <c r="H49" s="52">
        <v>921</v>
      </c>
      <c r="I49" t="s">
        <v>741</v>
      </c>
      <c r="J49" s="1">
        <v>42005</v>
      </c>
      <c r="K49">
        <v>9999</v>
      </c>
      <c r="L49">
        <v>20150119084826</v>
      </c>
      <c r="M49">
        <v>1260666</v>
      </c>
    </row>
    <row r="50" spans="1:13" ht="15.6" x14ac:dyDescent="0.3">
      <c r="A50" t="s">
        <v>750</v>
      </c>
      <c r="B50" t="s">
        <v>114</v>
      </c>
      <c r="C50" s="52">
        <f t="shared" si="0"/>
        <v>42</v>
      </c>
      <c r="D50" s="52" t="s">
        <v>776</v>
      </c>
      <c r="E50" s="52" t="s">
        <v>777</v>
      </c>
      <c r="F50" s="85">
        <v>42024</v>
      </c>
      <c r="G50" s="52">
        <v>625</v>
      </c>
      <c r="H50" s="52">
        <v>598</v>
      </c>
      <c r="I50" t="s">
        <v>758</v>
      </c>
      <c r="J50" s="1">
        <v>42005</v>
      </c>
      <c r="K50">
        <v>7532</v>
      </c>
      <c r="L50">
        <v>20150120155601</v>
      </c>
      <c r="M50">
        <v>1260666</v>
      </c>
    </row>
    <row r="51" spans="1:13" ht="15.6" x14ac:dyDescent="0.3">
      <c r="A51" t="s">
        <v>750</v>
      </c>
      <c r="B51" t="s">
        <v>114</v>
      </c>
      <c r="C51" s="52">
        <f t="shared" si="0"/>
        <v>43</v>
      </c>
      <c r="D51" s="52" t="s">
        <v>778</v>
      </c>
      <c r="E51" s="52" t="s">
        <v>779</v>
      </c>
      <c r="F51" s="85">
        <v>42033</v>
      </c>
      <c r="G51" s="200">
        <v>1000</v>
      </c>
      <c r="H51" s="52">
        <v>598</v>
      </c>
      <c r="I51" t="s">
        <v>758</v>
      </c>
      <c r="J51" s="1">
        <v>42005</v>
      </c>
      <c r="K51">
        <v>9268</v>
      </c>
      <c r="L51">
        <v>20150129112727</v>
      </c>
      <c r="M51">
        <v>1261113</v>
      </c>
    </row>
    <row r="52" spans="1:13" ht="15.6" x14ac:dyDescent="0.3">
      <c r="A52" t="s">
        <v>750</v>
      </c>
      <c r="B52" t="s">
        <v>114</v>
      </c>
      <c r="C52" s="52">
        <f>C51+1</f>
        <v>44</v>
      </c>
      <c r="D52" s="52" t="s">
        <v>81</v>
      </c>
      <c r="E52" s="52" t="s">
        <v>780</v>
      </c>
      <c r="F52" s="85">
        <v>42046</v>
      </c>
      <c r="G52" s="52">
        <v>2.14</v>
      </c>
      <c r="H52" s="52">
        <v>588</v>
      </c>
      <c r="I52" t="s">
        <v>757</v>
      </c>
      <c r="J52" s="1">
        <v>42036</v>
      </c>
      <c r="K52">
        <v>7402</v>
      </c>
      <c r="L52">
        <v>6120</v>
      </c>
      <c r="M52">
        <v>1263205</v>
      </c>
    </row>
    <row r="53" spans="1:13" ht="15.6" x14ac:dyDescent="0.3">
      <c r="A53" t="s">
        <v>750</v>
      </c>
      <c r="B53" t="s">
        <v>114</v>
      </c>
      <c r="C53" s="52">
        <f t="shared" si="0"/>
        <v>45</v>
      </c>
      <c r="D53" s="52" t="s">
        <v>81</v>
      </c>
      <c r="E53" s="52" t="s">
        <v>780</v>
      </c>
      <c r="F53" s="85">
        <v>42046</v>
      </c>
      <c r="G53" s="52">
        <v>3.45</v>
      </c>
      <c r="H53" s="52">
        <v>598</v>
      </c>
      <c r="I53" t="s">
        <v>758</v>
      </c>
      <c r="J53" s="1">
        <v>42036</v>
      </c>
      <c r="K53">
        <v>7402</v>
      </c>
      <c r="L53">
        <v>6120</v>
      </c>
      <c r="M53">
        <v>1263205</v>
      </c>
    </row>
    <row r="54" spans="1:13" ht="15.6" x14ac:dyDescent="0.3">
      <c r="A54" t="s">
        <v>750</v>
      </c>
      <c r="B54" t="s">
        <v>114</v>
      </c>
      <c r="C54" s="52">
        <f t="shared" si="0"/>
        <v>46</v>
      </c>
      <c r="D54" s="52" t="s">
        <v>81</v>
      </c>
      <c r="E54" s="52" t="s">
        <v>780</v>
      </c>
      <c r="F54" s="85">
        <v>42046</v>
      </c>
      <c r="G54" s="52">
        <v>3.1</v>
      </c>
      <c r="H54" s="52">
        <v>903</v>
      </c>
      <c r="I54" t="s">
        <v>752</v>
      </c>
      <c r="J54" s="1">
        <v>42036</v>
      </c>
      <c r="K54">
        <v>7402</v>
      </c>
      <c r="L54">
        <v>6120</v>
      </c>
      <c r="M54">
        <v>1263205</v>
      </c>
    </row>
    <row r="55" spans="1:13" ht="15.6" x14ac:dyDescent="0.3">
      <c r="A55" t="s">
        <v>750</v>
      </c>
      <c r="B55" t="s">
        <v>114</v>
      </c>
      <c r="C55" s="52">
        <f t="shared" si="0"/>
        <v>47</v>
      </c>
      <c r="D55" s="52" t="s">
        <v>81</v>
      </c>
      <c r="E55" s="52" t="s">
        <v>780</v>
      </c>
      <c r="F55" s="85">
        <v>42046</v>
      </c>
      <c r="G55" s="52">
        <v>0.12</v>
      </c>
      <c r="H55" s="52">
        <v>910</v>
      </c>
      <c r="I55" t="s">
        <v>781</v>
      </c>
      <c r="J55" s="1">
        <v>42036</v>
      </c>
      <c r="K55">
        <v>7402</v>
      </c>
      <c r="L55">
        <v>6120</v>
      </c>
      <c r="M55">
        <v>1263205</v>
      </c>
    </row>
    <row r="56" spans="1:13" ht="15.6" x14ac:dyDescent="0.3">
      <c r="A56" t="s">
        <v>750</v>
      </c>
      <c r="B56" t="s">
        <v>114</v>
      </c>
      <c r="C56" s="52">
        <f t="shared" si="0"/>
        <v>48</v>
      </c>
      <c r="D56" s="52" t="s">
        <v>81</v>
      </c>
      <c r="E56" s="52" t="s">
        <v>780</v>
      </c>
      <c r="F56" s="85">
        <v>42046</v>
      </c>
      <c r="G56" s="86">
        <v>3.1</v>
      </c>
      <c r="H56" s="52">
        <v>921</v>
      </c>
      <c r="I56" t="s">
        <v>741</v>
      </c>
      <c r="J56" s="1">
        <v>42036</v>
      </c>
      <c r="K56">
        <v>7402</v>
      </c>
      <c r="L56">
        <v>6120</v>
      </c>
      <c r="M56">
        <v>1263205</v>
      </c>
    </row>
    <row r="57" spans="1:13" ht="15.6" x14ac:dyDescent="0.3">
      <c r="A57" t="s">
        <v>750</v>
      </c>
      <c r="B57" t="s">
        <v>114</v>
      </c>
      <c r="C57" s="52">
        <f t="shared" si="0"/>
        <v>49</v>
      </c>
      <c r="D57" s="52" t="s">
        <v>772</v>
      </c>
      <c r="E57" s="52" t="s">
        <v>782</v>
      </c>
      <c r="F57" s="85">
        <v>42048</v>
      </c>
      <c r="G57" s="86">
        <v>5.21</v>
      </c>
      <c r="H57" s="52">
        <v>588</v>
      </c>
      <c r="I57" t="s">
        <v>757</v>
      </c>
      <c r="J57" s="1">
        <v>42036</v>
      </c>
      <c r="K57">
        <v>9999</v>
      </c>
      <c r="L57">
        <v>20150217094333</v>
      </c>
      <c r="M57">
        <v>1262171</v>
      </c>
    </row>
    <row r="58" spans="1:13" ht="15.6" x14ac:dyDescent="0.3">
      <c r="A58" t="s">
        <v>750</v>
      </c>
      <c r="B58" t="s">
        <v>114</v>
      </c>
      <c r="C58" s="52">
        <f t="shared" si="0"/>
        <v>50</v>
      </c>
      <c r="D58" s="52" t="s">
        <v>772</v>
      </c>
      <c r="E58" s="52" t="s">
        <v>782</v>
      </c>
      <c r="F58" s="85">
        <v>42048</v>
      </c>
      <c r="G58" s="86">
        <v>8.4</v>
      </c>
      <c r="H58" s="52">
        <v>598</v>
      </c>
      <c r="I58" t="s">
        <v>758</v>
      </c>
      <c r="J58" s="1">
        <v>42036</v>
      </c>
      <c r="K58">
        <v>9999</v>
      </c>
      <c r="L58">
        <v>20150217094333</v>
      </c>
      <c r="M58">
        <v>1262171</v>
      </c>
    </row>
    <row r="59" spans="1:13" ht="15.6" x14ac:dyDescent="0.3">
      <c r="A59" t="s">
        <v>750</v>
      </c>
      <c r="B59" t="s">
        <v>114</v>
      </c>
      <c r="C59" s="52">
        <f t="shared" si="0"/>
        <v>51</v>
      </c>
      <c r="D59" s="52" t="s">
        <v>772</v>
      </c>
      <c r="E59" s="52" t="s">
        <v>782</v>
      </c>
      <c r="F59" s="85">
        <v>42048</v>
      </c>
      <c r="G59" s="86">
        <v>7.53</v>
      </c>
      <c r="H59" s="52">
        <v>903</v>
      </c>
      <c r="I59" t="s">
        <v>752</v>
      </c>
      <c r="J59" s="1">
        <v>42036</v>
      </c>
      <c r="K59">
        <v>9999</v>
      </c>
      <c r="L59">
        <v>20150217094333</v>
      </c>
      <c r="M59">
        <v>1262171</v>
      </c>
    </row>
    <row r="60" spans="1:13" ht="15.6" x14ac:dyDescent="0.3">
      <c r="A60" t="s">
        <v>750</v>
      </c>
      <c r="B60" t="s">
        <v>114</v>
      </c>
      <c r="C60" s="52">
        <f t="shared" si="0"/>
        <v>52</v>
      </c>
      <c r="D60" s="52" t="s">
        <v>772</v>
      </c>
      <c r="E60" s="52" t="s">
        <v>782</v>
      </c>
      <c r="F60" s="85">
        <v>42048</v>
      </c>
      <c r="G60" s="86">
        <v>0.28999999999999998</v>
      </c>
      <c r="H60" s="52">
        <v>912</v>
      </c>
      <c r="I60" t="s">
        <v>759</v>
      </c>
      <c r="J60" s="1">
        <v>42036</v>
      </c>
      <c r="K60">
        <v>9999</v>
      </c>
      <c r="L60">
        <v>20150217094333</v>
      </c>
      <c r="M60">
        <v>1262171</v>
      </c>
    </row>
    <row r="61" spans="1:13" ht="15.6" x14ac:dyDescent="0.3">
      <c r="A61" t="s">
        <v>750</v>
      </c>
      <c r="B61" t="s">
        <v>114</v>
      </c>
      <c r="C61" s="52">
        <f t="shared" si="0"/>
        <v>53</v>
      </c>
      <c r="D61" s="52" t="s">
        <v>772</v>
      </c>
      <c r="E61" s="52" t="s">
        <v>782</v>
      </c>
      <c r="F61" s="85">
        <v>42048</v>
      </c>
      <c r="G61" s="86">
        <v>7.52</v>
      </c>
      <c r="H61" s="52">
        <v>921</v>
      </c>
      <c r="I61" t="s">
        <v>741</v>
      </c>
      <c r="J61" s="1">
        <v>42036</v>
      </c>
      <c r="K61">
        <v>9999</v>
      </c>
      <c r="L61">
        <v>20150217094333</v>
      </c>
      <c r="M61">
        <v>1262171</v>
      </c>
    </row>
    <row r="62" spans="1:13" ht="15.6" x14ac:dyDescent="0.3">
      <c r="A62" t="s">
        <v>750</v>
      </c>
      <c r="B62" t="s">
        <v>114</v>
      </c>
      <c r="C62" s="52">
        <f t="shared" si="0"/>
        <v>54</v>
      </c>
      <c r="D62" s="52" t="s">
        <v>783</v>
      </c>
      <c r="E62" s="52" t="s">
        <v>784</v>
      </c>
      <c r="F62" s="85">
        <v>42059</v>
      </c>
      <c r="G62" s="86">
        <v>300</v>
      </c>
      <c r="H62" s="52">
        <v>598</v>
      </c>
      <c r="I62" t="s">
        <v>758</v>
      </c>
      <c r="J62" s="1">
        <v>42036</v>
      </c>
      <c r="K62">
        <v>2450</v>
      </c>
      <c r="L62">
        <v>20150224131820</v>
      </c>
      <c r="M62">
        <v>1262656</v>
      </c>
    </row>
    <row r="63" spans="1:13" ht="15.6" x14ac:dyDescent="0.3">
      <c r="A63" t="s">
        <v>750</v>
      </c>
      <c r="B63" t="s">
        <v>114</v>
      </c>
      <c r="C63" s="52">
        <f t="shared" si="0"/>
        <v>55</v>
      </c>
      <c r="D63" s="52" t="s">
        <v>785</v>
      </c>
      <c r="E63" s="52" t="s">
        <v>786</v>
      </c>
      <c r="F63" s="85">
        <v>42059</v>
      </c>
      <c r="G63" s="86">
        <v>350</v>
      </c>
      <c r="H63" s="52">
        <v>598</v>
      </c>
      <c r="I63" t="s">
        <v>758</v>
      </c>
      <c r="J63" s="1">
        <v>42036</v>
      </c>
      <c r="K63">
        <v>1122</v>
      </c>
      <c r="L63">
        <v>20150224131842</v>
      </c>
      <c r="M63">
        <v>1262656</v>
      </c>
    </row>
    <row r="64" spans="1:13" ht="15.6" x14ac:dyDescent="0.3">
      <c r="A64" t="s">
        <v>750</v>
      </c>
      <c r="B64" t="s">
        <v>114</v>
      </c>
      <c r="C64" s="52">
        <f t="shared" si="0"/>
        <v>56</v>
      </c>
      <c r="D64" s="52" t="s">
        <v>787</v>
      </c>
      <c r="E64" s="52" t="s">
        <v>784</v>
      </c>
      <c r="F64" s="85">
        <v>42059</v>
      </c>
      <c r="G64" s="86">
        <v>300</v>
      </c>
      <c r="H64" s="52">
        <v>921</v>
      </c>
      <c r="I64" t="s">
        <v>741</v>
      </c>
      <c r="J64" s="1">
        <v>42036</v>
      </c>
      <c r="K64">
        <v>2448</v>
      </c>
      <c r="L64">
        <v>20150224131755</v>
      </c>
      <c r="M64">
        <v>1262656</v>
      </c>
    </row>
    <row r="65" spans="1:13" ht="15.6" x14ac:dyDescent="0.3">
      <c r="A65" t="s">
        <v>750</v>
      </c>
      <c r="B65" t="s">
        <v>114</v>
      </c>
      <c r="C65" s="52">
        <f t="shared" si="0"/>
        <v>57</v>
      </c>
      <c r="D65" s="52" t="s">
        <v>141</v>
      </c>
      <c r="E65" s="52" t="s">
        <v>788</v>
      </c>
      <c r="F65" s="85">
        <v>42069</v>
      </c>
      <c r="G65" s="86">
        <v>2.16</v>
      </c>
      <c r="H65" s="52">
        <v>588</v>
      </c>
      <c r="I65" t="s">
        <v>757</v>
      </c>
      <c r="J65" s="1">
        <v>42064</v>
      </c>
      <c r="K65">
        <v>7241</v>
      </c>
      <c r="L65">
        <v>20150312162136</v>
      </c>
      <c r="M65">
        <v>1263508</v>
      </c>
    </row>
    <row r="66" spans="1:13" ht="15.6" x14ac:dyDescent="0.3">
      <c r="A66" t="s">
        <v>750</v>
      </c>
      <c r="B66" t="s">
        <v>114</v>
      </c>
      <c r="C66" s="52">
        <f t="shared" si="0"/>
        <v>58</v>
      </c>
      <c r="D66" s="52" t="s">
        <v>141</v>
      </c>
      <c r="E66" s="52" t="s">
        <v>788</v>
      </c>
      <c r="F66" s="85">
        <v>42069</v>
      </c>
      <c r="G66" s="86">
        <v>3.49</v>
      </c>
      <c r="H66" s="52">
        <v>598</v>
      </c>
      <c r="I66" t="s">
        <v>758</v>
      </c>
      <c r="J66" s="1">
        <v>42064</v>
      </c>
      <c r="K66">
        <v>7241</v>
      </c>
      <c r="L66">
        <v>20150312162136</v>
      </c>
      <c r="M66">
        <v>1263508</v>
      </c>
    </row>
    <row r="67" spans="1:13" ht="15.6" x14ac:dyDescent="0.3">
      <c r="A67" t="s">
        <v>750</v>
      </c>
      <c r="B67" t="s">
        <v>114</v>
      </c>
      <c r="C67" s="52">
        <f t="shared" si="0"/>
        <v>59</v>
      </c>
      <c r="D67" s="52" t="s">
        <v>141</v>
      </c>
      <c r="E67" s="52" t="s">
        <v>788</v>
      </c>
      <c r="F67" s="85">
        <v>42069</v>
      </c>
      <c r="G67" s="86">
        <v>3.12</v>
      </c>
      <c r="H67" s="52">
        <v>903</v>
      </c>
      <c r="I67" t="s">
        <v>752</v>
      </c>
      <c r="J67" s="1">
        <v>42064</v>
      </c>
      <c r="K67">
        <v>7241</v>
      </c>
      <c r="L67">
        <v>20150312162136</v>
      </c>
      <c r="M67">
        <v>1263508</v>
      </c>
    </row>
    <row r="68" spans="1:13" ht="15.6" x14ac:dyDescent="0.3">
      <c r="A68" t="s">
        <v>750</v>
      </c>
      <c r="B68" t="s">
        <v>114</v>
      </c>
      <c r="C68" s="52">
        <f t="shared" si="0"/>
        <v>60</v>
      </c>
      <c r="D68" s="52" t="s">
        <v>141</v>
      </c>
      <c r="E68" s="52" t="s">
        <v>788</v>
      </c>
      <c r="F68" s="85">
        <v>42069</v>
      </c>
      <c r="G68" s="86">
        <v>0.13</v>
      </c>
      <c r="H68" s="52">
        <v>912</v>
      </c>
      <c r="I68" t="s">
        <v>759</v>
      </c>
      <c r="J68" s="1">
        <v>42064</v>
      </c>
      <c r="K68">
        <v>7241</v>
      </c>
      <c r="L68">
        <v>20150312162136</v>
      </c>
      <c r="M68">
        <v>1263508</v>
      </c>
    </row>
    <row r="69" spans="1:13" ht="15.6" x14ac:dyDescent="0.3">
      <c r="A69" t="s">
        <v>750</v>
      </c>
      <c r="B69" t="s">
        <v>114</v>
      </c>
      <c r="C69" s="52">
        <f t="shared" si="0"/>
        <v>61</v>
      </c>
      <c r="D69" s="52" t="s">
        <v>141</v>
      </c>
      <c r="E69" s="52" t="s">
        <v>788</v>
      </c>
      <c r="F69" s="85">
        <v>42069</v>
      </c>
      <c r="G69" s="86">
        <v>3.12</v>
      </c>
      <c r="H69" s="52">
        <v>921</v>
      </c>
      <c r="I69" t="s">
        <v>741</v>
      </c>
      <c r="J69" s="1">
        <v>42064</v>
      </c>
      <c r="K69">
        <v>7241</v>
      </c>
      <c r="L69">
        <v>20150312162136</v>
      </c>
      <c r="M69">
        <v>1263508</v>
      </c>
    </row>
    <row r="70" spans="1:13" ht="15.6" x14ac:dyDescent="0.3">
      <c r="A70" t="s">
        <v>750</v>
      </c>
      <c r="B70" t="s">
        <v>739</v>
      </c>
      <c r="C70" s="52">
        <f t="shared" si="0"/>
        <v>62</v>
      </c>
      <c r="D70" s="52" t="s">
        <v>789</v>
      </c>
      <c r="E70" s="52" t="s">
        <v>790</v>
      </c>
      <c r="F70" s="85">
        <v>42118</v>
      </c>
      <c r="G70" s="95">
        <v>40.28</v>
      </c>
      <c r="H70" s="52">
        <v>921</v>
      </c>
      <c r="I70" t="s">
        <v>741</v>
      </c>
      <c r="J70" s="1">
        <v>42095</v>
      </c>
      <c r="K70">
        <v>9999</v>
      </c>
      <c r="L70">
        <v>20150424144126</v>
      </c>
      <c r="M70">
        <v>1266125</v>
      </c>
    </row>
    <row r="71" spans="1:13" ht="16.2" thickBot="1" x14ac:dyDescent="0.35">
      <c r="C71" s="52">
        <f t="shared" si="0"/>
        <v>63</v>
      </c>
      <c r="D71" s="52"/>
      <c r="E71" s="52" t="s">
        <v>1288</v>
      </c>
      <c r="F71" s="52"/>
      <c r="G71" s="201">
        <f>SUM(G9:G70)</f>
        <v>5336.75</v>
      </c>
      <c r="H71" s="52"/>
    </row>
    <row r="72" spans="1:13" ht="16.2" thickTop="1" x14ac:dyDescent="0.3">
      <c r="C72" s="52">
        <f t="shared" si="0"/>
        <v>64</v>
      </c>
      <c r="D72" s="52"/>
      <c r="E72" s="52"/>
      <c r="F72" s="52"/>
      <c r="G72" s="86"/>
      <c r="H72" s="52"/>
    </row>
    <row r="73" spans="1:13" ht="15.6" x14ac:dyDescent="0.3">
      <c r="C73" s="52">
        <f t="shared" si="0"/>
        <v>65</v>
      </c>
      <c r="D73" s="52"/>
      <c r="E73" s="52"/>
      <c r="F73" s="192"/>
      <c r="G73" s="202">
        <v>56.320000000000007</v>
      </c>
      <c r="H73" s="52">
        <v>588</v>
      </c>
    </row>
    <row r="74" spans="1:13" ht="15.6" x14ac:dyDescent="0.3">
      <c r="C74" s="52">
        <f t="shared" si="0"/>
        <v>66</v>
      </c>
      <c r="D74" s="52"/>
      <c r="E74" s="52"/>
      <c r="F74" s="192"/>
      <c r="G74" s="202">
        <v>3757.98</v>
      </c>
      <c r="H74" s="52">
        <v>598</v>
      </c>
    </row>
    <row r="75" spans="1:13" ht="15.6" x14ac:dyDescent="0.3">
      <c r="C75" s="52">
        <f t="shared" ref="C75:C79" si="1">C74+1</f>
        <v>67</v>
      </c>
      <c r="D75" s="52"/>
      <c r="E75" s="52"/>
      <c r="F75" s="192"/>
      <c r="G75" s="202">
        <v>1111.4599999999996</v>
      </c>
      <c r="H75" s="52">
        <v>903</v>
      </c>
    </row>
    <row r="76" spans="1:13" ht="15.6" x14ac:dyDescent="0.3">
      <c r="C76" s="52">
        <f t="shared" si="1"/>
        <v>68</v>
      </c>
      <c r="D76" s="52"/>
      <c r="E76" s="52"/>
      <c r="F76" s="192"/>
      <c r="G76" s="202">
        <v>0.12</v>
      </c>
      <c r="H76" s="52">
        <v>910</v>
      </c>
    </row>
    <row r="77" spans="1:13" ht="15.6" x14ac:dyDescent="0.3">
      <c r="C77" s="52">
        <f t="shared" si="1"/>
        <v>69</v>
      </c>
      <c r="D77" s="52"/>
      <c r="E77" s="52"/>
      <c r="F77" s="192"/>
      <c r="G77" s="202">
        <v>2.6799999999999997</v>
      </c>
      <c r="H77" s="52">
        <v>912</v>
      </c>
    </row>
    <row r="78" spans="1:13" ht="15.6" x14ac:dyDescent="0.3">
      <c r="C78" s="52">
        <f t="shared" si="1"/>
        <v>70</v>
      </c>
      <c r="D78" s="52"/>
      <c r="E78" s="52"/>
      <c r="F78" s="192"/>
      <c r="G78" s="203">
        <v>408.18999999999994</v>
      </c>
      <c r="H78" s="52">
        <v>921</v>
      </c>
    </row>
    <row r="79" spans="1:13" ht="16.2" thickBot="1" x14ac:dyDescent="0.35">
      <c r="C79" s="52">
        <f t="shared" si="1"/>
        <v>71</v>
      </c>
      <c r="D79" s="52"/>
      <c r="E79" s="52"/>
      <c r="F79" s="192"/>
      <c r="G79" s="201">
        <f>SUM(G73:G78)</f>
        <v>5336.75</v>
      </c>
      <c r="H79" s="52" t="s">
        <v>455</v>
      </c>
    </row>
    <row r="80" spans="1:13" ht="16.2" thickTop="1" x14ac:dyDescent="0.3">
      <c r="C80" s="52"/>
      <c r="D80" s="52"/>
      <c r="E80" s="52"/>
      <c r="F80" s="192"/>
      <c r="G80" s="192"/>
      <c r="H80" s="52" t="s">
        <v>455</v>
      </c>
      <c r="I80" t="s">
        <v>455</v>
      </c>
    </row>
  </sheetData>
  <pageMargins left="0.7" right="0.7" top="0.75" bottom="0.75" header="0.3" footer="0.3"/>
  <pageSetup scale="80" orientation="portrait" r:id="rId1"/>
  <headerFooter>
    <oddFooter>&amp;C&amp;12Exhibit 5D, 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17"/>
  <sheetViews>
    <sheetView topLeftCell="C599" workbookViewId="0">
      <selection activeCell="C1" sqref="C1:H20"/>
    </sheetView>
  </sheetViews>
  <sheetFormatPr defaultRowHeight="14.4" x14ac:dyDescent="0.3"/>
  <cols>
    <col min="1" max="1" width="26.109375" hidden="1" customWidth="1"/>
    <col min="2" max="2" width="32.88671875" hidden="1" customWidth="1"/>
    <col min="3" max="3" width="8.77734375" customWidth="1"/>
    <col min="4" max="4" width="31.5546875" bestFit="1" customWidth="1"/>
    <col min="5" max="5" width="37.44140625" hidden="1" customWidth="1"/>
    <col min="6" max="6" width="11.6640625" bestFit="1" customWidth="1"/>
    <col min="7" max="7" width="11.21875" bestFit="1" customWidth="1"/>
    <col min="8" max="8" width="8.21875" bestFit="1" customWidth="1"/>
    <col min="9" max="9" width="39.88671875" hidden="1" customWidth="1"/>
    <col min="10" max="10" width="7.44140625" hidden="1" customWidth="1"/>
    <col min="11" max="11" width="7.5546875" hidden="1" customWidth="1"/>
    <col min="12" max="12" width="12" hidden="1" customWidth="1"/>
    <col min="13" max="13" width="8" hidden="1" customWidth="1"/>
    <col min="14" max="15" width="0" hidden="1" customWidth="1"/>
  </cols>
  <sheetData>
    <row r="1" spans="1:13" ht="15.6" x14ac:dyDescent="0.3">
      <c r="C1" s="67" t="s">
        <v>428</v>
      </c>
      <c r="D1" s="67"/>
      <c r="E1" s="67"/>
      <c r="F1" s="67"/>
      <c r="G1" s="67"/>
      <c r="H1" s="67"/>
    </row>
    <row r="2" spans="1:13" ht="15.6" x14ac:dyDescent="0.3">
      <c r="C2" s="67" t="s">
        <v>959</v>
      </c>
      <c r="D2" s="67"/>
      <c r="E2" s="67"/>
      <c r="F2" s="67"/>
      <c r="G2" s="67"/>
      <c r="H2" s="67"/>
    </row>
    <row r="3" spans="1:13" ht="15.6" x14ac:dyDescent="0.3">
      <c r="C3" s="67" t="s">
        <v>732</v>
      </c>
      <c r="D3" s="67"/>
      <c r="E3" s="67"/>
      <c r="F3" s="67"/>
      <c r="G3" s="67"/>
      <c r="H3" s="67"/>
    </row>
    <row r="4" spans="1:13" ht="15.6" x14ac:dyDescent="0.3">
      <c r="C4" s="67" t="s">
        <v>733</v>
      </c>
      <c r="D4" s="67"/>
      <c r="E4" s="67"/>
      <c r="F4" s="67"/>
      <c r="G4" s="67"/>
      <c r="H4" s="67"/>
    </row>
    <row r="5" spans="1:13" ht="15.6" x14ac:dyDescent="0.3">
      <c r="C5" s="52"/>
      <c r="D5" s="52"/>
      <c r="E5" s="52"/>
      <c r="F5" s="52"/>
      <c r="G5" s="52"/>
      <c r="H5" s="52"/>
    </row>
    <row r="6" spans="1:13" ht="15.6" x14ac:dyDescent="0.3">
      <c r="C6" s="52"/>
      <c r="D6" s="52" t="s">
        <v>791</v>
      </c>
      <c r="E6" s="52"/>
      <c r="F6" s="52"/>
      <c r="G6" s="52"/>
      <c r="H6" s="52"/>
    </row>
    <row r="7" spans="1:13" ht="15.6" x14ac:dyDescent="0.3">
      <c r="C7" s="52"/>
      <c r="D7" s="52"/>
      <c r="E7" s="52"/>
      <c r="F7" s="52"/>
      <c r="G7" s="52"/>
      <c r="H7" s="52"/>
    </row>
    <row r="8" spans="1:13" ht="15.6" x14ac:dyDescent="0.3">
      <c r="C8" s="58" t="s">
        <v>467</v>
      </c>
      <c r="D8" s="58" t="s">
        <v>468</v>
      </c>
      <c r="E8" s="58" t="s">
        <v>469</v>
      </c>
      <c r="F8" s="58" t="s">
        <v>469</v>
      </c>
      <c r="G8" s="58" t="s">
        <v>470</v>
      </c>
      <c r="H8" s="58" t="s">
        <v>471</v>
      </c>
    </row>
    <row r="9" spans="1:13" ht="15.6" x14ac:dyDescent="0.3">
      <c r="A9" t="s">
        <v>7</v>
      </c>
      <c r="B9" t="s">
        <v>734</v>
      </c>
      <c r="C9" s="52" t="s">
        <v>725</v>
      </c>
      <c r="D9" s="52" t="s">
        <v>735</v>
      </c>
      <c r="E9" s="52" t="s">
        <v>3</v>
      </c>
      <c r="F9" s="52" t="s">
        <v>2</v>
      </c>
      <c r="G9" s="52" t="s">
        <v>736</v>
      </c>
      <c r="H9" s="52" t="s">
        <v>737</v>
      </c>
      <c r="I9" t="s">
        <v>1</v>
      </c>
      <c r="J9" t="s">
        <v>23</v>
      </c>
      <c r="K9" t="s">
        <v>9</v>
      </c>
      <c r="L9" t="s">
        <v>11</v>
      </c>
      <c r="M9" t="s">
        <v>18</v>
      </c>
    </row>
    <row r="10" spans="1:13" ht="15.6" x14ac:dyDescent="0.3">
      <c r="A10" t="s">
        <v>792</v>
      </c>
      <c r="B10" t="s">
        <v>387</v>
      </c>
      <c r="C10" s="52">
        <v>1</v>
      </c>
      <c r="D10" s="52" t="s">
        <v>793</v>
      </c>
      <c r="E10" s="52" t="s">
        <v>794</v>
      </c>
      <c r="F10" s="85">
        <v>41821</v>
      </c>
      <c r="G10" s="52">
        <v>-9.33</v>
      </c>
      <c r="H10" s="52">
        <v>588</v>
      </c>
      <c r="I10" t="s">
        <v>757</v>
      </c>
      <c r="J10" s="1">
        <v>41821</v>
      </c>
      <c r="K10">
        <v>8490</v>
      </c>
      <c r="L10">
        <v>2240038073</v>
      </c>
      <c r="M10">
        <v>1249381</v>
      </c>
    </row>
    <row r="11" spans="1:13" ht="15.6" x14ac:dyDescent="0.3">
      <c r="A11" t="s">
        <v>792</v>
      </c>
      <c r="B11" t="s">
        <v>387</v>
      </c>
      <c r="C11" s="52">
        <f>C10+1</f>
        <v>2</v>
      </c>
      <c r="D11" s="52" t="s">
        <v>793</v>
      </c>
      <c r="E11" s="52" t="s">
        <v>795</v>
      </c>
      <c r="F11" s="85">
        <v>41821</v>
      </c>
      <c r="G11" s="52">
        <v>127.04</v>
      </c>
      <c r="H11" s="52">
        <v>588</v>
      </c>
      <c r="I11" t="s">
        <v>757</v>
      </c>
      <c r="J11" s="1">
        <v>41821</v>
      </c>
      <c r="K11">
        <v>8490</v>
      </c>
      <c r="L11">
        <v>2240038074</v>
      </c>
      <c r="M11">
        <v>1249381</v>
      </c>
    </row>
    <row r="12" spans="1:13" ht="15.6" x14ac:dyDescent="0.3">
      <c r="A12" t="s">
        <v>792</v>
      </c>
      <c r="B12" t="s">
        <v>387</v>
      </c>
      <c r="C12" s="52">
        <f t="shared" ref="C12:C75" si="0">C11+1</f>
        <v>3</v>
      </c>
      <c r="D12" s="52" t="s">
        <v>793</v>
      </c>
      <c r="E12" s="52" t="s">
        <v>794</v>
      </c>
      <c r="F12" s="85">
        <v>41821</v>
      </c>
      <c r="G12" s="52">
        <v>-9.61</v>
      </c>
      <c r="H12" s="52">
        <v>598</v>
      </c>
      <c r="I12" t="s">
        <v>758</v>
      </c>
      <c r="J12" s="1">
        <v>41821</v>
      </c>
      <c r="K12">
        <v>8490</v>
      </c>
      <c r="L12">
        <v>2240038073</v>
      </c>
      <c r="M12">
        <v>1249381</v>
      </c>
    </row>
    <row r="13" spans="1:13" ht="15.6" x14ac:dyDescent="0.3">
      <c r="A13" t="s">
        <v>792</v>
      </c>
      <c r="B13" t="s">
        <v>387</v>
      </c>
      <c r="C13" s="52">
        <f t="shared" si="0"/>
        <v>4</v>
      </c>
      <c r="D13" s="52" t="s">
        <v>793</v>
      </c>
      <c r="E13" s="52" t="s">
        <v>795</v>
      </c>
      <c r="F13" s="85">
        <v>41821</v>
      </c>
      <c r="G13" s="52">
        <v>130.78</v>
      </c>
      <c r="H13" s="52">
        <v>598</v>
      </c>
      <c r="I13" t="s">
        <v>758</v>
      </c>
      <c r="J13" s="1">
        <v>41821</v>
      </c>
      <c r="K13">
        <v>8490</v>
      </c>
      <c r="L13">
        <v>2240038074</v>
      </c>
      <c r="M13">
        <v>1249381</v>
      </c>
    </row>
    <row r="14" spans="1:13" ht="15.6" x14ac:dyDescent="0.3">
      <c r="A14" t="s">
        <v>792</v>
      </c>
      <c r="B14" t="s">
        <v>387</v>
      </c>
      <c r="C14" s="52">
        <f t="shared" si="0"/>
        <v>5</v>
      </c>
      <c r="D14" s="52" t="s">
        <v>793</v>
      </c>
      <c r="E14" s="52" t="s">
        <v>794</v>
      </c>
      <c r="F14" s="85">
        <v>41821</v>
      </c>
      <c r="G14" s="52">
        <v>-4.12</v>
      </c>
      <c r="H14" s="52">
        <v>903</v>
      </c>
      <c r="I14" t="s">
        <v>752</v>
      </c>
      <c r="J14" s="1">
        <v>41821</v>
      </c>
      <c r="K14">
        <v>8490</v>
      </c>
      <c r="L14">
        <v>2240038073</v>
      </c>
      <c r="M14">
        <v>1249381</v>
      </c>
    </row>
    <row r="15" spans="1:13" ht="15.6" x14ac:dyDescent="0.3">
      <c r="A15" t="s">
        <v>792</v>
      </c>
      <c r="B15" t="s">
        <v>387</v>
      </c>
      <c r="C15" s="52">
        <f t="shared" si="0"/>
        <v>6</v>
      </c>
      <c r="D15" s="52" t="s">
        <v>793</v>
      </c>
      <c r="E15" s="52" t="s">
        <v>795</v>
      </c>
      <c r="F15" s="85">
        <v>41821</v>
      </c>
      <c r="G15" s="52">
        <v>56.05</v>
      </c>
      <c r="H15" s="52">
        <v>903</v>
      </c>
      <c r="I15" t="s">
        <v>752</v>
      </c>
      <c r="J15" s="1">
        <v>41821</v>
      </c>
      <c r="K15">
        <v>8490</v>
      </c>
      <c r="L15">
        <v>2240038074</v>
      </c>
      <c r="M15">
        <v>1249381</v>
      </c>
    </row>
    <row r="16" spans="1:13" ht="15.6" x14ac:dyDescent="0.3">
      <c r="A16" t="s">
        <v>792</v>
      </c>
      <c r="B16" t="s">
        <v>387</v>
      </c>
      <c r="C16" s="52">
        <f t="shared" si="0"/>
        <v>7</v>
      </c>
      <c r="D16" s="52" t="s">
        <v>793</v>
      </c>
      <c r="E16" s="52" t="s">
        <v>794</v>
      </c>
      <c r="F16" s="85">
        <v>41821</v>
      </c>
      <c r="G16" s="52">
        <v>-0.27</v>
      </c>
      <c r="H16" s="52">
        <v>912</v>
      </c>
      <c r="I16" t="s">
        <v>759</v>
      </c>
      <c r="J16" s="1">
        <v>41821</v>
      </c>
      <c r="K16">
        <v>8490</v>
      </c>
      <c r="L16">
        <v>2240038073</v>
      </c>
      <c r="M16">
        <v>1249381</v>
      </c>
    </row>
    <row r="17" spans="1:13" ht="15.6" x14ac:dyDescent="0.3">
      <c r="A17" t="s">
        <v>792</v>
      </c>
      <c r="B17" t="s">
        <v>387</v>
      </c>
      <c r="C17" s="52">
        <f t="shared" si="0"/>
        <v>8</v>
      </c>
      <c r="D17" s="52" t="s">
        <v>793</v>
      </c>
      <c r="E17" s="52" t="s">
        <v>795</v>
      </c>
      <c r="F17" s="85">
        <v>41821</v>
      </c>
      <c r="G17" s="52">
        <v>3.74</v>
      </c>
      <c r="H17" s="52">
        <v>912</v>
      </c>
      <c r="I17" t="s">
        <v>759</v>
      </c>
      <c r="J17" s="1">
        <v>41821</v>
      </c>
      <c r="K17">
        <v>8490</v>
      </c>
      <c r="L17">
        <v>2240038074</v>
      </c>
      <c r="M17">
        <v>1249381</v>
      </c>
    </row>
    <row r="18" spans="1:13" ht="15.6" x14ac:dyDescent="0.3">
      <c r="A18" t="s">
        <v>792</v>
      </c>
      <c r="B18" t="s">
        <v>387</v>
      </c>
      <c r="C18" s="52">
        <f t="shared" si="0"/>
        <v>9</v>
      </c>
      <c r="D18" s="52" t="s">
        <v>793</v>
      </c>
      <c r="E18" s="52" t="s">
        <v>794</v>
      </c>
      <c r="F18" s="85">
        <v>41821</v>
      </c>
      <c r="G18" s="52">
        <v>-4.12</v>
      </c>
      <c r="H18" s="52">
        <v>921</v>
      </c>
      <c r="I18" t="s">
        <v>741</v>
      </c>
      <c r="J18" s="1">
        <v>41821</v>
      </c>
      <c r="K18">
        <v>8490</v>
      </c>
      <c r="L18">
        <v>2240038073</v>
      </c>
      <c r="M18">
        <v>1249381</v>
      </c>
    </row>
    <row r="19" spans="1:13" ht="15.6" x14ac:dyDescent="0.3">
      <c r="A19" t="s">
        <v>792</v>
      </c>
      <c r="B19" t="s">
        <v>387</v>
      </c>
      <c r="C19" s="52">
        <f t="shared" si="0"/>
        <v>10</v>
      </c>
      <c r="D19" s="52" t="s">
        <v>793</v>
      </c>
      <c r="E19" s="52" t="s">
        <v>795</v>
      </c>
      <c r="F19" s="85">
        <v>41821</v>
      </c>
      <c r="G19" s="52">
        <v>56.04</v>
      </c>
      <c r="H19" s="52">
        <v>921</v>
      </c>
      <c r="I19" t="s">
        <v>741</v>
      </c>
      <c r="J19" s="1">
        <v>41821</v>
      </c>
      <c r="K19">
        <v>8490</v>
      </c>
      <c r="L19">
        <v>2240038074</v>
      </c>
      <c r="M19">
        <v>1249381</v>
      </c>
    </row>
    <row r="20" spans="1:13" ht="15.6" x14ac:dyDescent="0.3">
      <c r="A20" t="s">
        <v>792</v>
      </c>
      <c r="B20" t="s">
        <v>387</v>
      </c>
      <c r="C20" s="52">
        <f t="shared" si="0"/>
        <v>11</v>
      </c>
      <c r="D20" s="52" t="s">
        <v>81</v>
      </c>
      <c r="E20" s="52" t="s">
        <v>791</v>
      </c>
      <c r="F20" s="85">
        <v>41822</v>
      </c>
      <c r="G20" s="52">
        <v>53.45</v>
      </c>
      <c r="H20" s="52">
        <v>588</v>
      </c>
      <c r="I20" t="s">
        <v>757</v>
      </c>
      <c r="J20" s="1">
        <v>41821</v>
      </c>
      <c r="K20">
        <v>7402</v>
      </c>
      <c r="L20">
        <v>5553</v>
      </c>
      <c r="M20">
        <v>1249381</v>
      </c>
    </row>
    <row r="21" spans="1:13" ht="15.6" x14ac:dyDescent="0.3">
      <c r="A21" t="s">
        <v>792</v>
      </c>
      <c r="B21" t="s">
        <v>387</v>
      </c>
      <c r="C21" s="52">
        <f t="shared" si="0"/>
        <v>12</v>
      </c>
      <c r="D21" s="52" t="s">
        <v>81</v>
      </c>
      <c r="E21" s="52" t="s">
        <v>791</v>
      </c>
      <c r="F21" s="85">
        <v>41822</v>
      </c>
      <c r="G21" s="52">
        <v>55.04</v>
      </c>
      <c r="H21" s="52">
        <v>598</v>
      </c>
      <c r="I21" t="s">
        <v>758</v>
      </c>
      <c r="J21" s="1">
        <v>41821</v>
      </c>
      <c r="K21">
        <v>7402</v>
      </c>
      <c r="L21">
        <v>5553</v>
      </c>
      <c r="M21">
        <v>1249381</v>
      </c>
    </row>
    <row r="22" spans="1:13" ht="15.6" x14ac:dyDescent="0.3">
      <c r="A22" t="s">
        <v>792</v>
      </c>
      <c r="B22" t="s">
        <v>387</v>
      </c>
      <c r="C22" s="52">
        <f t="shared" si="0"/>
        <v>13</v>
      </c>
      <c r="D22" s="52" t="s">
        <v>81</v>
      </c>
      <c r="E22" s="52" t="s">
        <v>791</v>
      </c>
      <c r="F22" s="85">
        <v>41822</v>
      </c>
      <c r="G22" s="52">
        <v>23.58</v>
      </c>
      <c r="H22" s="52">
        <v>903</v>
      </c>
      <c r="I22" t="s">
        <v>752</v>
      </c>
      <c r="J22" s="1">
        <v>41821</v>
      </c>
      <c r="K22">
        <v>7402</v>
      </c>
      <c r="L22">
        <v>5553</v>
      </c>
      <c r="M22">
        <v>1249381</v>
      </c>
    </row>
    <row r="23" spans="1:13" ht="15.6" x14ac:dyDescent="0.3">
      <c r="A23" t="s">
        <v>792</v>
      </c>
      <c r="B23" t="s">
        <v>387</v>
      </c>
      <c r="C23" s="52">
        <f t="shared" si="0"/>
        <v>14</v>
      </c>
      <c r="D23" s="52" t="s">
        <v>81</v>
      </c>
      <c r="E23" s="52" t="s">
        <v>791</v>
      </c>
      <c r="F23" s="85">
        <v>41822</v>
      </c>
      <c r="G23" s="52">
        <v>1.57</v>
      </c>
      <c r="H23" s="52">
        <v>912</v>
      </c>
      <c r="I23" t="s">
        <v>759</v>
      </c>
      <c r="J23" s="1">
        <v>41821</v>
      </c>
      <c r="K23">
        <v>7402</v>
      </c>
      <c r="L23">
        <v>5553</v>
      </c>
      <c r="M23">
        <v>1249381</v>
      </c>
    </row>
    <row r="24" spans="1:13" ht="15.6" x14ac:dyDescent="0.3">
      <c r="A24" t="s">
        <v>792</v>
      </c>
      <c r="B24" t="s">
        <v>387</v>
      </c>
      <c r="C24" s="52">
        <f t="shared" si="0"/>
        <v>15</v>
      </c>
      <c r="D24" s="52" t="s">
        <v>81</v>
      </c>
      <c r="E24" s="52" t="s">
        <v>791</v>
      </c>
      <c r="F24" s="85">
        <v>41822</v>
      </c>
      <c r="G24" s="52">
        <v>23.59</v>
      </c>
      <c r="H24" s="52">
        <v>921</v>
      </c>
      <c r="I24" t="s">
        <v>741</v>
      </c>
      <c r="J24" s="1">
        <v>41821</v>
      </c>
      <c r="K24">
        <v>7402</v>
      </c>
      <c r="L24">
        <v>5553</v>
      </c>
      <c r="M24">
        <v>1249381</v>
      </c>
    </row>
    <row r="25" spans="1:13" ht="15.6" x14ac:dyDescent="0.3">
      <c r="A25" t="s">
        <v>792</v>
      </c>
      <c r="B25" t="s">
        <v>387</v>
      </c>
      <c r="C25" s="52">
        <f t="shared" si="0"/>
        <v>16</v>
      </c>
      <c r="D25" s="52" t="s">
        <v>81</v>
      </c>
      <c r="E25" s="52" t="s">
        <v>796</v>
      </c>
      <c r="F25" s="85">
        <v>41830</v>
      </c>
      <c r="G25" s="52">
        <v>10.3</v>
      </c>
      <c r="H25" s="52">
        <v>588</v>
      </c>
      <c r="I25" t="s">
        <v>757</v>
      </c>
      <c r="J25" s="1">
        <v>41821</v>
      </c>
      <c r="K25">
        <v>7402</v>
      </c>
      <c r="L25">
        <v>20140801155247</v>
      </c>
      <c r="M25">
        <v>1250656</v>
      </c>
    </row>
    <row r="26" spans="1:13" ht="15.6" x14ac:dyDescent="0.3">
      <c r="A26" t="s">
        <v>792</v>
      </c>
      <c r="B26" t="s">
        <v>387</v>
      </c>
      <c r="C26" s="52">
        <f t="shared" si="0"/>
        <v>17</v>
      </c>
      <c r="D26" s="52" t="s">
        <v>81</v>
      </c>
      <c r="E26" s="52" t="s">
        <v>796</v>
      </c>
      <c r="F26" s="85">
        <v>41830</v>
      </c>
      <c r="G26" s="52">
        <v>10.6</v>
      </c>
      <c r="H26" s="52">
        <v>598</v>
      </c>
      <c r="I26" t="s">
        <v>758</v>
      </c>
      <c r="J26" s="1">
        <v>41821</v>
      </c>
      <c r="K26">
        <v>7402</v>
      </c>
      <c r="L26">
        <v>20140801155247</v>
      </c>
      <c r="M26">
        <v>1250656</v>
      </c>
    </row>
    <row r="27" spans="1:13" ht="15.6" x14ac:dyDescent="0.3">
      <c r="A27" t="s">
        <v>792</v>
      </c>
      <c r="B27" t="s">
        <v>387</v>
      </c>
      <c r="C27" s="52">
        <f t="shared" si="0"/>
        <v>18</v>
      </c>
      <c r="D27" s="52" t="s">
        <v>81</v>
      </c>
      <c r="E27" s="52" t="s">
        <v>796</v>
      </c>
      <c r="F27" s="85">
        <v>41830</v>
      </c>
      <c r="G27" s="52">
        <v>4.54</v>
      </c>
      <c r="H27" s="52">
        <v>903</v>
      </c>
      <c r="I27" t="s">
        <v>752</v>
      </c>
      <c r="J27" s="1">
        <v>41821</v>
      </c>
      <c r="K27">
        <v>7402</v>
      </c>
      <c r="L27">
        <v>20140801155247</v>
      </c>
      <c r="M27">
        <v>1250656</v>
      </c>
    </row>
    <row r="28" spans="1:13" ht="15.6" x14ac:dyDescent="0.3">
      <c r="A28" t="s">
        <v>792</v>
      </c>
      <c r="B28" t="s">
        <v>387</v>
      </c>
      <c r="C28" s="52">
        <f t="shared" si="0"/>
        <v>19</v>
      </c>
      <c r="D28" s="52" t="s">
        <v>81</v>
      </c>
      <c r="E28" s="52" t="s">
        <v>796</v>
      </c>
      <c r="F28" s="85">
        <v>41830</v>
      </c>
      <c r="G28" s="52">
        <v>0.3</v>
      </c>
      <c r="H28" s="52">
        <v>912</v>
      </c>
      <c r="I28" t="s">
        <v>759</v>
      </c>
      <c r="J28" s="1">
        <v>41821</v>
      </c>
      <c r="K28">
        <v>7402</v>
      </c>
      <c r="L28">
        <v>20140801155247</v>
      </c>
      <c r="M28">
        <v>1250656</v>
      </c>
    </row>
    <row r="29" spans="1:13" ht="15.6" x14ac:dyDescent="0.3">
      <c r="A29" t="s">
        <v>792</v>
      </c>
      <c r="B29" t="s">
        <v>387</v>
      </c>
      <c r="C29" s="52">
        <f t="shared" si="0"/>
        <v>20</v>
      </c>
      <c r="D29" s="52" t="s">
        <v>81</v>
      </c>
      <c r="E29" s="52" t="s">
        <v>796</v>
      </c>
      <c r="F29" s="85">
        <v>41830</v>
      </c>
      <c r="G29" s="52">
        <v>4.54</v>
      </c>
      <c r="H29" s="52">
        <v>921</v>
      </c>
      <c r="I29" t="s">
        <v>741</v>
      </c>
      <c r="J29" s="1">
        <v>41821</v>
      </c>
      <c r="K29">
        <v>7402</v>
      </c>
      <c r="L29">
        <v>20140801155247</v>
      </c>
      <c r="M29">
        <v>1250656</v>
      </c>
    </row>
    <row r="30" spans="1:13" ht="15.6" x14ac:dyDescent="0.3">
      <c r="A30" t="s">
        <v>792</v>
      </c>
      <c r="B30" t="s">
        <v>387</v>
      </c>
      <c r="C30" s="52">
        <f t="shared" si="0"/>
        <v>21</v>
      </c>
      <c r="D30" s="52" t="s">
        <v>81</v>
      </c>
      <c r="E30" s="52" t="s">
        <v>797</v>
      </c>
      <c r="F30" s="85">
        <v>41834</v>
      </c>
      <c r="G30" s="52">
        <v>17.25</v>
      </c>
      <c r="H30" s="52">
        <v>588</v>
      </c>
      <c r="I30" t="s">
        <v>757</v>
      </c>
      <c r="J30" s="1">
        <v>41821</v>
      </c>
      <c r="K30">
        <v>7402</v>
      </c>
      <c r="L30">
        <v>419500880010</v>
      </c>
      <c r="M30">
        <v>1250263</v>
      </c>
    </row>
    <row r="31" spans="1:13" ht="15.6" x14ac:dyDescent="0.3">
      <c r="A31" t="s">
        <v>792</v>
      </c>
      <c r="B31" t="s">
        <v>387</v>
      </c>
      <c r="C31" s="52">
        <f t="shared" si="0"/>
        <v>22</v>
      </c>
      <c r="D31" s="52" t="s">
        <v>81</v>
      </c>
      <c r="E31" s="52" t="s">
        <v>797</v>
      </c>
      <c r="F31" s="85">
        <v>41834</v>
      </c>
      <c r="G31" s="52">
        <v>17.739999999999998</v>
      </c>
      <c r="H31" s="52">
        <v>598</v>
      </c>
      <c r="I31" t="s">
        <v>758</v>
      </c>
      <c r="J31" s="1">
        <v>41821</v>
      </c>
      <c r="K31">
        <v>7402</v>
      </c>
      <c r="L31">
        <v>419500880010</v>
      </c>
      <c r="M31">
        <v>1250263</v>
      </c>
    </row>
    <row r="32" spans="1:13" ht="15.6" x14ac:dyDescent="0.3">
      <c r="A32" t="s">
        <v>792</v>
      </c>
      <c r="B32" t="s">
        <v>387</v>
      </c>
      <c r="C32" s="52">
        <f t="shared" si="0"/>
        <v>23</v>
      </c>
      <c r="D32" s="52" t="s">
        <v>81</v>
      </c>
      <c r="E32" s="52" t="s">
        <v>797</v>
      </c>
      <c r="F32" s="85">
        <v>41834</v>
      </c>
      <c r="G32" s="52">
        <v>7.61</v>
      </c>
      <c r="H32" s="52">
        <v>903</v>
      </c>
      <c r="I32" t="s">
        <v>752</v>
      </c>
      <c r="J32" s="1">
        <v>41821</v>
      </c>
      <c r="K32">
        <v>7402</v>
      </c>
      <c r="L32">
        <v>419500880010</v>
      </c>
      <c r="M32">
        <v>1250263</v>
      </c>
    </row>
    <row r="33" spans="1:13" ht="15.6" x14ac:dyDescent="0.3">
      <c r="A33" t="s">
        <v>792</v>
      </c>
      <c r="B33" t="s">
        <v>387</v>
      </c>
      <c r="C33" s="52">
        <f t="shared" si="0"/>
        <v>24</v>
      </c>
      <c r="D33" s="52" t="s">
        <v>81</v>
      </c>
      <c r="E33" s="52" t="s">
        <v>797</v>
      </c>
      <c r="F33" s="85">
        <v>41834</v>
      </c>
      <c r="G33" s="52">
        <v>0.51</v>
      </c>
      <c r="H33" s="52">
        <v>912</v>
      </c>
      <c r="I33" t="s">
        <v>759</v>
      </c>
      <c r="J33" s="1">
        <v>41821</v>
      </c>
      <c r="K33">
        <v>7402</v>
      </c>
      <c r="L33">
        <v>419500880010</v>
      </c>
      <c r="M33">
        <v>1250263</v>
      </c>
    </row>
    <row r="34" spans="1:13" ht="15.6" x14ac:dyDescent="0.3">
      <c r="A34" t="s">
        <v>792</v>
      </c>
      <c r="B34" t="s">
        <v>387</v>
      </c>
      <c r="C34" s="52">
        <f t="shared" si="0"/>
        <v>25</v>
      </c>
      <c r="D34" s="52" t="s">
        <v>81</v>
      </c>
      <c r="E34" s="52" t="s">
        <v>797</v>
      </c>
      <c r="F34" s="85">
        <v>41834</v>
      </c>
      <c r="G34" s="52">
        <v>7.6</v>
      </c>
      <c r="H34" s="52">
        <v>921</v>
      </c>
      <c r="I34" t="s">
        <v>741</v>
      </c>
      <c r="J34" s="1">
        <v>41821</v>
      </c>
      <c r="K34">
        <v>7402</v>
      </c>
      <c r="L34">
        <v>419500880010</v>
      </c>
      <c r="M34">
        <v>1250263</v>
      </c>
    </row>
    <row r="35" spans="1:13" ht="15.6" x14ac:dyDescent="0.3">
      <c r="A35" t="s">
        <v>792</v>
      </c>
      <c r="B35" t="s">
        <v>387</v>
      </c>
      <c r="C35" s="52">
        <f t="shared" si="0"/>
        <v>26</v>
      </c>
      <c r="D35" s="52" t="s">
        <v>798</v>
      </c>
      <c r="E35" s="52" t="s">
        <v>799</v>
      </c>
      <c r="F35" s="85">
        <v>41841</v>
      </c>
      <c r="G35" s="52">
        <v>92.82</v>
      </c>
      <c r="H35" s="52">
        <v>588</v>
      </c>
      <c r="I35" t="s">
        <v>757</v>
      </c>
      <c r="J35" s="1">
        <v>41821</v>
      </c>
      <c r="K35">
        <v>7486</v>
      </c>
      <c r="L35">
        <v>148063</v>
      </c>
      <c r="M35">
        <v>1250263</v>
      </c>
    </row>
    <row r="36" spans="1:13" ht="15.6" x14ac:dyDescent="0.3">
      <c r="A36" t="s">
        <v>792</v>
      </c>
      <c r="B36" t="s">
        <v>387</v>
      </c>
      <c r="C36" s="52">
        <f t="shared" si="0"/>
        <v>27</v>
      </c>
      <c r="D36" s="52" t="s">
        <v>798</v>
      </c>
      <c r="E36" s="52" t="s">
        <v>799</v>
      </c>
      <c r="F36" s="85">
        <v>41841</v>
      </c>
      <c r="G36" s="52">
        <v>153.85</v>
      </c>
      <c r="H36" s="52">
        <v>588</v>
      </c>
      <c r="I36" t="s">
        <v>757</v>
      </c>
      <c r="J36" s="1">
        <v>41821</v>
      </c>
      <c r="K36">
        <v>7486</v>
      </c>
      <c r="L36">
        <v>148064</v>
      </c>
      <c r="M36">
        <v>1250263</v>
      </c>
    </row>
    <row r="37" spans="1:13" ht="15.6" x14ac:dyDescent="0.3">
      <c r="A37" t="s">
        <v>792</v>
      </c>
      <c r="B37" t="s">
        <v>387</v>
      </c>
      <c r="C37" s="52">
        <f t="shared" si="0"/>
        <v>28</v>
      </c>
      <c r="D37" s="52" t="s">
        <v>798</v>
      </c>
      <c r="E37" s="52" t="s">
        <v>799</v>
      </c>
      <c r="F37" s="85">
        <v>41841</v>
      </c>
      <c r="G37" s="52">
        <v>95.56</v>
      </c>
      <c r="H37" s="52">
        <v>598</v>
      </c>
      <c r="I37" t="s">
        <v>758</v>
      </c>
      <c r="J37" s="1">
        <v>41821</v>
      </c>
      <c r="K37">
        <v>7486</v>
      </c>
      <c r="L37">
        <v>148063</v>
      </c>
      <c r="M37">
        <v>1250263</v>
      </c>
    </row>
    <row r="38" spans="1:13" ht="15.6" x14ac:dyDescent="0.3">
      <c r="A38" t="s">
        <v>792</v>
      </c>
      <c r="B38" t="s">
        <v>387</v>
      </c>
      <c r="C38" s="52">
        <f t="shared" si="0"/>
        <v>29</v>
      </c>
      <c r="D38" s="52" t="s">
        <v>798</v>
      </c>
      <c r="E38" s="52" t="s">
        <v>799</v>
      </c>
      <c r="F38" s="85">
        <v>41841</v>
      </c>
      <c r="G38" s="52">
        <v>158.36000000000001</v>
      </c>
      <c r="H38" s="52">
        <v>598</v>
      </c>
      <c r="I38" t="s">
        <v>758</v>
      </c>
      <c r="J38" s="1">
        <v>41821</v>
      </c>
      <c r="K38">
        <v>7486</v>
      </c>
      <c r="L38">
        <v>148064</v>
      </c>
      <c r="M38">
        <v>1250263</v>
      </c>
    </row>
    <row r="39" spans="1:13" ht="15.6" x14ac:dyDescent="0.3">
      <c r="A39" t="s">
        <v>792</v>
      </c>
      <c r="B39" t="s">
        <v>387</v>
      </c>
      <c r="C39" s="52">
        <f t="shared" si="0"/>
        <v>30</v>
      </c>
      <c r="D39" s="52" t="s">
        <v>798</v>
      </c>
      <c r="E39" s="52" t="s">
        <v>799</v>
      </c>
      <c r="F39" s="85">
        <v>41841</v>
      </c>
      <c r="G39" s="52">
        <v>40.950000000000003</v>
      </c>
      <c r="H39" s="52">
        <v>903</v>
      </c>
      <c r="I39" t="s">
        <v>752</v>
      </c>
      <c r="J39" s="1">
        <v>41821</v>
      </c>
      <c r="K39">
        <v>7486</v>
      </c>
      <c r="L39">
        <v>148063</v>
      </c>
      <c r="M39">
        <v>1250263</v>
      </c>
    </row>
    <row r="40" spans="1:13" ht="15.6" x14ac:dyDescent="0.3">
      <c r="A40" t="s">
        <v>792</v>
      </c>
      <c r="B40" t="s">
        <v>387</v>
      </c>
      <c r="C40" s="52">
        <f t="shared" si="0"/>
        <v>31</v>
      </c>
      <c r="D40" s="52" t="s">
        <v>798</v>
      </c>
      <c r="E40" s="52" t="s">
        <v>799</v>
      </c>
      <c r="F40" s="85">
        <v>41841</v>
      </c>
      <c r="G40" s="52">
        <v>67.87</v>
      </c>
      <c r="H40" s="52">
        <v>903</v>
      </c>
      <c r="I40" t="s">
        <v>752</v>
      </c>
      <c r="J40" s="1">
        <v>41821</v>
      </c>
      <c r="K40">
        <v>7486</v>
      </c>
      <c r="L40">
        <v>148064</v>
      </c>
      <c r="M40">
        <v>1250263</v>
      </c>
    </row>
    <row r="41" spans="1:13" ht="15.6" x14ac:dyDescent="0.3">
      <c r="A41" t="s">
        <v>792</v>
      </c>
      <c r="B41" t="s">
        <v>387</v>
      </c>
      <c r="C41" s="52">
        <f t="shared" si="0"/>
        <v>32</v>
      </c>
      <c r="D41" s="52" t="s">
        <v>798</v>
      </c>
      <c r="E41" s="52" t="s">
        <v>799</v>
      </c>
      <c r="F41" s="85">
        <v>41841</v>
      </c>
      <c r="G41" s="52">
        <v>2.73</v>
      </c>
      <c r="H41" s="52">
        <v>912</v>
      </c>
      <c r="I41" t="s">
        <v>759</v>
      </c>
      <c r="J41" s="1">
        <v>41821</v>
      </c>
      <c r="K41">
        <v>7486</v>
      </c>
      <c r="L41">
        <v>148063</v>
      </c>
      <c r="M41">
        <v>1250263</v>
      </c>
    </row>
    <row r="42" spans="1:13" ht="15.6" x14ac:dyDescent="0.3">
      <c r="A42" t="s">
        <v>792</v>
      </c>
      <c r="B42" t="s">
        <v>387</v>
      </c>
      <c r="C42" s="52">
        <f t="shared" si="0"/>
        <v>33</v>
      </c>
      <c r="D42" s="52" t="s">
        <v>798</v>
      </c>
      <c r="E42" s="52" t="s">
        <v>799</v>
      </c>
      <c r="F42" s="85">
        <v>41841</v>
      </c>
      <c r="G42" s="52">
        <v>4.53</v>
      </c>
      <c r="H42" s="52">
        <v>912</v>
      </c>
      <c r="I42" t="s">
        <v>759</v>
      </c>
      <c r="J42" s="1">
        <v>41821</v>
      </c>
      <c r="K42">
        <v>7486</v>
      </c>
      <c r="L42">
        <v>148064</v>
      </c>
      <c r="M42">
        <v>1250263</v>
      </c>
    </row>
    <row r="43" spans="1:13" ht="15.6" x14ac:dyDescent="0.3">
      <c r="A43" t="s">
        <v>792</v>
      </c>
      <c r="B43" t="s">
        <v>387</v>
      </c>
      <c r="C43" s="52">
        <f t="shared" si="0"/>
        <v>34</v>
      </c>
      <c r="D43" s="52" t="s">
        <v>798</v>
      </c>
      <c r="E43" s="52" t="s">
        <v>799</v>
      </c>
      <c r="F43" s="85">
        <v>41841</v>
      </c>
      <c r="G43" s="52">
        <v>40.950000000000003</v>
      </c>
      <c r="H43" s="52">
        <v>921</v>
      </c>
      <c r="I43" t="s">
        <v>741</v>
      </c>
      <c r="J43" s="1">
        <v>41821</v>
      </c>
      <c r="K43">
        <v>7486</v>
      </c>
      <c r="L43">
        <v>148063</v>
      </c>
      <c r="M43">
        <v>1250263</v>
      </c>
    </row>
    <row r="44" spans="1:13" ht="15.6" x14ac:dyDescent="0.3">
      <c r="A44" t="s">
        <v>792</v>
      </c>
      <c r="B44" t="s">
        <v>387</v>
      </c>
      <c r="C44" s="52">
        <f t="shared" si="0"/>
        <v>35</v>
      </c>
      <c r="D44" s="52" t="s">
        <v>798</v>
      </c>
      <c r="E44" s="52" t="s">
        <v>799</v>
      </c>
      <c r="F44" s="85">
        <v>41841</v>
      </c>
      <c r="G44" s="52">
        <v>67.87</v>
      </c>
      <c r="H44" s="52">
        <v>921</v>
      </c>
      <c r="I44" t="s">
        <v>741</v>
      </c>
      <c r="J44" s="1">
        <v>41821</v>
      </c>
      <c r="K44">
        <v>7486</v>
      </c>
      <c r="L44">
        <v>148064</v>
      </c>
      <c r="M44">
        <v>1250263</v>
      </c>
    </row>
    <row r="45" spans="1:13" ht="15.6" x14ac:dyDescent="0.3">
      <c r="A45" t="s">
        <v>792</v>
      </c>
      <c r="B45" t="s">
        <v>387</v>
      </c>
      <c r="C45" s="52">
        <f t="shared" si="0"/>
        <v>36</v>
      </c>
      <c r="D45" s="52" t="s">
        <v>798</v>
      </c>
      <c r="E45" s="52" t="s">
        <v>791</v>
      </c>
      <c r="F45" s="85">
        <v>41852</v>
      </c>
      <c r="G45" s="52">
        <v>45.62</v>
      </c>
      <c r="H45" s="52">
        <v>588</v>
      </c>
      <c r="I45" t="s">
        <v>757</v>
      </c>
      <c r="J45" s="1">
        <v>41852</v>
      </c>
      <c r="K45">
        <v>7486</v>
      </c>
      <c r="L45">
        <v>148123</v>
      </c>
      <c r="M45">
        <v>1251874</v>
      </c>
    </row>
    <row r="46" spans="1:13" ht="15.6" x14ac:dyDescent="0.3">
      <c r="A46" t="s">
        <v>792</v>
      </c>
      <c r="B46" t="s">
        <v>387</v>
      </c>
      <c r="C46" s="52">
        <f t="shared" si="0"/>
        <v>37</v>
      </c>
      <c r="D46" s="52" t="s">
        <v>800</v>
      </c>
      <c r="E46" s="52" t="s">
        <v>791</v>
      </c>
      <c r="F46" s="85">
        <v>41852</v>
      </c>
      <c r="G46" s="52">
        <v>24.91</v>
      </c>
      <c r="H46" s="52">
        <v>588</v>
      </c>
      <c r="I46" t="s">
        <v>757</v>
      </c>
      <c r="J46" s="1">
        <v>41852</v>
      </c>
      <c r="K46">
        <v>7679</v>
      </c>
      <c r="L46">
        <v>918</v>
      </c>
      <c r="M46">
        <v>1251613</v>
      </c>
    </row>
    <row r="47" spans="1:13" ht="15.6" x14ac:dyDescent="0.3">
      <c r="A47" t="s">
        <v>792</v>
      </c>
      <c r="B47" t="s">
        <v>387</v>
      </c>
      <c r="C47" s="52">
        <f t="shared" si="0"/>
        <v>38</v>
      </c>
      <c r="D47" s="52" t="s">
        <v>801</v>
      </c>
      <c r="E47" s="52" t="s">
        <v>791</v>
      </c>
      <c r="F47" s="85">
        <v>41852</v>
      </c>
      <c r="G47" s="52">
        <v>60.98</v>
      </c>
      <c r="H47" s="52">
        <v>588</v>
      </c>
      <c r="I47" t="s">
        <v>757</v>
      </c>
      <c r="J47" s="1">
        <v>41852</v>
      </c>
      <c r="K47">
        <v>7946</v>
      </c>
      <c r="L47">
        <v>821952</v>
      </c>
      <c r="M47">
        <v>1251613</v>
      </c>
    </row>
    <row r="48" spans="1:13" ht="15.6" x14ac:dyDescent="0.3">
      <c r="A48" t="s">
        <v>792</v>
      </c>
      <c r="B48" t="s">
        <v>387</v>
      </c>
      <c r="C48" s="52">
        <f t="shared" si="0"/>
        <v>39</v>
      </c>
      <c r="D48" s="52" t="s">
        <v>800</v>
      </c>
      <c r="E48" s="52" t="s">
        <v>802</v>
      </c>
      <c r="F48" s="85">
        <v>41852</v>
      </c>
      <c r="G48" s="52">
        <v>22.87</v>
      </c>
      <c r="H48" s="52">
        <v>588</v>
      </c>
      <c r="I48" t="s">
        <v>757</v>
      </c>
      <c r="J48" s="1">
        <v>41852</v>
      </c>
      <c r="K48">
        <v>7679</v>
      </c>
      <c r="L48">
        <v>800</v>
      </c>
      <c r="M48">
        <v>1251613</v>
      </c>
    </row>
    <row r="49" spans="1:13" ht="15.6" x14ac:dyDescent="0.3">
      <c r="A49" t="s">
        <v>792</v>
      </c>
      <c r="B49" t="s">
        <v>387</v>
      </c>
      <c r="C49" s="52">
        <f t="shared" si="0"/>
        <v>40</v>
      </c>
      <c r="D49" s="52" t="s">
        <v>81</v>
      </c>
      <c r="E49" s="52" t="s">
        <v>803</v>
      </c>
      <c r="F49" s="85">
        <v>41852</v>
      </c>
      <c r="G49" s="52">
        <v>9.35</v>
      </c>
      <c r="H49" s="52">
        <v>588</v>
      </c>
      <c r="I49" t="s">
        <v>757</v>
      </c>
      <c r="J49" s="1">
        <v>41852</v>
      </c>
      <c r="K49">
        <v>7402</v>
      </c>
      <c r="L49">
        <v>2017</v>
      </c>
      <c r="M49">
        <v>1251874</v>
      </c>
    </row>
    <row r="50" spans="1:13" ht="15.6" x14ac:dyDescent="0.3">
      <c r="A50" t="s">
        <v>792</v>
      </c>
      <c r="B50" t="s">
        <v>387</v>
      </c>
      <c r="C50" s="52">
        <f t="shared" si="0"/>
        <v>41</v>
      </c>
      <c r="D50" s="52" t="s">
        <v>798</v>
      </c>
      <c r="E50" s="52" t="s">
        <v>791</v>
      </c>
      <c r="F50" s="85">
        <v>41852</v>
      </c>
      <c r="G50" s="52">
        <v>46.97</v>
      </c>
      <c r="H50" s="52">
        <v>598</v>
      </c>
      <c r="I50" t="s">
        <v>758</v>
      </c>
      <c r="J50" s="1">
        <v>41852</v>
      </c>
      <c r="K50">
        <v>7486</v>
      </c>
      <c r="L50">
        <v>148123</v>
      </c>
      <c r="M50">
        <v>1251874</v>
      </c>
    </row>
    <row r="51" spans="1:13" ht="15.6" x14ac:dyDescent="0.3">
      <c r="A51" t="s">
        <v>792</v>
      </c>
      <c r="B51" t="s">
        <v>387</v>
      </c>
      <c r="C51" s="52">
        <f t="shared" si="0"/>
        <v>42</v>
      </c>
      <c r="D51" s="52" t="s">
        <v>800</v>
      </c>
      <c r="E51" s="52" t="s">
        <v>791</v>
      </c>
      <c r="F51" s="85">
        <v>41852</v>
      </c>
      <c r="G51" s="52">
        <v>25.64</v>
      </c>
      <c r="H51" s="52">
        <v>598</v>
      </c>
      <c r="I51" t="s">
        <v>758</v>
      </c>
      <c r="J51" s="1">
        <v>41852</v>
      </c>
      <c r="K51">
        <v>7679</v>
      </c>
      <c r="L51">
        <v>918</v>
      </c>
      <c r="M51">
        <v>1251613</v>
      </c>
    </row>
    <row r="52" spans="1:13" ht="15.6" x14ac:dyDescent="0.3">
      <c r="A52" t="s">
        <v>792</v>
      </c>
      <c r="B52" t="s">
        <v>387</v>
      </c>
      <c r="C52" s="52">
        <f t="shared" si="0"/>
        <v>43</v>
      </c>
      <c r="D52" s="52" t="s">
        <v>801</v>
      </c>
      <c r="E52" s="52" t="s">
        <v>791</v>
      </c>
      <c r="F52" s="85">
        <v>41852</v>
      </c>
      <c r="G52" s="52">
        <v>62.78</v>
      </c>
      <c r="H52" s="52">
        <v>598</v>
      </c>
      <c r="I52" t="s">
        <v>758</v>
      </c>
      <c r="J52" s="1">
        <v>41852</v>
      </c>
      <c r="K52">
        <v>7946</v>
      </c>
      <c r="L52">
        <v>821952</v>
      </c>
      <c r="M52">
        <v>1251613</v>
      </c>
    </row>
    <row r="53" spans="1:13" ht="15.6" x14ac:dyDescent="0.3">
      <c r="A53" t="s">
        <v>792</v>
      </c>
      <c r="B53" t="s">
        <v>387</v>
      </c>
      <c r="C53" s="52">
        <f t="shared" si="0"/>
        <v>44</v>
      </c>
      <c r="D53" s="52" t="s">
        <v>800</v>
      </c>
      <c r="E53" s="52" t="s">
        <v>802</v>
      </c>
      <c r="F53" s="85">
        <v>41852</v>
      </c>
      <c r="G53" s="52">
        <v>23.54</v>
      </c>
      <c r="H53" s="52">
        <v>598</v>
      </c>
      <c r="I53" t="s">
        <v>758</v>
      </c>
      <c r="J53" s="1">
        <v>41852</v>
      </c>
      <c r="K53">
        <v>7679</v>
      </c>
      <c r="L53">
        <v>800</v>
      </c>
      <c r="M53">
        <v>1251613</v>
      </c>
    </row>
    <row r="54" spans="1:13" ht="15.6" x14ac:dyDescent="0.3">
      <c r="A54" t="s">
        <v>792</v>
      </c>
      <c r="B54" t="s">
        <v>387</v>
      </c>
      <c r="C54" s="52">
        <f t="shared" si="0"/>
        <v>45</v>
      </c>
      <c r="D54" s="52" t="s">
        <v>81</v>
      </c>
      <c r="E54" s="52" t="s">
        <v>803</v>
      </c>
      <c r="F54" s="85">
        <v>41852</v>
      </c>
      <c r="G54" s="52">
        <v>9.6300000000000008</v>
      </c>
      <c r="H54" s="52">
        <v>598</v>
      </c>
      <c r="I54" t="s">
        <v>758</v>
      </c>
      <c r="J54" s="1">
        <v>41852</v>
      </c>
      <c r="K54">
        <v>7402</v>
      </c>
      <c r="L54">
        <v>2017</v>
      </c>
      <c r="M54">
        <v>1251874</v>
      </c>
    </row>
    <row r="55" spans="1:13" ht="15.6" x14ac:dyDescent="0.3">
      <c r="A55" t="s">
        <v>792</v>
      </c>
      <c r="B55" t="s">
        <v>387</v>
      </c>
      <c r="C55" s="52">
        <f t="shared" si="0"/>
        <v>46</v>
      </c>
      <c r="D55" s="52" t="s">
        <v>798</v>
      </c>
      <c r="E55" s="52" t="s">
        <v>791</v>
      </c>
      <c r="F55" s="85">
        <v>41852</v>
      </c>
      <c r="G55" s="52">
        <v>20.13</v>
      </c>
      <c r="H55" s="52">
        <v>903</v>
      </c>
      <c r="I55" t="s">
        <v>752</v>
      </c>
      <c r="J55" s="1">
        <v>41852</v>
      </c>
      <c r="K55">
        <v>7486</v>
      </c>
      <c r="L55">
        <v>148123</v>
      </c>
      <c r="M55">
        <v>1251874</v>
      </c>
    </row>
    <row r="56" spans="1:13" ht="15.6" x14ac:dyDescent="0.3">
      <c r="A56" t="s">
        <v>792</v>
      </c>
      <c r="B56" t="s">
        <v>387</v>
      </c>
      <c r="C56" s="52">
        <f t="shared" si="0"/>
        <v>47</v>
      </c>
      <c r="D56" s="52" t="s">
        <v>800</v>
      </c>
      <c r="E56" s="52" t="s">
        <v>791</v>
      </c>
      <c r="F56" s="85">
        <v>41852</v>
      </c>
      <c r="G56" s="52">
        <v>10.99</v>
      </c>
      <c r="H56" s="52">
        <v>903</v>
      </c>
      <c r="I56" t="s">
        <v>752</v>
      </c>
      <c r="J56" s="1">
        <v>41852</v>
      </c>
      <c r="K56">
        <v>7679</v>
      </c>
      <c r="L56">
        <v>918</v>
      </c>
      <c r="M56">
        <v>1251613</v>
      </c>
    </row>
    <row r="57" spans="1:13" ht="15.6" x14ac:dyDescent="0.3">
      <c r="A57" t="s">
        <v>792</v>
      </c>
      <c r="B57" t="s">
        <v>387</v>
      </c>
      <c r="C57" s="52">
        <f t="shared" si="0"/>
        <v>48</v>
      </c>
      <c r="D57" s="52" t="s">
        <v>801</v>
      </c>
      <c r="E57" s="52" t="s">
        <v>791</v>
      </c>
      <c r="F57" s="85">
        <v>41852</v>
      </c>
      <c r="G57" s="52">
        <v>26.9</v>
      </c>
      <c r="H57" s="52">
        <v>903</v>
      </c>
      <c r="I57" t="s">
        <v>752</v>
      </c>
      <c r="J57" s="1">
        <v>41852</v>
      </c>
      <c r="K57">
        <v>7946</v>
      </c>
      <c r="L57">
        <v>821952</v>
      </c>
      <c r="M57">
        <v>1251613</v>
      </c>
    </row>
    <row r="58" spans="1:13" ht="15.6" x14ac:dyDescent="0.3">
      <c r="A58" t="s">
        <v>792</v>
      </c>
      <c r="B58" t="s">
        <v>387</v>
      </c>
      <c r="C58" s="52">
        <f t="shared" si="0"/>
        <v>49</v>
      </c>
      <c r="D58" s="52" t="s">
        <v>800</v>
      </c>
      <c r="E58" s="52" t="s">
        <v>802</v>
      </c>
      <c r="F58" s="85">
        <v>41852</v>
      </c>
      <c r="G58" s="52">
        <v>10.09</v>
      </c>
      <c r="H58" s="52">
        <v>903</v>
      </c>
      <c r="I58" t="s">
        <v>752</v>
      </c>
      <c r="J58" s="1">
        <v>41852</v>
      </c>
      <c r="K58">
        <v>7679</v>
      </c>
      <c r="L58">
        <v>800</v>
      </c>
      <c r="M58">
        <v>1251613</v>
      </c>
    </row>
    <row r="59" spans="1:13" ht="15.6" x14ac:dyDescent="0.3">
      <c r="A59" t="s">
        <v>792</v>
      </c>
      <c r="B59" t="s">
        <v>387</v>
      </c>
      <c r="C59" s="52">
        <f t="shared" si="0"/>
        <v>50</v>
      </c>
      <c r="D59" s="52" t="s">
        <v>81</v>
      </c>
      <c r="E59" s="52" t="s">
        <v>803</v>
      </c>
      <c r="F59" s="85">
        <v>41852</v>
      </c>
      <c r="G59" s="52">
        <v>4.12</v>
      </c>
      <c r="H59" s="52">
        <v>903</v>
      </c>
      <c r="I59" t="s">
        <v>752</v>
      </c>
      <c r="J59" s="1">
        <v>41852</v>
      </c>
      <c r="K59">
        <v>7402</v>
      </c>
      <c r="L59">
        <v>2017</v>
      </c>
      <c r="M59">
        <v>1251874</v>
      </c>
    </row>
    <row r="60" spans="1:13" ht="15.6" x14ac:dyDescent="0.3">
      <c r="A60" t="s">
        <v>792</v>
      </c>
      <c r="B60" t="s">
        <v>387</v>
      </c>
      <c r="C60" s="52">
        <f t="shared" si="0"/>
        <v>51</v>
      </c>
      <c r="D60" s="52" t="s">
        <v>798</v>
      </c>
      <c r="E60" s="52" t="s">
        <v>791</v>
      </c>
      <c r="F60" s="85">
        <v>41852</v>
      </c>
      <c r="G60" s="52">
        <v>1.34</v>
      </c>
      <c r="H60" s="52">
        <v>912</v>
      </c>
      <c r="I60" t="s">
        <v>759</v>
      </c>
      <c r="J60" s="1">
        <v>41852</v>
      </c>
      <c r="K60">
        <v>7486</v>
      </c>
      <c r="L60">
        <v>148123</v>
      </c>
      <c r="M60">
        <v>1251874</v>
      </c>
    </row>
    <row r="61" spans="1:13" ht="15.6" x14ac:dyDescent="0.3">
      <c r="A61" t="s">
        <v>792</v>
      </c>
      <c r="B61" t="s">
        <v>387</v>
      </c>
      <c r="C61" s="52">
        <f t="shared" si="0"/>
        <v>52</v>
      </c>
      <c r="D61" s="52" t="s">
        <v>800</v>
      </c>
      <c r="E61" s="52" t="s">
        <v>791</v>
      </c>
      <c r="F61" s="85">
        <v>41852</v>
      </c>
      <c r="G61" s="52">
        <v>0.73</v>
      </c>
      <c r="H61" s="52">
        <v>912</v>
      </c>
      <c r="I61" t="s">
        <v>759</v>
      </c>
      <c r="J61" s="1">
        <v>41852</v>
      </c>
      <c r="K61">
        <v>7679</v>
      </c>
      <c r="L61">
        <v>918</v>
      </c>
      <c r="M61">
        <v>1251613</v>
      </c>
    </row>
    <row r="62" spans="1:13" ht="15.6" x14ac:dyDescent="0.3">
      <c r="A62" t="s">
        <v>792</v>
      </c>
      <c r="B62" t="s">
        <v>387</v>
      </c>
      <c r="C62" s="52">
        <f t="shared" si="0"/>
        <v>53</v>
      </c>
      <c r="D62" s="52" t="s">
        <v>801</v>
      </c>
      <c r="E62" s="52" t="s">
        <v>791</v>
      </c>
      <c r="F62" s="85">
        <v>41852</v>
      </c>
      <c r="G62" s="52">
        <v>1.79</v>
      </c>
      <c r="H62" s="52">
        <v>912</v>
      </c>
      <c r="I62" t="s">
        <v>759</v>
      </c>
      <c r="J62" s="1">
        <v>41852</v>
      </c>
      <c r="K62">
        <v>7946</v>
      </c>
      <c r="L62">
        <v>821952</v>
      </c>
      <c r="M62">
        <v>1251613</v>
      </c>
    </row>
    <row r="63" spans="1:13" ht="15.6" x14ac:dyDescent="0.3">
      <c r="A63" t="s">
        <v>792</v>
      </c>
      <c r="B63" t="s">
        <v>387</v>
      </c>
      <c r="C63" s="52">
        <f t="shared" si="0"/>
        <v>54</v>
      </c>
      <c r="D63" s="52" t="s">
        <v>800</v>
      </c>
      <c r="E63" s="52" t="s">
        <v>802</v>
      </c>
      <c r="F63" s="85">
        <v>41852</v>
      </c>
      <c r="G63" s="52">
        <v>0.67</v>
      </c>
      <c r="H63" s="52">
        <v>912</v>
      </c>
      <c r="I63" t="s">
        <v>759</v>
      </c>
      <c r="J63" s="1">
        <v>41852</v>
      </c>
      <c r="K63">
        <v>7679</v>
      </c>
      <c r="L63">
        <v>800</v>
      </c>
      <c r="M63">
        <v>1251613</v>
      </c>
    </row>
    <row r="64" spans="1:13" ht="15.6" x14ac:dyDescent="0.3">
      <c r="A64" t="s">
        <v>792</v>
      </c>
      <c r="B64" t="s">
        <v>387</v>
      </c>
      <c r="C64" s="52">
        <f t="shared" si="0"/>
        <v>55</v>
      </c>
      <c r="D64" s="52" t="s">
        <v>81</v>
      </c>
      <c r="E64" s="52" t="s">
        <v>803</v>
      </c>
      <c r="F64" s="85">
        <v>41852</v>
      </c>
      <c r="G64" s="52">
        <v>0.28000000000000003</v>
      </c>
      <c r="H64" s="52">
        <v>912</v>
      </c>
      <c r="I64" t="s">
        <v>759</v>
      </c>
      <c r="J64" s="1">
        <v>41852</v>
      </c>
      <c r="K64">
        <v>7402</v>
      </c>
      <c r="L64">
        <v>2017</v>
      </c>
      <c r="M64">
        <v>1251874</v>
      </c>
    </row>
    <row r="65" spans="1:13" ht="15.6" x14ac:dyDescent="0.3">
      <c r="A65" t="s">
        <v>792</v>
      </c>
      <c r="B65" t="s">
        <v>387</v>
      </c>
      <c r="C65" s="52">
        <f t="shared" si="0"/>
        <v>56</v>
      </c>
      <c r="D65" s="52" t="s">
        <v>798</v>
      </c>
      <c r="E65" s="52" t="s">
        <v>791</v>
      </c>
      <c r="F65" s="85">
        <v>41852</v>
      </c>
      <c r="G65" s="52">
        <v>20.13</v>
      </c>
      <c r="H65" s="52">
        <v>921</v>
      </c>
      <c r="I65" t="s">
        <v>741</v>
      </c>
      <c r="J65" s="1">
        <v>41852</v>
      </c>
      <c r="K65">
        <v>7486</v>
      </c>
      <c r="L65">
        <v>148123</v>
      </c>
      <c r="M65">
        <v>1251874</v>
      </c>
    </row>
    <row r="66" spans="1:13" ht="15.6" x14ac:dyDescent="0.3">
      <c r="A66" t="s">
        <v>792</v>
      </c>
      <c r="B66" t="s">
        <v>387</v>
      </c>
      <c r="C66" s="52">
        <f t="shared" si="0"/>
        <v>57</v>
      </c>
      <c r="D66" s="52" t="s">
        <v>800</v>
      </c>
      <c r="E66" s="52" t="s">
        <v>791</v>
      </c>
      <c r="F66" s="85">
        <v>41852</v>
      </c>
      <c r="G66" s="52">
        <v>10.98</v>
      </c>
      <c r="H66" s="52">
        <v>921</v>
      </c>
      <c r="I66" t="s">
        <v>741</v>
      </c>
      <c r="J66" s="1">
        <v>41852</v>
      </c>
      <c r="K66">
        <v>7679</v>
      </c>
      <c r="L66">
        <v>918</v>
      </c>
      <c r="M66">
        <v>1251613</v>
      </c>
    </row>
    <row r="67" spans="1:13" ht="15.6" x14ac:dyDescent="0.3">
      <c r="A67" t="s">
        <v>792</v>
      </c>
      <c r="B67" t="s">
        <v>387</v>
      </c>
      <c r="C67" s="52">
        <f t="shared" si="0"/>
        <v>58</v>
      </c>
      <c r="D67" s="52" t="s">
        <v>801</v>
      </c>
      <c r="E67" s="52" t="s">
        <v>791</v>
      </c>
      <c r="F67" s="85">
        <v>41852</v>
      </c>
      <c r="G67" s="52">
        <v>26.91</v>
      </c>
      <c r="H67" s="52">
        <v>921</v>
      </c>
      <c r="I67" t="s">
        <v>741</v>
      </c>
      <c r="J67" s="1">
        <v>41852</v>
      </c>
      <c r="K67">
        <v>7946</v>
      </c>
      <c r="L67">
        <v>821952</v>
      </c>
      <c r="M67">
        <v>1251613</v>
      </c>
    </row>
    <row r="68" spans="1:13" ht="15.6" x14ac:dyDescent="0.3">
      <c r="A68" t="s">
        <v>792</v>
      </c>
      <c r="B68" t="s">
        <v>387</v>
      </c>
      <c r="C68" s="52">
        <f t="shared" si="0"/>
        <v>59</v>
      </c>
      <c r="D68" s="52" t="s">
        <v>800</v>
      </c>
      <c r="E68" s="52" t="s">
        <v>802</v>
      </c>
      <c r="F68" s="85">
        <v>41852</v>
      </c>
      <c r="G68" s="52">
        <v>10.08</v>
      </c>
      <c r="H68" s="52">
        <v>921</v>
      </c>
      <c r="I68" t="s">
        <v>741</v>
      </c>
      <c r="J68" s="1">
        <v>41852</v>
      </c>
      <c r="K68">
        <v>7679</v>
      </c>
      <c r="L68">
        <v>800</v>
      </c>
      <c r="M68">
        <v>1251613</v>
      </c>
    </row>
    <row r="69" spans="1:13" ht="15.6" x14ac:dyDescent="0.3">
      <c r="A69" t="s">
        <v>792</v>
      </c>
      <c r="B69" t="s">
        <v>387</v>
      </c>
      <c r="C69" s="52">
        <f t="shared" si="0"/>
        <v>60</v>
      </c>
      <c r="D69" s="52" t="s">
        <v>81</v>
      </c>
      <c r="E69" s="52" t="s">
        <v>803</v>
      </c>
      <c r="F69" s="85">
        <v>41852</v>
      </c>
      <c r="G69" s="52">
        <v>4.12</v>
      </c>
      <c r="H69" s="52">
        <v>921</v>
      </c>
      <c r="I69" t="s">
        <v>741</v>
      </c>
      <c r="J69" s="1">
        <v>41852</v>
      </c>
      <c r="K69">
        <v>7402</v>
      </c>
      <c r="L69">
        <v>2017</v>
      </c>
      <c r="M69">
        <v>1251874</v>
      </c>
    </row>
    <row r="70" spans="1:13" ht="15.6" x14ac:dyDescent="0.3">
      <c r="A70" t="s">
        <v>792</v>
      </c>
      <c r="B70" t="s">
        <v>387</v>
      </c>
      <c r="C70" s="52">
        <f t="shared" si="0"/>
        <v>61</v>
      </c>
      <c r="D70" s="52" t="s">
        <v>801</v>
      </c>
      <c r="E70" s="52" t="s">
        <v>791</v>
      </c>
      <c r="F70" s="85">
        <v>41858</v>
      </c>
      <c r="G70" s="52">
        <v>76.650000000000006</v>
      </c>
      <c r="H70" s="52">
        <v>588</v>
      </c>
      <c r="I70" t="s">
        <v>757</v>
      </c>
      <c r="J70" s="1">
        <v>41852</v>
      </c>
      <c r="K70">
        <v>7946</v>
      </c>
      <c r="L70">
        <v>822061</v>
      </c>
      <c r="M70">
        <v>1251613</v>
      </c>
    </row>
    <row r="71" spans="1:13" ht="15.6" x14ac:dyDescent="0.3">
      <c r="A71" t="s">
        <v>792</v>
      </c>
      <c r="B71" t="s">
        <v>387</v>
      </c>
      <c r="C71" s="52">
        <f t="shared" si="0"/>
        <v>62</v>
      </c>
      <c r="D71" s="52" t="s">
        <v>801</v>
      </c>
      <c r="E71" s="52" t="s">
        <v>791</v>
      </c>
      <c r="F71" s="85">
        <v>41858</v>
      </c>
      <c r="G71" s="52">
        <v>78.900000000000006</v>
      </c>
      <c r="H71" s="52">
        <v>598</v>
      </c>
      <c r="I71" t="s">
        <v>758</v>
      </c>
      <c r="J71" s="1">
        <v>41852</v>
      </c>
      <c r="K71">
        <v>7946</v>
      </c>
      <c r="L71">
        <v>822061</v>
      </c>
      <c r="M71">
        <v>1251613</v>
      </c>
    </row>
    <row r="72" spans="1:13" ht="15.6" x14ac:dyDescent="0.3">
      <c r="A72" t="s">
        <v>792</v>
      </c>
      <c r="B72" t="s">
        <v>387</v>
      </c>
      <c r="C72" s="52">
        <f t="shared" si="0"/>
        <v>63</v>
      </c>
      <c r="D72" s="52" t="s">
        <v>801</v>
      </c>
      <c r="E72" s="52" t="s">
        <v>791</v>
      </c>
      <c r="F72" s="85">
        <v>41858</v>
      </c>
      <c r="G72" s="52">
        <v>33.82</v>
      </c>
      <c r="H72" s="52">
        <v>903</v>
      </c>
      <c r="I72" t="s">
        <v>752</v>
      </c>
      <c r="J72" s="1">
        <v>41852</v>
      </c>
      <c r="K72">
        <v>7946</v>
      </c>
      <c r="L72">
        <v>822061</v>
      </c>
      <c r="M72">
        <v>1251613</v>
      </c>
    </row>
    <row r="73" spans="1:13" ht="15.6" x14ac:dyDescent="0.3">
      <c r="A73" t="s">
        <v>792</v>
      </c>
      <c r="B73" t="s">
        <v>387</v>
      </c>
      <c r="C73" s="52">
        <f t="shared" si="0"/>
        <v>64</v>
      </c>
      <c r="D73" s="52" t="s">
        <v>801</v>
      </c>
      <c r="E73" s="52" t="s">
        <v>791</v>
      </c>
      <c r="F73" s="85">
        <v>41858</v>
      </c>
      <c r="G73" s="52">
        <v>2.25</v>
      </c>
      <c r="H73" s="52">
        <v>912</v>
      </c>
      <c r="I73" t="s">
        <v>759</v>
      </c>
      <c r="J73" s="1">
        <v>41852</v>
      </c>
      <c r="K73">
        <v>7946</v>
      </c>
      <c r="L73">
        <v>822061</v>
      </c>
      <c r="M73">
        <v>1251613</v>
      </c>
    </row>
    <row r="74" spans="1:13" ht="15.6" x14ac:dyDescent="0.3">
      <c r="A74" t="s">
        <v>792</v>
      </c>
      <c r="B74" t="s">
        <v>387</v>
      </c>
      <c r="C74" s="52">
        <f t="shared" si="0"/>
        <v>65</v>
      </c>
      <c r="D74" s="52" t="s">
        <v>801</v>
      </c>
      <c r="E74" s="52" t="s">
        <v>791</v>
      </c>
      <c r="F74" s="85">
        <v>41858</v>
      </c>
      <c r="G74" s="52">
        <v>33.82</v>
      </c>
      <c r="H74" s="52">
        <v>921</v>
      </c>
      <c r="I74" t="s">
        <v>741</v>
      </c>
      <c r="J74" s="1">
        <v>41852</v>
      </c>
      <c r="K74">
        <v>7946</v>
      </c>
      <c r="L74">
        <v>822061</v>
      </c>
      <c r="M74">
        <v>1251613</v>
      </c>
    </row>
    <row r="75" spans="1:13" ht="15.6" x14ac:dyDescent="0.3">
      <c r="A75" t="s">
        <v>792</v>
      </c>
      <c r="B75" t="s">
        <v>387</v>
      </c>
      <c r="C75" s="52">
        <f t="shared" si="0"/>
        <v>66</v>
      </c>
      <c r="D75" s="52" t="s">
        <v>804</v>
      </c>
      <c r="E75" s="52" t="s">
        <v>791</v>
      </c>
      <c r="F75" s="85">
        <v>41862</v>
      </c>
      <c r="G75" s="52">
        <v>552.66999999999996</v>
      </c>
      <c r="H75" s="52">
        <v>588</v>
      </c>
      <c r="I75" t="s">
        <v>757</v>
      </c>
      <c r="J75" s="1">
        <v>41852</v>
      </c>
      <c r="K75">
        <v>231</v>
      </c>
      <c r="L75">
        <v>473289</v>
      </c>
      <c r="M75">
        <v>1251874</v>
      </c>
    </row>
    <row r="76" spans="1:13" ht="15.6" x14ac:dyDescent="0.3">
      <c r="A76" t="s">
        <v>792</v>
      </c>
      <c r="B76" t="s">
        <v>387</v>
      </c>
      <c r="C76" s="52">
        <f t="shared" ref="C76:C139" si="1">C75+1</f>
        <v>67</v>
      </c>
      <c r="D76" s="52" t="s">
        <v>804</v>
      </c>
      <c r="E76" s="52" t="s">
        <v>791</v>
      </c>
      <c r="F76" s="85">
        <v>41862</v>
      </c>
      <c r="G76" s="52">
        <v>568.91</v>
      </c>
      <c r="H76" s="52">
        <v>598</v>
      </c>
      <c r="I76" t="s">
        <v>758</v>
      </c>
      <c r="J76" s="1">
        <v>41852</v>
      </c>
      <c r="K76">
        <v>231</v>
      </c>
      <c r="L76">
        <v>473289</v>
      </c>
      <c r="M76">
        <v>1251874</v>
      </c>
    </row>
    <row r="77" spans="1:13" ht="15.6" x14ac:dyDescent="0.3">
      <c r="A77" t="s">
        <v>792</v>
      </c>
      <c r="B77" t="s">
        <v>387</v>
      </c>
      <c r="C77" s="52">
        <f t="shared" si="1"/>
        <v>68</v>
      </c>
      <c r="D77" s="52" t="s">
        <v>804</v>
      </c>
      <c r="E77" s="52" t="s">
        <v>791</v>
      </c>
      <c r="F77" s="85">
        <v>41862</v>
      </c>
      <c r="G77" s="52">
        <v>243.84</v>
      </c>
      <c r="H77" s="52">
        <v>903</v>
      </c>
      <c r="I77" t="s">
        <v>752</v>
      </c>
      <c r="J77" s="1">
        <v>41852</v>
      </c>
      <c r="K77">
        <v>231</v>
      </c>
      <c r="L77">
        <v>473289</v>
      </c>
      <c r="M77">
        <v>1251874</v>
      </c>
    </row>
    <row r="78" spans="1:13" ht="15.6" x14ac:dyDescent="0.3">
      <c r="A78" t="s">
        <v>792</v>
      </c>
      <c r="B78" t="s">
        <v>387</v>
      </c>
      <c r="C78" s="52">
        <f t="shared" si="1"/>
        <v>69</v>
      </c>
      <c r="D78" s="52" t="s">
        <v>804</v>
      </c>
      <c r="E78" s="52" t="s">
        <v>791</v>
      </c>
      <c r="F78" s="85">
        <v>41862</v>
      </c>
      <c r="G78" s="52">
        <v>16.27</v>
      </c>
      <c r="H78" s="52">
        <v>912</v>
      </c>
      <c r="I78" t="s">
        <v>759</v>
      </c>
      <c r="J78" s="1">
        <v>41852</v>
      </c>
      <c r="K78">
        <v>231</v>
      </c>
      <c r="L78">
        <v>473289</v>
      </c>
      <c r="M78">
        <v>1251874</v>
      </c>
    </row>
    <row r="79" spans="1:13" ht="15.6" x14ac:dyDescent="0.3">
      <c r="A79" t="s">
        <v>792</v>
      </c>
      <c r="B79" t="s">
        <v>387</v>
      </c>
      <c r="C79" s="52">
        <f t="shared" si="1"/>
        <v>70</v>
      </c>
      <c r="D79" s="52" t="s">
        <v>804</v>
      </c>
      <c r="E79" s="52" t="s">
        <v>791</v>
      </c>
      <c r="F79" s="85">
        <v>41862</v>
      </c>
      <c r="G79" s="52">
        <v>243.78</v>
      </c>
      <c r="H79" s="52">
        <v>921</v>
      </c>
      <c r="I79" t="s">
        <v>741</v>
      </c>
      <c r="J79" s="1">
        <v>41852</v>
      </c>
      <c r="K79">
        <v>231</v>
      </c>
      <c r="L79">
        <v>473289</v>
      </c>
      <c r="M79">
        <v>1251874</v>
      </c>
    </row>
    <row r="80" spans="1:13" ht="15.6" x14ac:dyDescent="0.3">
      <c r="A80" t="s">
        <v>792</v>
      </c>
      <c r="B80" t="s">
        <v>387</v>
      </c>
      <c r="C80" s="52">
        <f t="shared" si="1"/>
        <v>71</v>
      </c>
      <c r="D80" s="52" t="s">
        <v>800</v>
      </c>
      <c r="E80" s="52" t="s">
        <v>791</v>
      </c>
      <c r="F80" s="85">
        <v>41865</v>
      </c>
      <c r="G80" s="52">
        <v>19.98</v>
      </c>
      <c r="H80" s="52">
        <v>588</v>
      </c>
      <c r="I80" t="s">
        <v>757</v>
      </c>
      <c r="J80" s="1">
        <v>41852</v>
      </c>
      <c r="K80">
        <v>7679</v>
      </c>
      <c r="L80">
        <v>1038</v>
      </c>
      <c r="M80">
        <v>1251613</v>
      </c>
    </row>
    <row r="81" spans="1:13" ht="15.6" x14ac:dyDescent="0.3">
      <c r="A81" t="s">
        <v>792</v>
      </c>
      <c r="B81" t="s">
        <v>387</v>
      </c>
      <c r="C81" s="52">
        <f t="shared" si="1"/>
        <v>72</v>
      </c>
      <c r="D81" s="52" t="s">
        <v>800</v>
      </c>
      <c r="E81" s="52" t="s">
        <v>805</v>
      </c>
      <c r="F81" s="85">
        <v>41865</v>
      </c>
      <c r="G81" s="52">
        <v>32.270000000000003</v>
      </c>
      <c r="H81" s="52">
        <v>588</v>
      </c>
      <c r="I81" t="s">
        <v>757</v>
      </c>
      <c r="J81" s="1">
        <v>41852</v>
      </c>
      <c r="K81">
        <v>7679</v>
      </c>
      <c r="L81">
        <v>1147</v>
      </c>
      <c r="M81">
        <v>1252263</v>
      </c>
    </row>
    <row r="82" spans="1:13" ht="15.6" x14ac:dyDescent="0.3">
      <c r="A82" t="s">
        <v>792</v>
      </c>
      <c r="B82" t="s">
        <v>387</v>
      </c>
      <c r="C82" s="52">
        <f t="shared" si="1"/>
        <v>73</v>
      </c>
      <c r="D82" s="52" t="s">
        <v>800</v>
      </c>
      <c r="E82" s="52" t="s">
        <v>791</v>
      </c>
      <c r="F82" s="85">
        <v>41865</v>
      </c>
      <c r="G82" s="52">
        <v>20.56</v>
      </c>
      <c r="H82" s="52">
        <v>598</v>
      </c>
      <c r="I82" t="s">
        <v>758</v>
      </c>
      <c r="J82" s="1">
        <v>41852</v>
      </c>
      <c r="K82">
        <v>7679</v>
      </c>
      <c r="L82">
        <v>1038</v>
      </c>
      <c r="M82">
        <v>1251613</v>
      </c>
    </row>
    <row r="83" spans="1:13" ht="15.6" x14ac:dyDescent="0.3">
      <c r="A83" t="s">
        <v>792</v>
      </c>
      <c r="B83" t="s">
        <v>387</v>
      </c>
      <c r="C83" s="52">
        <f t="shared" si="1"/>
        <v>74</v>
      </c>
      <c r="D83" s="52" t="s">
        <v>800</v>
      </c>
      <c r="E83" s="52" t="s">
        <v>805</v>
      </c>
      <c r="F83" s="85">
        <v>41865</v>
      </c>
      <c r="G83" s="52">
        <v>33.22</v>
      </c>
      <c r="H83" s="52">
        <v>598</v>
      </c>
      <c r="I83" t="s">
        <v>758</v>
      </c>
      <c r="J83" s="1">
        <v>41852</v>
      </c>
      <c r="K83">
        <v>7679</v>
      </c>
      <c r="L83">
        <v>1147</v>
      </c>
      <c r="M83">
        <v>1252263</v>
      </c>
    </row>
    <row r="84" spans="1:13" ht="15.6" x14ac:dyDescent="0.3">
      <c r="A84" t="s">
        <v>792</v>
      </c>
      <c r="B84" t="s">
        <v>387</v>
      </c>
      <c r="C84" s="52">
        <f t="shared" si="1"/>
        <v>75</v>
      </c>
      <c r="D84" s="52" t="s">
        <v>800</v>
      </c>
      <c r="E84" s="52" t="s">
        <v>791</v>
      </c>
      <c r="F84" s="85">
        <v>41865</v>
      </c>
      <c r="G84" s="52">
        <v>8.81</v>
      </c>
      <c r="H84" s="52">
        <v>903</v>
      </c>
      <c r="I84" t="s">
        <v>752</v>
      </c>
      <c r="J84" s="1">
        <v>41852</v>
      </c>
      <c r="K84">
        <v>7679</v>
      </c>
      <c r="L84">
        <v>1038</v>
      </c>
      <c r="M84">
        <v>1251613</v>
      </c>
    </row>
    <row r="85" spans="1:13" ht="15.6" x14ac:dyDescent="0.3">
      <c r="A85" t="s">
        <v>792</v>
      </c>
      <c r="B85" t="s">
        <v>387</v>
      </c>
      <c r="C85" s="52">
        <f t="shared" si="1"/>
        <v>76</v>
      </c>
      <c r="D85" s="52" t="s">
        <v>800</v>
      </c>
      <c r="E85" s="52" t="s">
        <v>805</v>
      </c>
      <c r="F85" s="85">
        <v>41865</v>
      </c>
      <c r="G85" s="52">
        <v>14.24</v>
      </c>
      <c r="H85" s="52">
        <v>903</v>
      </c>
      <c r="I85" t="s">
        <v>752</v>
      </c>
      <c r="J85" s="1">
        <v>41852</v>
      </c>
      <c r="K85">
        <v>7679</v>
      </c>
      <c r="L85">
        <v>1147</v>
      </c>
      <c r="M85">
        <v>1252263</v>
      </c>
    </row>
    <row r="86" spans="1:13" ht="15.6" x14ac:dyDescent="0.3">
      <c r="A86" t="s">
        <v>792</v>
      </c>
      <c r="B86" t="s">
        <v>387</v>
      </c>
      <c r="C86" s="52">
        <f t="shared" si="1"/>
        <v>77</v>
      </c>
      <c r="D86" s="52" t="s">
        <v>800</v>
      </c>
      <c r="E86" s="52" t="s">
        <v>791</v>
      </c>
      <c r="F86" s="85">
        <v>41865</v>
      </c>
      <c r="G86" s="52">
        <v>0.59</v>
      </c>
      <c r="H86" s="52">
        <v>912</v>
      </c>
      <c r="I86" t="s">
        <v>759</v>
      </c>
      <c r="J86" s="1">
        <v>41852</v>
      </c>
      <c r="K86">
        <v>7679</v>
      </c>
      <c r="L86">
        <v>1038</v>
      </c>
      <c r="M86">
        <v>1251613</v>
      </c>
    </row>
    <row r="87" spans="1:13" ht="15.6" x14ac:dyDescent="0.3">
      <c r="A87" t="s">
        <v>792</v>
      </c>
      <c r="B87" t="s">
        <v>387</v>
      </c>
      <c r="C87" s="52">
        <f t="shared" si="1"/>
        <v>78</v>
      </c>
      <c r="D87" s="52" t="s">
        <v>800</v>
      </c>
      <c r="E87" s="52" t="s">
        <v>805</v>
      </c>
      <c r="F87" s="85">
        <v>41865</v>
      </c>
      <c r="G87" s="52">
        <v>0.95</v>
      </c>
      <c r="H87" s="52">
        <v>912</v>
      </c>
      <c r="I87" t="s">
        <v>759</v>
      </c>
      <c r="J87" s="1">
        <v>41852</v>
      </c>
      <c r="K87">
        <v>7679</v>
      </c>
      <c r="L87">
        <v>1147</v>
      </c>
      <c r="M87">
        <v>1252263</v>
      </c>
    </row>
    <row r="88" spans="1:13" ht="15.6" x14ac:dyDescent="0.3">
      <c r="A88" t="s">
        <v>792</v>
      </c>
      <c r="B88" t="s">
        <v>387</v>
      </c>
      <c r="C88" s="52">
        <f t="shared" si="1"/>
        <v>79</v>
      </c>
      <c r="D88" s="52" t="s">
        <v>800</v>
      </c>
      <c r="E88" s="52" t="s">
        <v>791</v>
      </c>
      <c r="F88" s="85">
        <v>41865</v>
      </c>
      <c r="G88" s="52">
        <v>8.81</v>
      </c>
      <c r="H88" s="52">
        <v>921</v>
      </c>
      <c r="I88" t="s">
        <v>741</v>
      </c>
      <c r="J88" s="1">
        <v>41852</v>
      </c>
      <c r="K88">
        <v>7679</v>
      </c>
      <c r="L88">
        <v>1038</v>
      </c>
      <c r="M88">
        <v>1251613</v>
      </c>
    </row>
    <row r="89" spans="1:13" ht="15.6" x14ac:dyDescent="0.3">
      <c r="A89" t="s">
        <v>792</v>
      </c>
      <c r="B89" t="s">
        <v>387</v>
      </c>
      <c r="C89" s="52">
        <f t="shared" si="1"/>
        <v>80</v>
      </c>
      <c r="D89" s="52" t="s">
        <v>800</v>
      </c>
      <c r="E89" s="52" t="s">
        <v>805</v>
      </c>
      <c r="F89" s="85">
        <v>41865</v>
      </c>
      <c r="G89" s="52">
        <v>14.23</v>
      </c>
      <c r="H89" s="52">
        <v>921</v>
      </c>
      <c r="I89" t="s">
        <v>741</v>
      </c>
      <c r="J89" s="1">
        <v>41852</v>
      </c>
      <c r="K89">
        <v>7679</v>
      </c>
      <c r="L89">
        <v>1147</v>
      </c>
      <c r="M89">
        <v>1252263</v>
      </c>
    </row>
    <row r="90" spans="1:13" ht="15.6" x14ac:dyDescent="0.3">
      <c r="A90" t="s">
        <v>792</v>
      </c>
      <c r="B90" t="s">
        <v>387</v>
      </c>
      <c r="C90" s="52">
        <f t="shared" si="1"/>
        <v>81</v>
      </c>
      <c r="D90" s="52" t="s">
        <v>801</v>
      </c>
      <c r="E90" s="52" t="s">
        <v>791</v>
      </c>
      <c r="F90" s="85">
        <v>41871</v>
      </c>
      <c r="G90" s="52">
        <v>34.92</v>
      </c>
      <c r="H90" s="52">
        <v>588</v>
      </c>
      <c r="I90" t="s">
        <v>757</v>
      </c>
      <c r="J90" s="1">
        <v>41852</v>
      </c>
      <c r="K90">
        <v>7946</v>
      </c>
      <c r="L90">
        <v>822171</v>
      </c>
      <c r="M90">
        <v>1252263</v>
      </c>
    </row>
    <row r="91" spans="1:13" ht="15.6" x14ac:dyDescent="0.3">
      <c r="A91" t="s">
        <v>792</v>
      </c>
      <c r="B91" t="s">
        <v>26</v>
      </c>
      <c r="C91" s="52">
        <f t="shared" si="1"/>
        <v>82</v>
      </c>
      <c r="D91" s="52"/>
      <c r="E91" s="52" t="s">
        <v>806</v>
      </c>
      <c r="F91" s="85">
        <v>41871</v>
      </c>
      <c r="G91" s="52">
        <v>-20.65</v>
      </c>
      <c r="H91" s="52">
        <v>588</v>
      </c>
      <c r="I91" t="s">
        <v>757</v>
      </c>
      <c r="J91" s="1">
        <v>41852</v>
      </c>
      <c r="M91">
        <v>1251796</v>
      </c>
    </row>
    <row r="92" spans="1:13" ht="15.6" x14ac:dyDescent="0.3">
      <c r="A92" t="s">
        <v>792</v>
      </c>
      <c r="B92" t="s">
        <v>387</v>
      </c>
      <c r="C92" s="52">
        <f t="shared" si="1"/>
        <v>83</v>
      </c>
      <c r="D92" s="52" t="s">
        <v>801</v>
      </c>
      <c r="E92" s="52" t="s">
        <v>791</v>
      </c>
      <c r="F92" s="85">
        <v>41871</v>
      </c>
      <c r="G92" s="52">
        <v>35.950000000000003</v>
      </c>
      <c r="H92" s="52">
        <v>598</v>
      </c>
      <c r="I92" t="s">
        <v>758</v>
      </c>
      <c r="J92" s="1">
        <v>41852</v>
      </c>
      <c r="K92">
        <v>7946</v>
      </c>
      <c r="L92">
        <v>822171</v>
      </c>
      <c r="M92">
        <v>1252263</v>
      </c>
    </row>
    <row r="93" spans="1:13" ht="15.6" x14ac:dyDescent="0.3">
      <c r="A93" t="s">
        <v>792</v>
      </c>
      <c r="B93" t="s">
        <v>26</v>
      </c>
      <c r="C93" s="52">
        <f t="shared" si="1"/>
        <v>84</v>
      </c>
      <c r="D93" s="52"/>
      <c r="E93" s="52" t="s">
        <v>806</v>
      </c>
      <c r="F93" s="85">
        <v>41871</v>
      </c>
      <c r="G93" s="52">
        <v>-21.26</v>
      </c>
      <c r="H93" s="52">
        <v>598</v>
      </c>
      <c r="I93" t="s">
        <v>758</v>
      </c>
      <c r="J93" s="1">
        <v>41852</v>
      </c>
      <c r="M93">
        <v>1251796</v>
      </c>
    </row>
    <row r="94" spans="1:13" ht="15.6" x14ac:dyDescent="0.3">
      <c r="A94" t="s">
        <v>792</v>
      </c>
      <c r="B94" t="s">
        <v>387</v>
      </c>
      <c r="C94" s="52">
        <f t="shared" si="1"/>
        <v>85</v>
      </c>
      <c r="D94" s="52" t="s">
        <v>801</v>
      </c>
      <c r="E94" s="52" t="s">
        <v>791</v>
      </c>
      <c r="F94" s="85">
        <v>41871</v>
      </c>
      <c r="G94" s="52">
        <v>15.41</v>
      </c>
      <c r="H94" s="52">
        <v>903</v>
      </c>
      <c r="I94" t="s">
        <v>752</v>
      </c>
      <c r="J94" s="1">
        <v>41852</v>
      </c>
      <c r="K94">
        <v>7946</v>
      </c>
      <c r="L94">
        <v>822171</v>
      </c>
      <c r="M94">
        <v>1252263</v>
      </c>
    </row>
    <row r="95" spans="1:13" ht="15.6" x14ac:dyDescent="0.3">
      <c r="A95" t="s">
        <v>792</v>
      </c>
      <c r="B95" t="s">
        <v>26</v>
      </c>
      <c r="C95" s="52">
        <f t="shared" si="1"/>
        <v>86</v>
      </c>
      <c r="D95" s="52"/>
      <c r="E95" s="52" t="s">
        <v>806</v>
      </c>
      <c r="F95" s="85">
        <v>41871</v>
      </c>
      <c r="G95" s="52">
        <v>-9.11</v>
      </c>
      <c r="H95" s="52">
        <v>903</v>
      </c>
      <c r="I95" t="s">
        <v>752</v>
      </c>
      <c r="J95" s="1">
        <v>41852</v>
      </c>
      <c r="M95">
        <v>1251796</v>
      </c>
    </row>
    <row r="96" spans="1:13" ht="15.6" x14ac:dyDescent="0.3">
      <c r="A96" t="s">
        <v>792</v>
      </c>
      <c r="B96" t="s">
        <v>387</v>
      </c>
      <c r="C96" s="52">
        <f t="shared" si="1"/>
        <v>87</v>
      </c>
      <c r="D96" s="52" t="s">
        <v>801</v>
      </c>
      <c r="E96" s="52" t="s">
        <v>791</v>
      </c>
      <c r="F96" s="85">
        <v>41871</v>
      </c>
      <c r="G96" s="52">
        <v>1.03</v>
      </c>
      <c r="H96" s="52">
        <v>912</v>
      </c>
      <c r="I96" t="s">
        <v>759</v>
      </c>
      <c r="J96" s="1">
        <v>41852</v>
      </c>
      <c r="K96">
        <v>7946</v>
      </c>
      <c r="L96">
        <v>822171</v>
      </c>
      <c r="M96">
        <v>1252263</v>
      </c>
    </row>
    <row r="97" spans="1:13" ht="15.6" x14ac:dyDescent="0.3">
      <c r="A97" t="s">
        <v>792</v>
      </c>
      <c r="B97" t="s">
        <v>26</v>
      </c>
      <c r="C97" s="52">
        <f t="shared" si="1"/>
        <v>88</v>
      </c>
      <c r="D97" s="52"/>
      <c r="E97" s="52" t="s">
        <v>806</v>
      </c>
      <c r="F97" s="85">
        <v>41871</v>
      </c>
      <c r="G97" s="52">
        <v>-0.61</v>
      </c>
      <c r="H97" s="52">
        <v>912</v>
      </c>
      <c r="I97" t="s">
        <v>759</v>
      </c>
      <c r="J97" s="1">
        <v>41852</v>
      </c>
      <c r="M97">
        <v>1251796</v>
      </c>
    </row>
    <row r="98" spans="1:13" ht="15.6" x14ac:dyDescent="0.3">
      <c r="A98" t="s">
        <v>792</v>
      </c>
      <c r="B98" t="s">
        <v>387</v>
      </c>
      <c r="C98" s="52">
        <f t="shared" si="1"/>
        <v>89</v>
      </c>
      <c r="D98" s="52" t="s">
        <v>801</v>
      </c>
      <c r="E98" s="52" t="s">
        <v>791</v>
      </c>
      <c r="F98" s="85">
        <v>41871</v>
      </c>
      <c r="G98" s="52">
        <v>15.41</v>
      </c>
      <c r="H98" s="52">
        <v>921</v>
      </c>
      <c r="I98" t="s">
        <v>741</v>
      </c>
      <c r="J98" s="1">
        <v>41852</v>
      </c>
      <c r="K98">
        <v>7946</v>
      </c>
      <c r="L98">
        <v>822171</v>
      </c>
      <c r="M98">
        <v>1252263</v>
      </c>
    </row>
    <row r="99" spans="1:13" ht="15.6" x14ac:dyDescent="0.3">
      <c r="A99" t="s">
        <v>792</v>
      </c>
      <c r="B99" t="s">
        <v>26</v>
      </c>
      <c r="C99" s="52">
        <f t="shared" si="1"/>
        <v>90</v>
      </c>
      <c r="D99" s="52"/>
      <c r="E99" s="52" t="s">
        <v>806</v>
      </c>
      <c r="F99" s="85">
        <v>41871</v>
      </c>
      <c r="G99" s="52">
        <v>-9.11</v>
      </c>
      <c r="H99" s="52">
        <v>921</v>
      </c>
      <c r="I99" t="s">
        <v>741</v>
      </c>
      <c r="J99" s="1">
        <v>41852</v>
      </c>
      <c r="M99">
        <v>1251796</v>
      </c>
    </row>
    <row r="100" spans="1:13" ht="15.6" x14ac:dyDescent="0.3">
      <c r="A100" t="s">
        <v>792</v>
      </c>
      <c r="B100" t="s">
        <v>387</v>
      </c>
      <c r="C100" s="52">
        <f t="shared" si="1"/>
        <v>91</v>
      </c>
      <c r="D100" s="52" t="s">
        <v>801</v>
      </c>
      <c r="E100" s="52" t="s">
        <v>791</v>
      </c>
      <c r="F100" s="85">
        <v>41872</v>
      </c>
      <c r="G100" s="52">
        <v>59.74</v>
      </c>
      <c r="H100" s="52">
        <v>588</v>
      </c>
      <c r="I100" t="s">
        <v>757</v>
      </c>
      <c r="J100" s="1">
        <v>41852</v>
      </c>
      <c r="K100">
        <v>7946</v>
      </c>
      <c r="L100" t="s">
        <v>807</v>
      </c>
      <c r="M100">
        <v>1252263</v>
      </c>
    </row>
    <row r="101" spans="1:13" ht="15.6" x14ac:dyDescent="0.3">
      <c r="A101" t="s">
        <v>792</v>
      </c>
      <c r="B101" t="s">
        <v>387</v>
      </c>
      <c r="C101" s="52">
        <f t="shared" si="1"/>
        <v>92</v>
      </c>
      <c r="D101" s="52" t="s">
        <v>801</v>
      </c>
      <c r="E101" s="52" t="s">
        <v>791</v>
      </c>
      <c r="F101" s="85">
        <v>41872</v>
      </c>
      <c r="G101" s="52">
        <v>61.49</v>
      </c>
      <c r="H101" s="52">
        <v>598</v>
      </c>
      <c r="I101" t="s">
        <v>758</v>
      </c>
      <c r="J101" s="1">
        <v>41852</v>
      </c>
      <c r="K101">
        <v>7946</v>
      </c>
      <c r="L101" t="s">
        <v>807</v>
      </c>
      <c r="M101">
        <v>1252263</v>
      </c>
    </row>
    <row r="102" spans="1:13" ht="15.6" x14ac:dyDescent="0.3">
      <c r="A102" t="s">
        <v>792</v>
      </c>
      <c r="B102" t="s">
        <v>387</v>
      </c>
      <c r="C102" s="52">
        <f t="shared" si="1"/>
        <v>93</v>
      </c>
      <c r="D102" s="52" t="s">
        <v>801</v>
      </c>
      <c r="E102" s="52" t="s">
        <v>791</v>
      </c>
      <c r="F102" s="85">
        <v>41872</v>
      </c>
      <c r="G102" s="52">
        <v>26.35</v>
      </c>
      <c r="H102" s="52">
        <v>903</v>
      </c>
      <c r="I102" t="s">
        <v>752</v>
      </c>
      <c r="J102" s="1">
        <v>41852</v>
      </c>
      <c r="K102">
        <v>7946</v>
      </c>
      <c r="L102" t="s">
        <v>807</v>
      </c>
      <c r="M102">
        <v>1252263</v>
      </c>
    </row>
    <row r="103" spans="1:13" ht="15.6" x14ac:dyDescent="0.3">
      <c r="A103" t="s">
        <v>792</v>
      </c>
      <c r="B103" t="s">
        <v>387</v>
      </c>
      <c r="C103" s="52">
        <f t="shared" si="1"/>
        <v>94</v>
      </c>
      <c r="D103" s="52" t="s">
        <v>801</v>
      </c>
      <c r="E103" s="52" t="s">
        <v>791</v>
      </c>
      <c r="F103" s="85">
        <v>41872</v>
      </c>
      <c r="G103" s="52">
        <v>1.76</v>
      </c>
      <c r="H103" s="52">
        <v>912</v>
      </c>
      <c r="I103" t="s">
        <v>759</v>
      </c>
      <c r="J103" s="1">
        <v>41852</v>
      </c>
      <c r="K103">
        <v>7946</v>
      </c>
      <c r="L103" t="s">
        <v>807</v>
      </c>
      <c r="M103">
        <v>1252263</v>
      </c>
    </row>
    <row r="104" spans="1:13" ht="15.6" x14ac:dyDescent="0.3">
      <c r="A104" t="s">
        <v>792</v>
      </c>
      <c r="B104" t="s">
        <v>387</v>
      </c>
      <c r="C104" s="52">
        <f t="shared" si="1"/>
        <v>95</v>
      </c>
      <c r="D104" s="52" t="s">
        <v>801</v>
      </c>
      <c r="E104" s="52" t="s">
        <v>791</v>
      </c>
      <c r="F104" s="85">
        <v>41872</v>
      </c>
      <c r="G104" s="52">
        <v>26.36</v>
      </c>
      <c r="H104" s="52">
        <v>921</v>
      </c>
      <c r="I104" t="s">
        <v>741</v>
      </c>
      <c r="J104" s="1">
        <v>41852</v>
      </c>
      <c r="K104">
        <v>7946</v>
      </c>
      <c r="L104" t="s">
        <v>807</v>
      </c>
      <c r="M104">
        <v>1252263</v>
      </c>
    </row>
    <row r="105" spans="1:13" ht="15.6" x14ac:dyDescent="0.3">
      <c r="A105" t="s">
        <v>792</v>
      </c>
      <c r="B105" t="s">
        <v>26</v>
      </c>
      <c r="C105" s="52">
        <f t="shared" si="1"/>
        <v>96</v>
      </c>
      <c r="D105" s="52"/>
      <c r="E105" s="52" t="s">
        <v>808</v>
      </c>
      <c r="F105" s="85">
        <v>41876</v>
      </c>
      <c r="G105" s="52">
        <v>-53.55</v>
      </c>
      <c r="H105" s="52">
        <v>588</v>
      </c>
      <c r="I105" t="s">
        <v>757</v>
      </c>
      <c r="J105" s="1">
        <v>41852</v>
      </c>
      <c r="M105">
        <v>1252023</v>
      </c>
    </row>
    <row r="106" spans="1:13" ht="15.6" x14ac:dyDescent="0.3">
      <c r="A106" t="s">
        <v>792</v>
      </c>
      <c r="B106" t="s">
        <v>26</v>
      </c>
      <c r="C106" s="52">
        <f t="shared" si="1"/>
        <v>97</v>
      </c>
      <c r="D106" s="52"/>
      <c r="E106" s="52" t="s">
        <v>808</v>
      </c>
      <c r="F106" s="85">
        <v>41876</v>
      </c>
      <c r="G106" s="52">
        <v>-55.12</v>
      </c>
      <c r="H106" s="52">
        <v>598</v>
      </c>
      <c r="I106" t="s">
        <v>758</v>
      </c>
      <c r="J106" s="1">
        <v>41852</v>
      </c>
      <c r="M106">
        <v>1252023</v>
      </c>
    </row>
    <row r="107" spans="1:13" ht="15.6" x14ac:dyDescent="0.3">
      <c r="A107" t="s">
        <v>792</v>
      </c>
      <c r="B107" t="s">
        <v>26</v>
      </c>
      <c r="C107" s="52">
        <f t="shared" si="1"/>
        <v>98</v>
      </c>
      <c r="D107" s="52"/>
      <c r="E107" s="52" t="s">
        <v>808</v>
      </c>
      <c r="F107" s="85">
        <v>41876</v>
      </c>
      <c r="G107" s="52">
        <v>-1.58</v>
      </c>
      <c r="H107" s="52">
        <v>912</v>
      </c>
      <c r="I107" t="s">
        <v>759</v>
      </c>
      <c r="J107" s="1">
        <v>41852</v>
      </c>
      <c r="M107">
        <v>1252023</v>
      </c>
    </row>
    <row r="108" spans="1:13" ht="15.6" x14ac:dyDescent="0.3">
      <c r="A108" t="s">
        <v>792</v>
      </c>
      <c r="B108" t="s">
        <v>26</v>
      </c>
      <c r="C108" s="52">
        <f t="shared" si="1"/>
        <v>99</v>
      </c>
      <c r="D108" s="52"/>
      <c r="E108" s="52" t="s">
        <v>808</v>
      </c>
      <c r="F108" s="85">
        <v>41876</v>
      </c>
      <c r="G108" s="52">
        <v>-23.62</v>
      </c>
      <c r="H108" s="52">
        <v>921</v>
      </c>
      <c r="I108" t="s">
        <v>741</v>
      </c>
      <c r="J108" s="1">
        <v>41852</v>
      </c>
      <c r="M108">
        <v>1252023</v>
      </c>
    </row>
    <row r="109" spans="1:13" ht="15.6" x14ac:dyDescent="0.3">
      <c r="A109" t="s">
        <v>792</v>
      </c>
      <c r="B109" t="s">
        <v>387</v>
      </c>
      <c r="C109" s="52">
        <f t="shared" si="1"/>
        <v>100</v>
      </c>
      <c r="D109" s="52" t="s">
        <v>804</v>
      </c>
      <c r="E109" s="52" t="s">
        <v>809</v>
      </c>
      <c r="F109" s="85">
        <v>41877</v>
      </c>
      <c r="G109" s="52">
        <v>86.77</v>
      </c>
      <c r="H109" s="52">
        <v>588</v>
      </c>
      <c r="I109" t="s">
        <v>757</v>
      </c>
      <c r="J109" s="1">
        <v>41852</v>
      </c>
      <c r="K109">
        <v>231</v>
      </c>
      <c r="L109">
        <v>474016</v>
      </c>
      <c r="M109">
        <v>1252682</v>
      </c>
    </row>
    <row r="110" spans="1:13" ht="15.6" x14ac:dyDescent="0.3">
      <c r="A110" t="s">
        <v>792</v>
      </c>
      <c r="B110" t="s">
        <v>387</v>
      </c>
      <c r="C110" s="52">
        <f t="shared" si="1"/>
        <v>101</v>
      </c>
      <c r="D110" s="52" t="s">
        <v>804</v>
      </c>
      <c r="E110" s="52" t="s">
        <v>809</v>
      </c>
      <c r="F110" s="85">
        <v>41877</v>
      </c>
      <c r="G110" s="52">
        <v>89.32</v>
      </c>
      <c r="H110" s="52">
        <v>598</v>
      </c>
      <c r="I110" t="s">
        <v>758</v>
      </c>
      <c r="J110" s="1">
        <v>41852</v>
      </c>
      <c r="K110">
        <v>231</v>
      </c>
      <c r="L110">
        <v>474016</v>
      </c>
      <c r="M110">
        <v>1252682</v>
      </c>
    </row>
    <row r="111" spans="1:13" ht="15.6" x14ac:dyDescent="0.3">
      <c r="A111" t="s">
        <v>792</v>
      </c>
      <c r="B111" t="s">
        <v>387</v>
      </c>
      <c r="C111" s="52">
        <f t="shared" si="1"/>
        <v>102</v>
      </c>
      <c r="D111" s="52" t="s">
        <v>804</v>
      </c>
      <c r="E111" s="52" t="s">
        <v>809</v>
      </c>
      <c r="F111" s="85">
        <v>41877</v>
      </c>
      <c r="G111" s="52">
        <v>38.28</v>
      </c>
      <c r="H111" s="52">
        <v>903</v>
      </c>
      <c r="I111" t="s">
        <v>752</v>
      </c>
      <c r="J111" s="1">
        <v>41852</v>
      </c>
      <c r="K111">
        <v>231</v>
      </c>
      <c r="L111">
        <v>474016</v>
      </c>
      <c r="M111">
        <v>1252682</v>
      </c>
    </row>
    <row r="112" spans="1:13" ht="15.6" x14ac:dyDescent="0.3">
      <c r="A112" t="s">
        <v>792</v>
      </c>
      <c r="B112" t="s">
        <v>387</v>
      </c>
      <c r="C112" s="52">
        <f t="shared" si="1"/>
        <v>103</v>
      </c>
      <c r="D112" s="52" t="s">
        <v>804</v>
      </c>
      <c r="E112" s="52" t="s">
        <v>809</v>
      </c>
      <c r="F112" s="85">
        <v>41877</v>
      </c>
      <c r="G112" s="52">
        <v>2.5499999999999998</v>
      </c>
      <c r="H112" s="52">
        <v>912</v>
      </c>
      <c r="I112" t="s">
        <v>759</v>
      </c>
      <c r="J112" s="1">
        <v>41852</v>
      </c>
      <c r="K112">
        <v>231</v>
      </c>
      <c r="L112">
        <v>474016</v>
      </c>
      <c r="M112">
        <v>1252682</v>
      </c>
    </row>
    <row r="113" spans="1:13" ht="15.6" x14ac:dyDescent="0.3">
      <c r="A113" t="s">
        <v>792</v>
      </c>
      <c r="B113" t="s">
        <v>387</v>
      </c>
      <c r="C113" s="52">
        <f t="shared" si="1"/>
        <v>104</v>
      </c>
      <c r="D113" s="52" t="s">
        <v>804</v>
      </c>
      <c r="E113" s="52" t="s">
        <v>809</v>
      </c>
      <c r="F113" s="85">
        <v>41877</v>
      </c>
      <c r="G113" s="52">
        <v>38.28</v>
      </c>
      <c r="H113" s="52">
        <v>921</v>
      </c>
      <c r="I113" t="s">
        <v>741</v>
      </c>
      <c r="J113" s="1">
        <v>41852</v>
      </c>
      <c r="K113">
        <v>231</v>
      </c>
      <c r="L113">
        <v>474016</v>
      </c>
      <c r="M113">
        <v>1252682</v>
      </c>
    </row>
    <row r="114" spans="1:13" ht="15.6" x14ac:dyDescent="0.3">
      <c r="A114" t="s">
        <v>792</v>
      </c>
      <c r="B114" t="s">
        <v>387</v>
      </c>
      <c r="C114" s="52">
        <f t="shared" si="1"/>
        <v>105</v>
      </c>
      <c r="D114" s="52" t="s">
        <v>793</v>
      </c>
      <c r="E114" s="52" t="s">
        <v>810</v>
      </c>
      <c r="F114" s="85">
        <v>41886</v>
      </c>
      <c r="G114" s="52">
        <v>69.38</v>
      </c>
      <c r="H114" s="52">
        <v>588</v>
      </c>
      <c r="I114" t="s">
        <v>757</v>
      </c>
      <c r="J114" s="1">
        <v>41883</v>
      </c>
      <c r="K114">
        <v>8490</v>
      </c>
      <c r="L114">
        <v>2240038927</v>
      </c>
      <c r="M114">
        <v>1253133</v>
      </c>
    </row>
    <row r="115" spans="1:13" ht="15.6" x14ac:dyDescent="0.3">
      <c r="A115" t="s">
        <v>792</v>
      </c>
      <c r="B115" t="s">
        <v>387</v>
      </c>
      <c r="C115" s="52">
        <f t="shared" si="1"/>
        <v>106</v>
      </c>
      <c r="D115" s="52" t="s">
        <v>793</v>
      </c>
      <c r="E115" s="52" t="s">
        <v>810</v>
      </c>
      <c r="F115" s="85">
        <v>41886</v>
      </c>
      <c r="G115" s="52">
        <v>71.42</v>
      </c>
      <c r="H115" s="52">
        <v>598</v>
      </c>
      <c r="I115" t="s">
        <v>758</v>
      </c>
      <c r="J115" s="1">
        <v>41883</v>
      </c>
      <c r="K115">
        <v>8490</v>
      </c>
      <c r="L115">
        <v>2240038927</v>
      </c>
      <c r="M115">
        <v>1253133</v>
      </c>
    </row>
    <row r="116" spans="1:13" ht="15.6" x14ac:dyDescent="0.3">
      <c r="A116" t="s">
        <v>792</v>
      </c>
      <c r="B116" t="s">
        <v>387</v>
      </c>
      <c r="C116" s="52">
        <f t="shared" si="1"/>
        <v>107</v>
      </c>
      <c r="D116" s="52" t="s">
        <v>793</v>
      </c>
      <c r="E116" s="52" t="s">
        <v>810</v>
      </c>
      <c r="F116" s="85">
        <v>41886</v>
      </c>
      <c r="G116" s="52">
        <v>30.61</v>
      </c>
      <c r="H116" s="52">
        <v>903</v>
      </c>
      <c r="I116" t="s">
        <v>752</v>
      </c>
      <c r="J116" s="1">
        <v>41883</v>
      </c>
      <c r="K116">
        <v>8490</v>
      </c>
      <c r="L116">
        <v>2240038927</v>
      </c>
      <c r="M116">
        <v>1253133</v>
      </c>
    </row>
    <row r="117" spans="1:13" ht="15.6" x14ac:dyDescent="0.3">
      <c r="A117" t="s">
        <v>792</v>
      </c>
      <c r="B117" t="s">
        <v>387</v>
      </c>
      <c r="C117" s="52">
        <f t="shared" si="1"/>
        <v>108</v>
      </c>
      <c r="D117" s="52" t="s">
        <v>793</v>
      </c>
      <c r="E117" s="52" t="s">
        <v>810</v>
      </c>
      <c r="F117" s="85">
        <v>41886</v>
      </c>
      <c r="G117" s="52">
        <v>2.04</v>
      </c>
      <c r="H117" s="52">
        <v>912</v>
      </c>
      <c r="I117" t="s">
        <v>759</v>
      </c>
      <c r="J117" s="1">
        <v>41883</v>
      </c>
      <c r="K117">
        <v>8490</v>
      </c>
      <c r="L117">
        <v>2240038927</v>
      </c>
      <c r="M117">
        <v>1253133</v>
      </c>
    </row>
    <row r="118" spans="1:13" ht="15.6" x14ac:dyDescent="0.3">
      <c r="A118" t="s">
        <v>792</v>
      </c>
      <c r="B118" t="s">
        <v>387</v>
      </c>
      <c r="C118" s="52">
        <f t="shared" si="1"/>
        <v>109</v>
      </c>
      <c r="D118" s="52" t="s">
        <v>793</v>
      </c>
      <c r="E118" s="52" t="s">
        <v>810</v>
      </c>
      <c r="F118" s="85">
        <v>41886</v>
      </c>
      <c r="G118" s="52">
        <v>30.6</v>
      </c>
      <c r="H118" s="52">
        <v>921</v>
      </c>
      <c r="I118" t="s">
        <v>741</v>
      </c>
      <c r="J118" s="1">
        <v>41883</v>
      </c>
      <c r="K118">
        <v>8490</v>
      </c>
      <c r="L118">
        <v>2240038927</v>
      </c>
      <c r="M118">
        <v>1253133</v>
      </c>
    </row>
    <row r="119" spans="1:13" ht="15.6" x14ac:dyDescent="0.3">
      <c r="A119" t="s">
        <v>792</v>
      </c>
      <c r="B119" t="s">
        <v>387</v>
      </c>
      <c r="C119" s="52">
        <f t="shared" si="1"/>
        <v>110</v>
      </c>
      <c r="D119" s="52" t="s">
        <v>804</v>
      </c>
      <c r="E119" s="52" t="s">
        <v>803</v>
      </c>
      <c r="F119" s="85">
        <v>41890</v>
      </c>
      <c r="G119" s="52">
        <v>115.69</v>
      </c>
      <c r="H119" s="52">
        <v>588</v>
      </c>
      <c r="I119" t="s">
        <v>757</v>
      </c>
      <c r="J119" s="1">
        <v>41883</v>
      </c>
      <c r="K119">
        <v>231</v>
      </c>
      <c r="L119">
        <v>474468</v>
      </c>
      <c r="M119">
        <v>1253133</v>
      </c>
    </row>
    <row r="120" spans="1:13" ht="15.6" x14ac:dyDescent="0.3">
      <c r="A120" t="s">
        <v>792</v>
      </c>
      <c r="B120" t="s">
        <v>387</v>
      </c>
      <c r="C120" s="52">
        <f t="shared" si="1"/>
        <v>111</v>
      </c>
      <c r="D120" s="52" t="s">
        <v>804</v>
      </c>
      <c r="E120" s="52" t="s">
        <v>803</v>
      </c>
      <c r="F120" s="85">
        <v>41890</v>
      </c>
      <c r="G120" s="52">
        <v>119.09</v>
      </c>
      <c r="H120" s="52">
        <v>598</v>
      </c>
      <c r="I120" t="s">
        <v>758</v>
      </c>
      <c r="J120" s="1">
        <v>41883</v>
      </c>
      <c r="K120">
        <v>231</v>
      </c>
      <c r="L120">
        <v>474468</v>
      </c>
      <c r="M120">
        <v>1253133</v>
      </c>
    </row>
    <row r="121" spans="1:13" ht="15.6" x14ac:dyDescent="0.3">
      <c r="A121" t="s">
        <v>792</v>
      </c>
      <c r="B121" t="s">
        <v>387</v>
      </c>
      <c r="C121" s="52">
        <f t="shared" si="1"/>
        <v>112</v>
      </c>
      <c r="D121" s="52" t="s">
        <v>804</v>
      </c>
      <c r="E121" s="52" t="s">
        <v>803</v>
      </c>
      <c r="F121" s="85">
        <v>41890</v>
      </c>
      <c r="G121" s="52">
        <v>51.04</v>
      </c>
      <c r="H121" s="52">
        <v>903</v>
      </c>
      <c r="I121" t="s">
        <v>752</v>
      </c>
      <c r="J121" s="1">
        <v>41883</v>
      </c>
      <c r="K121">
        <v>231</v>
      </c>
      <c r="L121">
        <v>474468</v>
      </c>
      <c r="M121">
        <v>1253133</v>
      </c>
    </row>
    <row r="122" spans="1:13" ht="15.6" x14ac:dyDescent="0.3">
      <c r="A122" t="s">
        <v>792</v>
      </c>
      <c r="B122" t="s">
        <v>387</v>
      </c>
      <c r="C122" s="52">
        <f t="shared" si="1"/>
        <v>113</v>
      </c>
      <c r="D122" s="52" t="s">
        <v>804</v>
      </c>
      <c r="E122" s="52" t="s">
        <v>803</v>
      </c>
      <c r="F122" s="85">
        <v>41890</v>
      </c>
      <c r="G122" s="52">
        <v>3.4</v>
      </c>
      <c r="H122" s="52">
        <v>912</v>
      </c>
      <c r="I122" t="s">
        <v>759</v>
      </c>
      <c r="J122" s="1">
        <v>41883</v>
      </c>
      <c r="K122">
        <v>231</v>
      </c>
      <c r="L122">
        <v>474468</v>
      </c>
      <c r="M122">
        <v>1253133</v>
      </c>
    </row>
    <row r="123" spans="1:13" ht="15.6" x14ac:dyDescent="0.3">
      <c r="A123" t="s">
        <v>792</v>
      </c>
      <c r="B123" t="s">
        <v>387</v>
      </c>
      <c r="C123" s="52">
        <f t="shared" si="1"/>
        <v>114</v>
      </c>
      <c r="D123" s="52" t="s">
        <v>804</v>
      </c>
      <c r="E123" s="52" t="s">
        <v>803</v>
      </c>
      <c r="F123" s="85">
        <v>41890</v>
      </c>
      <c r="G123" s="52">
        <v>51.04</v>
      </c>
      <c r="H123" s="52">
        <v>921</v>
      </c>
      <c r="I123" t="s">
        <v>741</v>
      </c>
      <c r="J123" s="1">
        <v>41883</v>
      </c>
      <c r="K123">
        <v>231</v>
      </c>
      <c r="L123">
        <v>474468</v>
      </c>
      <c r="M123">
        <v>1253133</v>
      </c>
    </row>
    <row r="124" spans="1:13" ht="15.6" x14ac:dyDescent="0.3">
      <c r="A124" t="s">
        <v>792</v>
      </c>
      <c r="B124" t="s">
        <v>387</v>
      </c>
      <c r="C124" s="52">
        <f t="shared" si="1"/>
        <v>115</v>
      </c>
      <c r="D124" s="52" t="s">
        <v>81</v>
      </c>
      <c r="E124" s="52" t="s">
        <v>791</v>
      </c>
      <c r="F124" s="85">
        <v>41892</v>
      </c>
      <c r="G124" s="52">
        <v>58.65</v>
      </c>
      <c r="H124" s="52">
        <v>588</v>
      </c>
      <c r="I124" t="s">
        <v>757</v>
      </c>
      <c r="J124" s="1">
        <v>41883</v>
      </c>
      <c r="K124">
        <v>7402</v>
      </c>
      <c r="L124">
        <v>1404</v>
      </c>
      <c r="M124">
        <v>1253201</v>
      </c>
    </row>
    <row r="125" spans="1:13" ht="15.6" x14ac:dyDescent="0.3">
      <c r="A125" t="s">
        <v>792</v>
      </c>
      <c r="B125" t="s">
        <v>387</v>
      </c>
      <c r="C125" s="52">
        <f t="shared" si="1"/>
        <v>116</v>
      </c>
      <c r="D125" s="52" t="s">
        <v>800</v>
      </c>
      <c r="E125" s="52" t="s">
        <v>805</v>
      </c>
      <c r="F125" s="85">
        <v>41892</v>
      </c>
      <c r="G125" s="52">
        <v>27.37</v>
      </c>
      <c r="H125" s="52">
        <v>588</v>
      </c>
      <c r="I125" t="s">
        <v>757</v>
      </c>
      <c r="J125" s="1">
        <v>41883</v>
      </c>
      <c r="K125">
        <v>7679</v>
      </c>
      <c r="L125">
        <v>1248</v>
      </c>
      <c r="M125">
        <v>1253408</v>
      </c>
    </row>
    <row r="126" spans="1:13" ht="15.6" x14ac:dyDescent="0.3">
      <c r="A126" t="s">
        <v>792</v>
      </c>
      <c r="B126" t="s">
        <v>387</v>
      </c>
      <c r="C126" s="52">
        <f t="shared" si="1"/>
        <v>117</v>
      </c>
      <c r="D126" s="52" t="s">
        <v>81</v>
      </c>
      <c r="E126" s="52" t="s">
        <v>791</v>
      </c>
      <c r="F126" s="85">
        <v>41892</v>
      </c>
      <c r="G126" s="52">
        <v>60.37</v>
      </c>
      <c r="H126" s="52">
        <v>598</v>
      </c>
      <c r="I126" t="s">
        <v>758</v>
      </c>
      <c r="J126" s="1">
        <v>41883</v>
      </c>
      <c r="K126">
        <v>7402</v>
      </c>
      <c r="L126">
        <v>1404</v>
      </c>
      <c r="M126">
        <v>1253201</v>
      </c>
    </row>
    <row r="127" spans="1:13" ht="15.6" x14ac:dyDescent="0.3">
      <c r="A127" t="s">
        <v>792</v>
      </c>
      <c r="B127" t="s">
        <v>387</v>
      </c>
      <c r="C127" s="52">
        <f t="shared" si="1"/>
        <v>118</v>
      </c>
      <c r="D127" s="52" t="s">
        <v>800</v>
      </c>
      <c r="E127" s="52" t="s">
        <v>805</v>
      </c>
      <c r="F127" s="85">
        <v>41892</v>
      </c>
      <c r="G127" s="52">
        <v>28.18</v>
      </c>
      <c r="H127" s="52">
        <v>598</v>
      </c>
      <c r="I127" t="s">
        <v>758</v>
      </c>
      <c r="J127" s="1">
        <v>41883</v>
      </c>
      <c r="K127">
        <v>7679</v>
      </c>
      <c r="L127">
        <v>1248</v>
      </c>
      <c r="M127">
        <v>1253408</v>
      </c>
    </row>
    <row r="128" spans="1:13" ht="15.6" x14ac:dyDescent="0.3">
      <c r="A128" t="s">
        <v>792</v>
      </c>
      <c r="B128" t="s">
        <v>387</v>
      </c>
      <c r="C128" s="52">
        <f t="shared" si="1"/>
        <v>119</v>
      </c>
      <c r="D128" s="52" t="s">
        <v>81</v>
      </c>
      <c r="E128" s="52" t="s">
        <v>791</v>
      </c>
      <c r="F128" s="85">
        <v>41892</v>
      </c>
      <c r="G128" s="52">
        <v>25.84</v>
      </c>
      <c r="H128" s="52">
        <v>903</v>
      </c>
      <c r="I128" t="s">
        <v>752</v>
      </c>
      <c r="J128" s="1">
        <v>41883</v>
      </c>
      <c r="K128">
        <v>7402</v>
      </c>
      <c r="L128">
        <v>1404</v>
      </c>
      <c r="M128">
        <v>1253201</v>
      </c>
    </row>
    <row r="129" spans="1:13" ht="15.6" x14ac:dyDescent="0.3">
      <c r="A129" t="s">
        <v>792</v>
      </c>
      <c r="B129" t="s">
        <v>387</v>
      </c>
      <c r="C129" s="52">
        <f t="shared" si="1"/>
        <v>120</v>
      </c>
      <c r="D129" s="52" t="s">
        <v>800</v>
      </c>
      <c r="E129" s="52" t="s">
        <v>805</v>
      </c>
      <c r="F129" s="85">
        <v>41892</v>
      </c>
      <c r="G129" s="52">
        <v>12.08</v>
      </c>
      <c r="H129" s="52">
        <v>903</v>
      </c>
      <c r="I129" t="s">
        <v>752</v>
      </c>
      <c r="J129" s="1">
        <v>41883</v>
      </c>
      <c r="K129">
        <v>7679</v>
      </c>
      <c r="L129">
        <v>1248</v>
      </c>
      <c r="M129">
        <v>1253408</v>
      </c>
    </row>
    <row r="130" spans="1:13" ht="15.6" x14ac:dyDescent="0.3">
      <c r="A130" t="s">
        <v>792</v>
      </c>
      <c r="B130" t="s">
        <v>387</v>
      </c>
      <c r="C130" s="52">
        <f t="shared" si="1"/>
        <v>121</v>
      </c>
      <c r="D130" s="52" t="s">
        <v>81</v>
      </c>
      <c r="E130" s="52" t="s">
        <v>791</v>
      </c>
      <c r="F130" s="85">
        <v>41892</v>
      </c>
      <c r="G130" s="52">
        <v>1.72</v>
      </c>
      <c r="H130" s="52">
        <v>912</v>
      </c>
      <c r="I130" t="s">
        <v>759</v>
      </c>
      <c r="J130" s="1">
        <v>41883</v>
      </c>
      <c r="K130">
        <v>7402</v>
      </c>
      <c r="L130">
        <v>1404</v>
      </c>
      <c r="M130">
        <v>1253201</v>
      </c>
    </row>
    <row r="131" spans="1:13" ht="15.6" x14ac:dyDescent="0.3">
      <c r="A131" t="s">
        <v>792</v>
      </c>
      <c r="B131" t="s">
        <v>387</v>
      </c>
      <c r="C131" s="52">
        <f t="shared" si="1"/>
        <v>122</v>
      </c>
      <c r="D131" s="52" t="s">
        <v>800</v>
      </c>
      <c r="E131" s="52" t="s">
        <v>805</v>
      </c>
      <c r="F131" s="85">
        <v>41892</v>
      </c>
      <c r="G131" s="52">
        <v>0.81</v>
      </c>
      <c r="H131" s="52">
        <v>912</v>
      </c>
      <c r="I131" t="s">
        <v>759</v>
      </c>
      <c r="J131" s="1">
        <v>41883</v>
      </c>
      <c r="K131">
        <v>7679</v>
      </c>
      <c r="L131">
        <v>1248</v>
      </c>
      <c r="M131">
        <v>1253408</v>
      </c>
    </row>
    <row r="132" spans="1:13" ht="15.6" x14ac:dyDescent="0.3">
      <c r="A132" t="s">
        <v>792</v>
      </c>
      <c r="B132" t="s">
        <v>387</v>
      </c>
      <c r="C132" s="52">
        <f t="shared" si="1"/>
        <v>123</v>
      </c>
      <c r="D132" s="52" t="s">
        <v>81</v>
      </c>
      <c r="E132" s="52" t="s">
        <v>791</v>
      </c>
      <c r="F132" s="85">
        <v>41892</v>
      </c>
      <c r="G132" s="52">
        <v>25.87</v>
      </c>
      <c r="H132" s="52">
        <v>921</v>
      </c>
      <c r="I132" t="s">
        <v>741</v>
      </c>
      <c r="J132" s="1">
        <v>41883</v>
      </c>
      <c r="K132">
        <v>7402</v>
      </c>
      <c r="L132">
        <v>1404</v>
      </c>
      <c r="M132">
        <v>1253201</v>
      </c>
    </row>
    <row r="133" spans="1:13" ht="15.6" x14ac:dyDescent="0.3">
      <c r="A133" t="s">
        <v>792</v>
      </c>
      <c r="B133" t="s">
        <v>387</v>
      </c>
      <c r="C133" s="52">
        <f t="shared" si="1"/>
        <v>124</v>
      </c>
      <c r="D133" s="52" t="s">
        <v>800</v>
      </c>
      <c r="E133" s="52" t="s">
        <v>805</v>
      </c>
      <c r="F133" s="85">
        <v>41892</v>
      </c>
      <c r="G133" s="52">
        <v>12.06</v>
      </c>
      <c r="H133" s="52">
        <v>921</v>
      </c>
      <c r="I133" t="s">
        <v>741</v>
      </c>
      <c r="J133" s="1">
        <v>41883</v>
      </c>
      <c r="K133">
        <v>7679</v>
      </c>
      <c r="L133">
        <v>1248</v>
      </c>
      <c r="M133">
        <v>1253408</v>
      </c>
    </row>
    <row r="134" spans="1:13" ht="15.6" x14ac:dyDescent="0.3">
      <c r="A134" t="s">
        <v>792</v>
      </c>
      <c r="B134" t="s">
        <v>387</v>
      </c>
      <c r="C134" s="52">
        <f t="shared" si="1"/>
        <v>125</v>
      </c>
      <c r="D134" s="52" t="s">
        <v>804</v>
      </c>
      <c r="E134" s="52" t="s">
        <v>791</v>
      </c>
      <c r="F134" s="85">
        <v>41897</v>
      </c>
      <c r="G134" s="52">
        <v>175.36</v>
      </c>
      <c r="H134" s="52">
        <v>588</v>
      </c>
      <c r="I134" t="s">
        <v>757</v>
      </c>
      <c r="J134" s="1">
        <v>41883</v>
      </c>
      <c r="K134">
        <v>231</v>
      </c>
      <c r="L134">
        <v>474700</v>
      </c>
      <c r="M134">
        <v>1253457</v>
      </c>
    </row>
    <row r="135" spans="1:13" ht="15.6" x14ac:dyDescent="0.3">
      <c r="A135" t="s">
        <v>792</v>
      </c>
      <c r="B135" t="s">
        <v>387</v>
      </c>
      <c r="C135" s="52">
        <f t="shared" si="1"/>
        <v>126</v>
      </c>
      <c r="D135" s="52" t="s">
        <v>801</v>
      </c>
      <c r="E135" s="52" t="s">
        <v>791</v>
      </c>
      <c r="F135" s="85">
        <v>41897</v>
      </c>
      <c r="G135" s="52">
        <v>167.33</v>
      </c>
      <c r="H135" s="52">
        <v>588</v>
      </c>
      <c r="I135" t="s">
        <v>757</v>
      </c>
      <c r="J135" s="1">
        <v>41883</v>
      </c>
      <c r="K135">
        <v>7946</v>
      </c>
      <c r="L135">
        <v>822376</v>
      </c>
      <c r="M135">
        <v>1253457</v>
      </c>
    </row>
    <row r="136" spans="1:13" ht="15.6" x14ac:dyDescent="0.3">
      <c r="A136" t="s">
        <v>792</v>
      </c>
      <c r="B136" t="s">
        <v>387</v>
      </c>
      <c r="C136" s="52">
        <f t="shared" si="1"/>
        <v>127</v>
      </c>
      <c r="D136" s="52" t="s">
        <v>804</v>
      </c>
      <c r="E136" s="52" t="s">
        <v>791</v>
      </c>
      <c r="F136" s="85">
        <v>41897</v>
      </c>
      <c r="G136" s="52">
        <v>180.52</v>
      </c>
      <c r="H136" s="52">
        <v>598</v>
      </c>
      <c r="I136" t="s">
        <v>758</v>
      </c>
      <c r="J136" s="1">
        <v>41883</v>
      </c>
      <c r="K136">
        <v>231</v>
      </c>
      <c r="L136">
        <v>474700</v>
      </c>
      <c r="M136">
        <v>1253457</v>
      </c>
    </row>
    <row r="137" spans="1:13" ht="15.6" x14ac:dyDescent="0.3">
      <c r="A137" t="s">
        <v>792</v>
      </c>
      <c r="B137" t="s">
        <v>387</v>
      </c>
      <c r="C137" s="52">
        <f t="shared" si="1"/>
        <v>128</v>
      </c>
      <c r="D137" s="52" t="s">
        <v>801</v>
      </c>
      <c r="E137" s="52" t="s">
        <v>791</v>
      </c>
      <c r="F137" s="85">
        <v>41897</v>
      </c>
      <c r="G137" s="52">
        <v>172.26</v>
      </c>
      <c r="H137" s="52">
        <v>598</v>
      </c>
      <c r="I137" t="s">
        <v>758</v>
      </c>
      <c r="J137" s="1">
        <v>41883</v>
      </c>
      <c r="K137">
        <v>7946</v>
      </c>
      <c r="L137">
        <v>822376</v>
      </c>
      <c r="M137">
        <v>1253457</v>
      </c>
    </row>
    <row r="138" spans="1:13" ht="15.6" x14ac:dyDescent="0.3">
      <c r="A138" t="s">
        <v>792</v>
      </c>
      <c r="B138" t="s">
        <v>387</v>
      </c>
      <c r="C138" s="52">
        <f t="shared" si="1"/>
        <v>129</v>
      </c>
      <c r="D138" s="52" t="s">
        <v>804</v>
      </c>
      <c r="E138" s="52" t="s">
        <v>791</v>
      </c>
      <c r="F138" s="85">
        <v>41897</v>
      </c>
      <c r="G138" s="52">
        <v>77.37</v>
      </c>
      <c r="H138" s="52">
        <v>903</v>
      </c>
      <c r="I138" t="s">
        <v>752</v>
      </c>
      <c r="J138" s="1">
        <v>41883</v>
      </c>
      <c r="K138">
        <v>231</v>
      </c>
      <c r="L138">
        <v>474700</v>
      </c>
      <c r="M138">
        <v>1253457</v>
      </c>
    </row>
    <row r="139" spans="1:13" ht="15.6" x14ac:dyDescent="0.3">
      <c r="A139" t="s">
        <v>792</v>
      </c>
      <c r="B139" t="s">
        <v>387</v>
      </c>
      <c r="C139" s="52">
        <f t="shared" si="1"/>
        <v>130</v>
      </c>
      <c r="D139" s="52" t="s">
        <v>801</v>
      </c>
      <c r="E139" s="52" t="s">
        <v>791</v>
      </c>
      <c r="F139" s="85">
        <v>41897</v>
      </c>
      <c r="G139" s="52">
        <v>73.819999999999993</v>
      </c>
      <c r="H139" s="52">
        <v>903</v>
      </c>
      <c r="I139" t="s">
        <v>752</v>
      </c>
      <c r="J139" s="1">
        <v>41883</v>
      </c>
      <c r="K139">
        <v>7946</v>
      </c>
      <c r="L139">
        <v>822376</v>
      </c>
      <c r="M139">
        <v>1253457</v>
      </c>
    </row>
    <row r="140" spans="1:13" ht="15.6" x14ac:dyDescent="0.3">
      <c r="A140" t="s">
        <v>792</v>
      </c>
      <c r="B140" t="s">
        <v>387</v>
      </c>
      <c r="C140" s="52">
        <f t="shared" ref="C140:C203" si="2">C139+1</f>
        <v>131</v>
      </c>
      <c r="D140" s="52" t="s">
        <v>804</v>
      </c>
      <c r="E140" s="52" t="s">
        <v>791</v>
      </c>
      <c r="F140" s="85">
        <v>41897</v>
      </c>
      <c r="G140" s="52">
        <v>5.16</v>
      </c>
      <c r="H140" s="52">
        <v>912</v>
      </c>
      <c r="I140" t="s">
        <v>759</v>
      </c>
      <c r="J140" s="1">
        <v>41883</v>
      </c>
      <c r="K140">
        <v>231</v>
      </c>
      <c r="L140">
        <v>474700</v>
      </c>
      <c r="M140">
        <v>1253457</v>
      </c>
    </row>
    <row r="141" spans="1:13" ht="15.6" x14ac:dyDescent="0.3">
      <c r="A141" t="s">
        <v>792</v>
      </c>
      <c r="B141" t="s">
        <v>387</v>
      </c>
      <c r="C141" s="52">
        <f t="shared" si="2"/>
        <v>132</v>
      </c>
      <c r="D141" s="52" t="s">
        <v>801</v>
      </c>
      <c r="E141" s="52" t="s">
        <v>791</v>
      </c>
      <c r="F141" s="85">
        <v>41897</v>
      </c>
      <c r="G141" s="52">
        <v>4.92</v>
      </c>
      <c r="H141" s="52">
        <v>912</v>
      </c>
      <c r="I141" t="s">
        <v>759</v>
      </c>
      <c r="J141" s="1">
        <v>41883</v>
      </c>
      <c r="K141">
        <v>7946</v>
      </c>
      <c r="L141">
        <v>822376</v>
      </c>
      <c r="M141">
        <v>1253457</v>
      </c>
    </row>
    <row r="142" spans="1:13" ht="15.6" x14ac:dyDescent="0.3">
      <c r="A142" t="s">
        <v>792</v>
      </c>
      <c r="B142" t="s">
        <v>387</v>
      </c>
      <c r="C142" s="52">
        <f t="shared" si="2"/>
        <v>133</v>
      </c>
      <c r="D142" s="52" t="s">
        <v>804</v>
      </c>
      <c r="E142" s="52" t="s">
        <v>791</v>
      </c>
      <c r="F142" s="85">
        <v>41897</v>
      </c>
      <c r="G142" s="52">
        <v>77.349999999999994</v>
      </c>
      <c r="H142" s="52">
        <v>921</v>
      </c>
      <c r="I142" t="s">
        <v>741</v>
      </c>
      <c r="J142" s="1">
        <v>41883</v>
      </c>
      <c r="K142">
        <v>231</v>
      </c>
      <c r="L142">
        <v>474700</v>
      </c>
      <c r="M142">
        <v>1253457</v>
      </c>
    </row>
    <row r="143" spans="1:13" ht="15.6" x14ac:dyDescent="0.3">
      <c r="A143" t="s">
        <v>792</v>
      </c>
      <c r="B143" t="s">
        <v>387</v>
      </c>
      <c r="C143" s="52">
        <f t="shared" si="2"/>
        <v>134</v>
      </c>
      <c r="D143" s="52" t="s">
        <v>801</v>
      </c>
      <c r="E143" s="52" t="s">
        <v>791</v>
      </c>
      <c r="F143" s="85">
        <v>41897</v>
      </c>
      <c r="G143" s="52">
        <v>73.83</v>
      </c>
      <c r="H143" s="52">
        <v>921</v>
      </c>
      <c r="I143" t="s">
        <v>741</v>
      </c>
      <c r="J143" s="1">
        <v>41883</v>
      </c>
      <c r="K143">
        <v>7946</v>
      </c>
      <c r="L143">
        <v>822376</v>
      </c>
      <c r="M143">
        <v>1253457</v>
      </c>
    </row>
    <row r="144" spans="1:13" ht="15.6" x14ac:dyDescent="0.3">
      <c r="A144" t="s">
        <v>792</v>
      </c>
      <c r="B144" t="s">
        <v>387</v>
      </c>
      <c r="C144" s="52">
        <f t="shared" si="2"/>
        <v>135</v>
      </c>
      <c r="D144" s="52" t="s">
        <v>798</v>
      </c>
      <c r="E144" s="52" t="s">
        <v>791</v>
      </c>
      <c r="F144" s="85">
        <v>41898</v>
      </c>
      <c r="G144" s="52">
        <v>177.53</v>
      </c>
      <c r="H144" s="52">
        <v>588</v>
      </c>
      <c r="I144" t="s">
        <v>757</v>
      </c>
      <c r="J144" s="1">
        <v>41883</v>
      </c>
      <c r="K144">
        <v>7486</v>
      </c>
      <c r="L144">
        <v>149127</v>
      </c>
      <c r="M144">
        <v>1254081</v>
      </c>
    </row>
    <row r="145" spans="1:13" ht="15.6" x14ac:dyDescent="0.3">
      <c r="A145" t="s">
        <v>792</v>
      </c>
      <c r="B145" t="s">
        <v>387</v>
      </c>
      <c r="C145" s="52">
        <f t="shared" si="2"/>
        <v>136</v>
      </c>
      <c r="D145" s="52" t="s">
        <v>798</v>
      </c>
      <c r="E145" s="52" t="s">
        <v>791</v>
      </c>
      <c r="F145" s="85">
        <v>41898</v>
      </c>
      <c r="G145" s="52">
        <v>182.75</v>
      </c>
      <c r="H145" s="52">
        <v>598</v>
      </c>
      <c r="I145" t="s">
        <v>758</v>
      </c>
      <c r="J145" s="1">
        <v>41883</v>
      </c>
      <c r="K145">
        <v>7486</v>
      </c>
      <c r="L145">
        <v>149127</v>
      </c>
      <c r="M145">
        <v>1254081</v>
      </c>
    </row>
    <row r="146" spans="1:13" ht="15.6" x14ac:dyDescent="0.3">
      <c r="A146" t="s">
        <v>792</v>
      </c>
      <c r="B146" t="s">
        <v>387</v>
      </c>
      <c r="C146" s="52">
        <f t="shared" si="2"/>
        <v>137</v>
      </c>
      <c r="D146" s="52" t="s">
        <v>798</v>
      </c>
      <c r="E146" s="52" t="s">
        <v>791</v>
      </c>
      <c r="F146" s="85">
        <v>41898</v>
      </c>
      <c r="G146" s="52">
        <v>78.319999999999993</v>
      </c>
      <c r="H146" s="52">
        <v>903</v>
      </c>
      <c r="I146" t="s">
        <v>752</v>
      </c>
      <c r="J146" s="1">
        <v>41883</v>
      </c>
      <c r="K146">
        <v>7486</v>
      </c>
      <c r="L146">
        <v>149127</v>
      </c>
      <c r="M146">
        <v>1254081</v>
      </c>
    </row>
    <row r="147" spans="1:13" ht="15.6" x14ac:dyDescent="0.3">
      <c r="A147" t="s">
        <v>792</v>
      </c>
      <c r="B147" t="s">
        <v>387</v>
      </c>
      <c r="C147" s="52">
        <f t="shared" si="2"/>
        <v>138</v>
      </c>
      <c r="D147" s="52" t="s">
        <v>798</v>
      </c>
      <c r="E147" s="52" t="s">
        <v>791</v>
      </c>
      <c r="F147" s="85">
        <v>41898</v>
      </c>
      <c r="G147" s="52">
        <v>5.22</v>
      </c>
      <c r="H147" s="52">
        <v>912</v>
      </c>
      <c r="I147" t="s">
        <v>759</v>
      </c>
      <c r="J147" s="1">
        <v>41883</v>
      </c>
      <c r="K147">
        <v>7486</v>
      </c>
      <c r="L147">
        <v>149127</v>
      </c>
      <c r="M147">
        <v>1254081</v>
      </c>
    </row>
    <row r="148" spans="1:13" ht="15.6" x14ac:dyDescent="0.3">
      <c r="A148" t="s">
        <v>792</v>
      </c>
      <c r="B148" t="s">
        <v>387</v>
      </c>
      <c r="C148" s="52">
        <f t="shared" si="2"/>
        <v>139</v>
      </c>
      <c r="D148" s="52" t="s">
        <v>798</v>
      </c>
      <c r="E148" s="52" t="s">
        <v>791</v>
      </c>
      <c r="F148" s="85">
        <v>41898</v>
      </c>
      <c r="G148" s="52">
        <v>78.33</v>
      </c>
      <c r="H148" s="52">
        <v>921</v>
      </c>
      <c r="I148" t="s">
        <v>741</v>
      </c>
      <c r="J148" s="1">
        <v>41883</v>
      </c>
      <c r="K148">
        <v>7486</v>
      </c>
      <c r="L148">
        <v>149127</v>
      </c>
      <c r="M148">
        <v>1254081</v>
      </c>
    </row>
    <row r="149" spans="1:13" ht="15.6" x14ac:dyDescent="0.3">
      <c r="A149" t="s">
        <v>792</v>
      </c>
      <c r="B149" t="s">
        <v>387</v>
      </c>
      <c r="C149" s="52">
        <f t="shared" si="2"/>
        <v>140</v>
      </c>
      <c r="D149" s="52" t="s">
        <v>801</v>
      </c>
      <c r="E149" s="52" t="s">
        <v>791</v>
      </c>
      <c r="F149" s="85">
        <v>41899</v>
      </c>
      <c r="G149" s="52">
        <v>66.22</v>
      </c>
      <c r="H149" s="52">
        <v>588</v>
      </c>
      <c r="I149" t="s">
        <v>757</v>
      </c>
      <c r="J149" s="1">
        <v>41883</v>
      </c>
      <c r="K149">
        <v>7946</v>
      </c>
      <c r="L149">
        <v>822397</v>
      </c>
      <c r="M149">
        <v>1254081</v>
      </c>
    </row>
    <row r="150" spans="1:13" ht="15.6" x14ac:dyDescent="0.3">
      <c r="A150" t="s">
        <v>792</v>
      </c>
      <c r="B150" t="s">
        <v>387</v>
      </c>
      <c r="C150" s="52">
        <f t="shared" si="2"/>
        <v>141</v>
      </c>
      <c r="D150" s="52" t="s">
        <v>801</v>
      </c>
      <c r="E150" s="52" t="s">
        <v>791</v>
      </c>
      <c r="F150" s="85">
        <v>41899</v>
      </c>
      <c r="G150" s="52">
        <v>68.16</v>
      </c>
      <c r="H150" s="52">
        <v>598</v>
      </c>
      <c r="I150" t="s">
        <v>758</v>
      </c>
      <c r="J150" s="1">
        <v>41883</v>
      </c>
      <c r="K150">
        <v>7946</v>
      </c>
      <c r="L150">
        <v>822397</v>
      </c>
      <c r="M150">
        <v>1254081</v>
      </c>
    </row>
    <row r="151" spans="1:13" ht="15.6" x14ac:dyDescent="0.3">
      <c r="A151" t="s">
        <v>792</v>
      </c>
      <c r="B151" t="s">
        <v>387</v>
      </c>
      <c r="C151" s="52">
        <f t="shared" si="2"/>
        <v>142</v>
      </c>
      <c r="D151" s="52" t="s">
        <v>801</v>
      </c>
      <c r="E151" s="52" t="s">
        <v>791</v>
      </c>
      <c r="F151" s="85">
        <v>41899</v>
      </c>
      <c r="G151" s="52">
        <v>29.21</v>
      </c>
      <c r="H151" s="52">
        <v>903</v>
      </c>
      <c r="I151" t="s">
        <v>752</v>
      </c>
      <c r="J151" s="1">
        <v>41883</v>
      </c>
      <c r="K151">
        <v>7946</v>
      </c>
      <c r="L151">
        <v>822397</v>
      </c>
      <c r="M151">
        <v>1254081</v>
      </c>
    </row>
    <row r="152" spans="1:13" ht="15.6" x14ac:dyDescent="0.3">
      <c r="A152" t="s">
        <v>792</v>
      </c>
      <c r="B152" t="s">
        <v>387</v>
      </c>
      <c r="C152" s="52">
        <f t="shared" si="2"/>
        <v>143</v>
      </c>
      <c r="D152" s="52" t="s">
        <v>801</v>
      </c>
      <c r="E152" s="52" t="s">
        <v>791</v>
      </c>
      <c r="F152" s="85">
        <v>41899</v>
      </c>
      <c r="G152" s="52">
        <v>1.95</v>
      </c>
      <c r="H152" s="52">
        <v>912</v>
      </c>
      <c r="I152" t="s">
        <v>759</v>
      </c>
      <c r="J152" s="1">
        <v>41883</v>
      </c>
      <c r="K152">
        <v>7946</v>
      </c>
      <c r="L152">
        <v>822397</v>
      </c>
      <c r="M152">
        <v>1254081</v>
      </c>
    </row>
    <row r="153" spans="1:13" ht="15.6" x14ac:dyDescent="0.3">
      <c r="A153" t="s">
        <v>792</v>
      </c>
      <c r="B153" t="s">
        <v>387</v>
      </c>
      <c r="C153" s="52">
        <f t="shared" si="2"/>
        <v>144</v>
      </c>
      <c r="D153" s="52" t="s">
        <v>801</v>
      </c>
      <c r="E153" s="52" t="s">
        <v>791</v>
      </c>
      <c r="F153" s="85">
        <v>41899</v>
      </c>
      <c r="G153" s="52">
        <v>29.21</v>
      </c>
      <c r="H153" s="52">
        <v>921</v>
      </c>
      <c r="I153" t="s">
        <v>741</v>
      </c>
      <c r="J153" s="1">
        <v>41883</v>
      </c>
      <c r="K153">
        <v>7946</v>
      </c>
      <c r="L153">
        <v>822397</v>
      </c>
      <c r="M153">
        <v>1254081</v>
      </c>
    </row>
    <row r="154" spans="1:13" ht="15.6" x14ac:dyDescent="0.3">
      <c r="A154" t="s">
        <v>792</v>
      </c>
      <c r="B154" t="s">
        <v>26</v>
      </c>
      <c r="C154" s="52">
        <f t="shared" si="2"/>
        <v>145</v>
      </c>
      <c r="D154" s="52"/>
      <c r="E154" s="52" t="s">
        <v>811</v>
      </c>
      <c r="F154" s="85">
        <v>41904</v>
      </c>
      <c r="G154" s="52">
        <v>-82.62</v>
      </c>
      <c r="H154" s="52">
        <v>588</v>
      </c>
      <c r="I154" t="s">
        <v>757</v>
      </c>
      <c r="J154" s="1">
        <v>41883</v>
      </c>
      <c r="M154">
        <v>1253630</v>
      </c>
    </row>
    <row r="155" spans="1:13" ht="15.6" x14ac:dyDescent="0.3">
      <c r="A155" t="s">
        <v>792</v>
      </c>
      <c r="B155" t="s">
        <v>26</v>
      </c>
      <c r="C155" s="52">
        <f t="shared" si="2"/>
        <v>146</v>
      </c>
      <c r="D155" s="52"/>
      <c r="E155" s="52" t="s">
        <v>811</v>
      </c>
      <c r="F155" s="85">
        <v>41904</v>
      </c>
      <c r="G155" s="52">
        <v>-85.05</v>
      </c>
      <c r="H155" s="52">
        <v>598</v>
      </c>
      <c r="I155" t="s">
        <v>758</v>
      </c>
      <c r="J155" s="1">
        <v>41883</v>
      </c>
      <c r="M155">
        <v>1253630</v>
      </c>
    </row>
    <row r="156" spans="1:13" ht="15.6" x14ac:dyDescent="0.3">
      <c r="A156" t="s">
        <v>792</v>
      </c>
      <c r="B156" t="s">
        <v>26</v>
      </c>
      <c r="C156" s="52">
        <f t="shared" si="2"/>
        <v>147</v>
      </c>
      <c r="D156" s="52"/>
      <c r="E156" s="52" t="s">
        <v>811</v>
      </c>
      <c r="F156" s="85">
        <v>41904</v>
      </c>
      <c r="G156" s="52">
        <v>-36.450000000000003</v>
      </c>
      <c r="H156" s="52">
        <v>903</v>
      </c>
      <c r="I156" t="s">
        <v>752</v>
      </c>
      <c r="J156" s="1">
        <v>41883</v>
      </c>
      <c r="M156">
        <v>1253630</v>
      </c>
    </row>
    <row r="157" spans="1:13" ht="15.6" x14ac:dyDescent="0.3">
      <c r="A157" t="s">
        <v>792</v>
      </c>
      <c r="B157" t="s">
        <v>387</v>
      </c>
      <c r="C157" s="52">
        <f t="shared" si="2"/>
        <v>148</v>
      </c>
      <c r="D157" s="52" t="s">
        <v>793</v>
      </c>
      <c r="E157" s="52" t="s">
        <v>812</v>
      </c>
      <c r="F157" s="85">
        <v>41913</v>
      </c>
      <c r="G157" s="52">
        <v>88.54</v>
      </c>
      <c r="H157" s="52">
        <v>588</v>
      </c>
      <c r="I157" t="s">
        <v>757</v>
      </c>
      <c r="J157" s="1">
        <v>41913</v>
      </c>
      <c r="K157">
        <v>8490</v>
      </c>
      <c r="L157">
        <v>3040044536</v>
      </c>
      <c r="M157">
        <v>1255715</v>
      </c>
    </row>
    <row r="158" spans="1:13" ht="15.6" x14ac:dyDescent="0.3">
      <c r="A158" t="s">
        <v>792</v>
      </c>
      <c r="B158" t="s">
        <v>387</v>
      </c>
      <c r="C158" s="52">
        <f t="shared" si="2"/>
        <v>149</v>
      </c>
      <c r="D158" s="52" t="s">
        <v>793</v>
      </c>
      <c r="E158" s="52" t="s">
        <v>812</v>
      </c>
      <c r="F158" s="85">
        <v>41913</v>
      </c>
      <c r="G158" s="52">
        <v>91.14</v>
      </c>
      <c r="H158" s="52">
        <v>598</v>
      </c>
      <c r="I158" t="s">
        <v>758</v>
      </c>
      <c r="J158" s="1">
        <v>41913</v>
      </c>
      <c r="K158">
        <v>8490</v>
      </c>
      <c r="L158">
        <v>3040044536</v>
      </c>
      <c r="M158">
        <v>1255715</v>
      </c>
    </row>
    <row r="159" spans="1:13" ht="15.6" x14ac:dyDescent="0.3">
      <c r="A159" t="s">
        <v>792</v>
      </c>
      <c r="B159" t="s">
        <v>387</v>
      </c>
      <c r="C159" s="52">
        <f t="shared" si="2"/>
        <v>150</v>
      </c>
      <c r="D159" s="52" t="s">
        <v>793</v>
      </c>
      <c r="E159" s="52" t="s">
        <v>812</v>
      </c>
      <c r="F159" s="85">
        <v>41913</v>
      </c>
      <c r="G159" s="52">
        <v>39.06</v>
      </c>
      <c r="H159" s="52">
        <v>903</v>
      </c>
      <c r="I159" t="s">
        <v>752</v>
      </c>
      <c r="J159" s="1">
        <v>41913</v>
      </c>
      <c r="K159">
        <v>8490</v>
      </c>
      <c r="L159">
        <v>3040044536</v>
      </c>
      <c r="M159">
        <v>1255715</v>
      </c>
    </row>
    <row r="160" spans="1:13" ht="15.6" x14ac:dyDescent="0.3">
      <c r="A160" t="s">
        <v>792</v>
      </c>
      <c r="B160" t="s">
        <v>387</v>
      </c>
      <c r="C160" s="52">
        <f t="shared" si="2"/>
        <v>151</v>
      </c>
      <c r="D160" s="52" t="s">
        <v>793</v>
      </c>
      <c r="E160" s="52" t="s">
        <v>812</v>
      </c>
      <c r="F160" s="85">
        <v>41913</v>
      </c>
      <c r="G160" s="52">
        <v>2.6</v>
      </c>
      <c r="H160" s="52">
        <v>912</v>
      </c>
      <c r="I160" t="s">
        <v>759</v>
      </c>
      <c r="J160" s="1">
        <v>41913</v>
      </c>
      <c r="K160">
        <v>8490</v>
      </c>
      <c r="L160">
        <v>3040044536</v>
      </c>
      <c r="M160">
        <v>1255715</v>
      </c>
    </row>
    <row r="161" spans="1:13" ht="15.6" x14ac:dyDescent="0.3">
      <c r="A161" t="s">
        <v>792</v>
      </c>
      <c r="B161" t="s">
        <v>387</v>
      </c>
      <c r="C161" s="52">
        <f t="shared" si="2"/>
        <v>152</v>
      </c>
      <c r="D161" s="52" t="s">
        <v>793</v>
      </c>
      <c r="E161" s="52" t="s">
        <v>812</v>
      </c>
      <c r="F161" s="85">
        <v>41913</v>
      </c>
      <c r="G161" s="52">
        <v>39.06</v>
      </c>
      <c r="H161" s="52">
        <v>921</v>
      </c>
      <c r="I161" t="s">
        <v>741</v>
      </c>
      <c r="J161" s="1">
        <v>41913</v>
      </c>
      <c r="K161">
        <v>8490</v>
      </c>
      <c r="L161">
        <v>3040044536</v>
      </c>
      <c r="M161">
        <v>1255715</v>
      </c>
    </row>
    <row r="162" spans="1:13" ht="15.6" x14ac:dyDescent="0.3">
      <c r="A162" t="s">
        <v>792</v>
      </c>
      <c r="B162" t="s">
        <v>387</v>
      </c>
      <c r="C162" s="52">
        <f t="shared" si="2"/>
        <v>153</v>
      </c>
      <c r="D162" s="52" t="s">
        <v>804</v>
      </c>
      <c r="E162" s="168">
        <v>1484</v>
      </c>
      <c r="F162" s="85">
        <v>41919</v>
      </c>
      <c r="G162" s="52">
        <v>156.32</v>
      </c>
      <c r="H162" s="52">
        <v>588</v>
      </c>
      <c r="I162" t="s">
        <v>757</v>
      </c>
      <c r="J162" s="1">
        <v>41913</v>
      </c>
      <c r="K162">
        <v>231</v>
      </c>
      <c r="L162">
        <v>475719</v>
      </c>
      <c r="M162">
        <v>1254922</v>
      </c>
    </row>
    <row r="163" spans="1:13" ht="15.6" x14ac:dyDescent="0.3">
      <c r="A163" t="s">
        <v>792</v>
      </c>
      <c r="B163" t="s">
        <v>387</v>
      </c>
      <c r="C163" s="52">
        <f t="shared" si="2"/>
        <v>154</v>
      </c>
      <c r="D163" s="52" t="s">
        <v>804</v>
      </c>
      <c r="E163" s="168">
        <v>1484</v>
      </c>
      <c r="F163" s="85">
        <v>41919</v>
      </c>
      <c r="G163" s="52">
        <v>160.9</v>
      </c>
      <c r="H163" s="52">
        <v>598</v>
      </c>
      <c r="I163" t="s">
        <v>758</v>
      </c>
      <c r="J163" s="1">
        <v>41913</v>
      </c>
      <c r="K163">
        <v>231</v>
      </c>
      <c r="L163">
        <v>475719</v>
      </c>
      <c r="M163">
        <v>1254922</v>
      </c>
    </row>
    <row r="164" spans="1:13" ht="15.6" x14ac:dyDescent="0.3">
      <c r="A164" t="s">
        <v>792</v>
      </c>
      <c r="B164" t="s">
        <v>387</v>
      </c>
      <c r="C164" s="52">
        <f t="shared" si="2"/>
        <v>155</v>
      </c>
      <c r="D164" s="52" t="s">
        <v>804</v>
      </c>
      <c r="E164" s="168">
        <v>1484</v>
      </c>
      <c r="F164" s="85">
        <v>41919</v>
      </c>
      <c r="G164" s="52">
        <v>68.97</v>
      </c>
      <c r="H164" s="52">
        <v>903</v>
      </c>
      <c r="I164" t="s">
        <v>752</v>
      </c>
      <c r="J164" s="1">
        <v>41913</v>
      </c>
      <c r="K164">
        <v>231</v>
      </c>
      <c r="L164">
        <v>475719</v>
      </c>
      <c r="M164">
        <v>1254922</v>
      </c>
    </row>
    <row r="165" spans="1:13" ht="15.6" x14ac:dyDescent="0.3">
      <c r="A165" t="s">
        <v>792</v>
      </c>
      <c r="B165" t="s">
        <v>387</v>
      </c>
      <c r="C165" s="52">
        <f t="shared" si="2"/>
        <v>156</v>
      </c>
      <c r="D165" s="52" t="s">
        <v>804</v>
      </c>
      <c r="E165" s="168">
        <v>1484</v>
      </c>
      <c r="F165" s="85">
        <v>41919</v>
      </c>
      <c r="G165" s="52">
        <v>4.57</v>
      </c>
      <c r="H165" s="52">
        <v>912</v>
      </c>
      <c r="I165" t="s">
        <v>759</v>
      </c>
      <c r="J165" s="1">
        <v>41913</v>
      </c>
      <c r="K165">
        <v>231</v>
      </c>
      <c r="L165">
        <v>475719</v>
      </c>
      <c r="M165">
        <v>1254922</v>
      </c>
    </row>
    <row r="166" spans="1:13" ht="15.6" x14ac:dyDescent="0.3">
      <c r="A166" t="s">
        <v>792</v>
      </c>
      <c r="B166" t="s">
        <v>387</v>
      </c>
      <c r="C166" s="52">
        <f t="shared" si="2"/>
        <v>157</v>
      </c>
      <c r="D166" s="52" t="s">
        <v>804</v>
      </c>
      <c r="E166" s="168">
        <v>1484</v>
      </c>
      <c r="F166" s="85">
        <v>41919</v>
      </c>
      <c r="G166" s="52">
        <v>68.97</v>
      </c>
      <c r="H166" s="52">
        <v>921</v>
      </c>
      <c r="I166" t="s">
        <v>741</v>
      </c>
      <c r="J166" s="1">
        <v>41913</v>
      </c>
      <c r="K166">
        <v>231</v>
      </c>
      <c r="L166">
        <v>475719</v>
      </c>
      <c r="M166">
        <v>1254922</v>
      </c>
    </row>
    <row r="167" spans="1:13" ht="15.6" x14ac:dyDescent="0.3">
      <c r="A167" t="s">
        <v>792</v>
      </c>
      <c r="B167" t="s">
        <v>387</v>
      </c>
      <c r="C167" s="52">
        <f t="shared" si="2"/>
        <v>158</v>
      </c>
      <c r="D167" s="52" t="s">
        <v>793</v>
      </c>
      <c r="E167" s="52" t="s">
        <v>810</v>
      </c>
      <c r="F167" s="85">
        <v>41920</v>
      </c>
      <c r="G167" s="52">
        <v>94.86</v>
      </c>
      <c r="H167" s="52">
        <v>588</v>
      </c>
      <c r="I167" t="s">
        <v>757</v>
      </c>
      <c r="J167" s="1">
        <v>41913</v>
      </c>
      <c r="K167">
        <v>8490</v>
      </c>
      <c r="L167">
        <v>2240039346</v>
      </c>
      <c r="M167">
        <v>1254922</v>
      </c>
    </row>
    <row r="168" spans="1:13" ht="15.6" x14ac:dyDescent="0.3">
      <c r="A168" t="s">
        <v>792</v>
      </c>
      <c r="B168" t="s">
        <v>387</v>
      </c>
      <c r="C168" s="52">
        <f t="shared" si="2"/>
        <v>159</v>
      </c>
      <c r="D168" s="52" t="s">
        <v>793</v>
      </c>
      <c r="E168" s="52" t="s">
        <v>810</v>
      </c>
      <c r="F168" s="85">
        <v>41920</v>
      </c>
      <c r="G168" s="52">
        <v>97.65</v>
      </c>
      <c r="H168" s="52">
        <v>598</v>
      </c>
      <c r="I168" t="s">
        <v>758</v>
      </c>
      <c r="J168" s="1">
        <v>41913</v>
      </c>
      <c r="K168">
        <v>8490</v>
      </c>
      <c r="L168">
        <v>2240039346</v>
      </c>
      <c r="M168">
        <v>1254922</v>
      </c>
    </row>
    <row r="169" spans="1:13" ht="15.6" x14ac:dyDescent="0.3">
      <c r="A169" t="s">
        <v>792</v>
      </c>
      <c r="B169" t="s">
        <v>387</v>
      </c>
      <c r="C169" s="52">
        <f t="shared" si="2"/>
        <v>160</v>
      </c>
      <c r="D169" s="52" t="s">
        <v>793</v>
      </c>
      <c r="E169" s="52" t="s">
        <v>810</v>
      </c>
      <c r="F169" s="85">
        <v>41920</v>
      </c>
      <c r="G169" s="52">
        <v>41.85</v>
      </c>
      <c r="H169" s="52">
        <v>903</v>
      </c>
      <c r="I169" t="s">
        <v>752</v>
      </c>
      <c r="J169" s="1">
        <v>41913</v>
      </c>
      <c r="K169">
        <v>8490</v>
      </c>
      <c r="L169">
        <v>2240039346</v>
      </c>
      <c r="M169">
        <v>1254922</v>
      </c>
    </row>
    <row r="170" spans="1:13" ht="15.6" x14ac:dyDescent="0.3">
      <c r="A170" t="s">
        <v>792</v>
      </c>
      <c r="B170" t="s">
        <v>387</v>
      </c>
      <c r="C170" s="52">
        <f t="shared" si="2"/>
        <v>161</v>
      </c>
      <c r="D170" s="52" t="s">
        <v>793</v>
      </c>
      <c r="E170" s="52" t="s">
        <v>810</v>
      </c>
      <c r="F170" s="85">
        <v>41920</v>
      </c>
      <c r="G170" s="52">
        <v>2.78</v>
      </c>
      <c r="H170" s="52">
        <v>912</v>
      </c>
      <c r="I170" t="s">
        <v>759</v>
      </c>
      <c r="J170" s="1">
        <v>41913</v>
      </c>
      <c r="K170">
        <v>8490</v>
      </c>
      <c r="L170">
        <v>2240039346</v>
      </c>
      <c r="M170">
        <v>1254922</v>
      </c>
    </row>
    <row r="171" spans="1:13" ht="15.6" x14ac:dyDescent="0.3">
      <c r="A171" t="s">
        <v>792</v>
      </c>
      <c r="B171" t="s">
        <v>387</v>
      </c>
      <c r="C171" s="52">
        <f t="shared" si="2"/>
        <v>162</v>
      </c>
      <c r="D171" s="52" t="s">
        <v>793</v>
      </c>
      <c r="E171" s="52" t="s">
        <v>810</v>
      </c>
      <c r="F171" s="85">
        <v>41920</v>
      </c>
      <c r="G171" s="52">
        <v>41.85</v>
      </c>
      <c r="H171" s="52">
        <v>921</v>
      </c>
      <c r="I171" t="s">
        <v>741</v>
      </c>
      <c r="J171" s="1">
        <v>41913</v>
      </c>
      <c r="K171">
        <v>8490</v>
      </c>
      <c r="L171">
        <v>2240039346</v>
      </c>
      <c r="M171">
        <v>1254922</v>
      </c>
    </row>
    <row r="172" spans="1:13" ht="15.6" x14ac:dyDescent="0.3">
      <c r="A172" t="s">
        <v>792</v>
      </c>
      <c r="B172" t="s">
        <v>387</v>
      </c>
      <c r="C172" s="52">
        <f t="shared" si="2"/>
        <v>163</v>
      </c>
      <c r="D172" s="52" t="s">
        <v>800</v>
      </c>
      <c r="E172" s="52" t="s">
        <v>813</v>
      </c>
      <c r="F172" s="85">
        <v>41922</v>
      </c>
      <c r="G172" s="52">
        <v>47.73</v>
      </c>
      <c r="H172" s="52">
        <v>588</v>
      </c>
      <c r="I172" t="s">
        <v>757</v>
      </c>
      <c r="J172" s="1">
        <v>41913</v>
      </c>
      <c r="K172">
        <v>7679</v>
      </c>
      <c r="L172">
        <v>1370</v>
      </c>
      <c r="M172">
        <v>1255650</v>
      </c>
    </row>
    <row r="173" spans="1:13" ht="15.6" x14ac:dyDescent="0.3">
      <c r="A173" t="s">
        <v>792</v>
      </c>
      <c r="B173" t="s">
        <v>387</v>
      </c>
      <c r="C173" s="52">
        <f t="shared" si="2"/>
        <v>164</v>
      </c>
      <c r="D173" s="52" t="s">
        <v>800</v>
      </c>
      <c r="E173" s="52" t="s">
        <v>813</v>
      </c>
      <c r="F173" s="85">
        <v>41922</v>
      </c>
      <c r="G173" s="52">
        <v>49.14</v>
      </c>
      <c r="H173" s="52">
        <v>598</v>
      </c>
      <c r="I173" t="s">
        <v>758</v>
      </c>
      <c r="J173" s="1">
        <v>41913</v>
      </c>
      <c r="K173">
        <v>7679</v>
      </c>
      <c r="L173">
        <v>1370</v>
      </c>
      <c r="M173">
        <v>1255650</v>
      </c>
    </row>
    <row r="174" spans="1:13" ht="15.6" x14ac:dyDescent="0.3">
      <c r="A174" t="s">
        <v>792</v>
      </c>
      <c r="B174" t="s">
        <v>387</v>
      </c>
      <c r="C174" s="52">
        <f t="shared" si="2"/>
        <v>165</v>
      </c>
      <c r="D174" s="52" t="s">
        <v>800</v>
      </c>
      <c r="E174" s="52" t="s">
        <v>813</v>
      </c>
      <c r="F174" s="85">
        <v>41922</v>
      </c>
      <c r="G174" s="52">
        <v>21.06</v>
      </c>
      <c r="H174" s="52">
        <v>903</v>
      </c>
      <c r="I174" t="s">
        <v>752</v>
      </c>
      <c r="J174" s="1">
        <v>41913</v>
      </c>
      <c r="K174">
        <v>7679</v>
      </c>
      <c r="L174">
        <v>1370</v>
      </c>
      <c r="M174">
        <v>1255650</v>
      </c>
    </row>
    <row r="175" spans="1:13" ht="15.6" x14ac:dyDescent="0.3">
      <c r="A175" t="s">
        <v>792</v>
      </c>
      <c r="B175" t="s">
        <v>387</v>
      </c>
      <c r="C175" s="52">
        <f t="shared" si="2"/>
        <v>166</v>
      </c>
      <c r="D175" s="52" t="s">
        <v>800</v>
      </c>
      <c r="E175" s="52" t="s">
        <v>813</v>
      </c>
      <c r="F175" s="85">
        <v>41922</v>
      </c>
      <c r="G175" s="52">
        <v>1.4</v>
      </c>
      <c r="H175" s="52">
        <v>912</v>
      </c>
      <c r="I175" t="s">
        <v>759</v>
      </c>
      <c r="J175" s="1">
        <v>41913</v>
      </c>
      <c r="K175">
        <v>7679</v>
      </c>
      <c r="L175">
        <v>1370</v>
      </c>
      <c r="M175">
        <v>1255650</v>
      </c>
    </row>
    <row r="176" spans="1:13" ht="15.6" x14ac:dyDescent="0.3">
      <c r="A176" t="s">
        <v>792</v>
      </c>
      <c r="B176" t="s">
        <v>387</v>
      </c>
      <c r="C176" s="52">
        <f t="shared" si="2"/>
        <v>167</v>
      </c>
      <c r="D176" s="52" t="s">
        <v>800</v>
      </c>
      <c r="E176" s="52" t="s">
        <v>813</v>
      </c>
      <c r="F176" s="85">
        <v>41922</v>
      </c>
      <c r="G176" s="52">
        <v>21.06</v>
      </c>
      <c r="H176" s="52">
        <v>921</v>
      </c>
      <c r="I176" t="s">
        <v>741</v>
      </c>
      <c r="J176" s="1">
        <v>41913</v>
      </c>
      <c r="K176">
        <v>7679</v>
      </c>
      <c r="L176">
        <v>1370</v>
      </c>
      <c r="M176">
        <v>1255650</v>
      </c>
    </row>
    <row r="177" spans="1:13" ht="15.6" x14ac:dyDescent="0.3">
      <c r="A177" t="s">
        <v>792</v>
      </c>
      <c r="B177" t="s">
        <v>387</v>
      </c>
      <c r="C177" s="52">
        <f t="shared" si="2"/>
        <v>168</v>
      </c>
      <c r="D177" s="52" t="s">
        <v>814</v>
      </c>
      <c r="E177" s="52" t="s">
        <v>815</v>
      </c>
      <c r="F177" s="85">
        <v>41925</v>
      </c>
      <c r="G177" s="52">
        <v>12.7</v>
      </c>
      <c r="H177" s="52">
        <v>588</v>
      </c>
      <c r="I177" t="s">
        <v>757</v>
      </c>
      <c r="J177" s="1">
        <v>41913</v>
      </c>
      <c r="K177">
        <v>2670</v>
      </c>
      <c r="L177">
        <v>20141022115353</v>
      </c>
      <c r="M177">
        <v>1255650</v>
      </c>
    </row>
    <row r="178" spans="1:13" ht="15.6" x14ac:dyDescent="0.3">
      <c r="A178" t="s">
        <v>792</v>
      </c>
      <c r="B178" t="s">
        <v>387</v>
      </c>
      <c r="C178" s="52">
        <f t="shared" si="2"/>
        <v>169</v>
      </c>
      <c r="D178" s="52" t="s">
        <v>814</v>
      </c>
      <c r="E178" s="52" t="s">
        <v>815</v>
      </c>
      <c r="F178" s="85">
        <v>41925</v>
      </c>
      <c r="G178" s="52">
        <v>13.08</v>
      </c>
      <c r="H178" s="52">
        <v>598</v>
      </c>
      <c r="I178" t="s">
        <v>758</v>
      </c>
      <c r="J178" s="1">
        <v>41913</v>
      </c>
      <c r="K178">
        <v>2670</v>
      </c>
      <c r="L178">
        <v>20141022115353</v>
      </c>
      <c r="M178">
        <v>1255650</v>
      </c>
    </row>
    <row r="179" spans="1:13" ht="15.6" x14ac:dyDescent="0.3">
      <c r="A179" t="s">
        <v>792</v>
      </c>
      <c r="B179" t="s">
        <v>387</v>
      </c>
      <c r="C179" s="52">
        <f t="shared" si="2"/>
        <v>170</v>
      </c>
      <c r="D179" s="52" t="s">
        <v>814</v>
      </c>
      <c r="E179" s="52" t="s">
        <v>815</v>
      </c>
      <c r="F179" s="85">
        <v>41925</v>
      </c>
      <c r="G179" s="52">
        <v>5.6</v>
      </c>
      <c r="H179" s="52">
        <v>903</v>
      </c>
      <c r="I179" t="s">
        <v>752</v>
      </c>
      <c r="J179" s="1">
        <v>41913</v>
      </c>
      <c r="K179">
        <v>2670</v>
      </c>
      <c r="L179">
        <v>20141022115353</v>
      </c>
      <c r="M179">
        <v>1255650</v>
      </c>
    </row>
    <row r="180" spans="1:13" ht="15.6" x14ac:dyDescent="0.3">
      <c r="A180" t="s">
        <v>792</v>
      </c>
      <c r="B180" t="s">
        <v>387</v>
      </c>
      <c r="C180" s="52">
        <f t="shared" si="2"/>
        <v>171</v>
      </c>
      <c r="D180" s="52" t="s">
        <v>814</v>
      </c>
      <c r="E180" s="52" t="s">
        <v>815</v>
      </c>
      <c r="F180" s="85">
        <v>41925</v>
      </c>
      <c r="G180" s="52">
        <v>0.37</v>
      </c>
      <c r="H180" s="52">
        <v>912</v>
      </c>
      <c r="I180" t="s">
        <v>759</v>
      </c>
      <c r="J180" s="1">
        <v>41913</v>
      </c>
      <c r="K180">
        <v>2670</v>
      </c>
      <c r="L180">
        <v>20141022115353</v>
      </c>
      <c r="M180">
        <v>1255650</v>
      </c>
    </row>
    <row r="181" spans="1:13" ht="15.6" x14ac:dyDescent="0.3">
      <c r="A181" t="s">
        <v>792</v>
      </c>
      <c r="B181" t="s">
        <v>387</v>
      </c>
      <c r="C181" s="52">
        <f t="shared" si="2"/>
        <v>172</v>
      </c>
      <c r="D181" s="52" t="s">
        <v>814</v>
      </c>
      <c r="E181" s="52" t="s">
        <v>815</v>
      </c>
      <c r="F181" s="85">
        <v>41925</v>
      </c>
      <c r="G181" s="52">
        <v>5.61</v>
      </c>
      <c r="H181" s="52">
        <v>921</v>
      </c>
      <c r="I181" t="s">
        <v>741</v>
      </c>
      <c r="J181" s="1">
        <v>41913</v>
      </c>
      <c r="K181">
        <v>2670</v>
      </c>
      <c r="L181">
        <v>20141022115353</v>
      </c>
      <c r="M181">
        <v>1255650</v>
      </c>
    </row>
    <row r="182" spans="1:13" ht="15.6" x14ac:dyDescent="0.3">
      <c r="A182" t="s">
        <v>792</v>
      </c>
      <c r="B182" t="s">
        <v>387</v>
      </c>
      <c r="C182" s="52">
        <f t="shared" si="2"/>
        <v>173</v>
      </c>
      <c r="D182" s="52" t="s">
        <v>801</v>
      </c>
      <c r="E182" s="52" t="s">
        <v>791</v>
      </c>
      <c r="F182" s="85">
        <v>41926</v>
      </c>
      <c r="G182" s="52">
        <v>103.7</v>
      </c>
      <c r="H182" s="52">
        <v>588</v>
      </c>
      <c r="I182" t="s">
        <v>757</v>
      </c>
      <c r="J182" s="1">
        <v>41913</v>
      </c>
      <c r="K182">
        <v>7946</v>
      </c>
      <c r="L182">
        <v>822643</v>
      </c>
      <c r="M182">
        <v>1255650</v>
      </c>
    </row>
    <row r="183" spans="1:13" ht="15.6" x14ac:dyDescent="0.3">
      <c r="A183" t="s">
        <v>792</v>
      </c>
      <c r="B183" t="s">
        <v>387</v>
      </c>
      <c r="C183" s="52">
        <f t="shared" si="2"/>
        <v>174</v>
      </c>
      <c r="D183" s="52" t="s">
        <v>801</v>
      </c>
      <c r="E183" s="52" t="s">
        <v>791</v>
      </c>
      <c r="F183" s="85">
        <v>41926</v>
      </c>
      <c r="G183" s="52">
        <v>106.75</v>
      </c>
      <c r="H183" s="52">
        <v>598</v>
      </c>
      <c r="I183" t="s">
        <v>758</v>
      </c>
      <c r="J183" s="1">
        <v>41913</v>
      </c>
      <c r="K183">
        <v>7946</v>
      </c>
      <c r="L183">
        <v>822643</v>
      </c>
      <c r="M183">
        <v>1255650</v>
      </c>
    </row>
    <row r="184" spans="1:13" ht="15.6" x14ac:dyDescent="0.3">
      <c r="A184" t="s">
        <v>792</v>
      </c>
      <c r="B184" t="s">
        <v>387</v>
      </c>
      <c r="C184" s="52">
        <f t="shared" si="2"/>
        <v>175</v>
      </c>
      <c r="D184" s="52" t="s">
        <v>801</v>
      </c>
      <c r="E184" s="52" t="s">
        <v>791</v>
      </c>
      <c r="F184" s="85">
        <v>41926</v>
      </c>
      <c r="G184" s="52">
        <v>45.75</v>
      </c>
      <c r="H184" s="52">
        <v>903</v>
      </c>
      <c r="I184" t="s">
        <v>752</v>
      </c>
      <c r="J184" s="1">
        <v>41913</v>
      </c>
      <c r="K184">
        <v>7946</v>
      </c>
      <c r="L184">
        <v>822643</v>
      </c>
      <c r="M184">
        <v>1255650</v>
      </c>
    </row>
    <row r="185" spans="1:13" ht="15.6" x14ac:dyDescent="0.3">
      <c r="A185" t="s">
        <v>792</v>
      </c>
      <c r="B185" t="s">
        <v>387</v>
      </c>
      <c r="C185" s="52">
        <f t="shared" si="2"/>
        <v>176</v>
      </c>
      <c r="D185" s="52" t="s">
        <v>801</v>
      </c>
      <c r="E185" s="52" t="s">
        <v>791</v>
      </c>
      <c r="F185" s="85">
        <v>41926</v>
      </c>
      <c r="G185" s="52">
        <v>3.05</v>
      </c>
      <c r="H185" s="52">
        <v>912</v>
      </c>
      <c r="I185" t="s">
        <v>759</v>
      </c>
      <c r="J185" s="1">
        <v>41913</v>
      </c>
      <c r="K185">
        <v>7946</v>
      </c>
      <c r="L185">
        <v>822643</v>
      </c>
      <c r="M185">
        <v>1255650</v>
      </c>
    </row>
    <row r="186" spans="1:13" ht="15.6" x14ac:dyDescent="0.3">
      <c r="A186" t="s">
        <v>792</v>
      </c>
      <c r="B186" t="s">
        <v>387</v>
      </c>
      <c r="C186" s="52">
        <f t="shared" si="2"/>
        <v>177</v>
      </c>
      <c r="D186" s="52" t="s">
        <v>801</v>
      </c>
      <c r="E186" s="52" t="s">
        <v>791</v>
      </c>
      <c r="F186" s="85">
        <v>41926</v>
      </c>
      <c r="G186" s="52">
        <v>45.76</v>
      </c>
      <c r="H186" s="52">
        <v>921</v>
      </c>
      <c r="I186" t="s">
        <v>741</v>
      </c>
      <c r="J186" s="1">
        <v>41913</v>
      </c>
      <c r="K186">
        <v>7946</v>
      </c>
      <c r="L186">
        <v>822643</v>
      </c>
      <c r="M186">
        <v>1255650</v>
      </c>
    </row>
    <row r="187" spans="1:13" ht="15.6" x14ac:dyDescent="0.3">
      <c r="A187" t="s">
        <v>792</v>
      </c>
      <c r="B187" t="s">
        <v>387</v>
      </c>
      <c r="C187" s="52">
        <f t="shared" si="2"/>
        <v>178</v>
      </c>
      <c r="D187" s="52" t="s">
        <v>279</v>
      </c>
      <c r="E187" s="52" t="s">
        <v>791</v>
      </c>
      <c r="F187" s="85">
        <v>41932</v>
      </c>
      <c r="G187" s="52">
        <v>18.260000000000002</v>
      </c>
      <c r="H187" s="52">
        <v>588</v>
      </c>
      <c r="I187" t="s">
        <v>757</v>
      </c>
      <c r="J187" s="1">
        <v>41913</v>
      </c>
      <c r="K187">
        <v>7540</v>
      </c>
      <c r="L187">
        <v>97</v>
      </c>
      <c r="M187">
        <v>1255687</v>
      </c>
    </row>
    <row r="188" spans="1:13" ht="15.6" x14ac:dyDescent="0.3">
      <c r="A188" t="s">
        <v>792</v>
      </c>
      <c r="B188" t="s">
        <v>387</v>
      </c>
      <c r="C188" s="52">
        <f t="shared" si="2"/>
        <v>179</v>
      </c>
      <c r="D188" s="52" t="s">
        <v>279</v>
      </c>
      <c r="E188" s="52" t="s">
        <v>791</v>
      </c>
      <c r="F188" s="85">
        <v>41932</v>
      </c>
      <c r="G188" s="52">
        <v>18.8</v>
      </c>
      <c r="H188" s="52">
        <v>598</v>
      </c>
      <c r="I188" t="s">
        <v>758</v>
      </c>
      <c r="J188" s="1">
        <v>41913</v>
      </c>
      <c r="K188">
        <v>7540</v>
      </c>
      <c r="L188">
        <v>97</v>
      </c>
      <c r="M188">
        <v>1255687</v>
      </c>
    </row>
    <row r="189" spans="1:13" ht="15.6" x14ac:dyDescent="0.3">
      <c r="A189" t="s">
        <v>792</v>
      </c>
      <c r="B189" t="s">
        <v>387</v>
      </c>
      <c r="C189" s="52">
        <f t="shared" si="2"/>
        <v>180</v>
      </c>
      <c r="D189" s="52" t="s">
        <v>279</v>
      </c>
      <c r="E189" s="52" t="s">
        <v>791</v>
      </c>
      <c r="F189" s="85">
        <v>41932</v>
      </c>
      <c r="G189" s="52">
        <v>8.06</v>
      </c>
      <c r="H189" s="52">
        <v>903</v>
      </c>
      <c r="I189" t="s">
        <v>752</v>
      </c>
      <c r="J189" s="1">
        <v>41913</v>
      </c>
      <c r="K189">
        <v>7540</v>
      </c>
      <c r="L189">
        <v>97</v>
      </c>
      <c r="M189">
        <v>1255687</v>
      </c>
    </row>
    <row r="190" spans="1:13" ht="15.6" x14ac:dyDescent="0.3">
      <c r="A190" t="s">
        <v>792</v>
      </c>
      <c r="B190" t="s">
        <v>387</v>
      </c>
      <c r="C190" s="52">
        <f t="shared" si="2"/>
        <v>181</v>
      </c>
      <c r="D190" s="52" t="s">
        <v>279</v>
      </c>
      <c r="E190" s="52" t="s">
        <v>791</v>
      </c>
      <c r="F190" s="85">
        <v>41932</v>
      </c>
      <c r="G190" s="52">
        <v>0.54</v>
      </c>
      <c r="H190" s="52">
        <v>912</v>
      </c>
      <c r="I190" t="s">
        <v>759</v>
      </c>
      <c r="J190" s="1">
        <v>41913</v>
      </c>
      <c r="K190">
        <v>7540</v>
      </c>
      <c r="L190">
        <v>97</v>
      </c>
      <c r="M190">
        <v>1255687</v>
      </c>
    </row>
    <row r="191" spans="1:13" ht="15.6" x14ac:dyDescent="0.3">
      <c r="A191" t="s">
        <v>792</v>
      </c>
      <c r="B191" t="s">
        <v>387</v>
      </c>
      <c r="C191" s="52">
        <f t="shared" si="2"/>
        <v>182</v>
      </c>
      <c r="D191" s="52" t="s">
        <v>279</v>
      </c>
      <c r="E191" s="52" t="s">
        <v>791</v>
      </c>
      <c r="F191" s="85">
        <v>41932</v>
      </c>
      <c r="G191" s="52">
        <v>8.0500000000000007</v>
      </c>
      <c r="H191" s="52">
        <v>921</v>
      </c>
      <c r="I191" t="s">
        <v>741</v>
      </c>
      <c r="J191" s="1">
        <v>41913</v>
      </c>
      <c r="K191">
        <v>7540</v>
      </c>
      <c r="L191">
        <v>97</v>
      </c>
      <c r="M191">
        <v>1255687</v>
      </c>
    </row>
    <row r="192" spans="1:13" ht="15.6" x14ac:dyDescent="0.3">
      <c r="A192" t="s">
        <v>792</v>
      </c>
      <c r="B192" t="s">
        <v>387</v>
      </c>
      <c r="C192" s="52">
        <f t="shared" si="2"/>
        <v>183</v>
      </c>
      <c r="D192" s="52" t="s">
        <v>81</v>
      </c>
      <c r="E192" s="52" t="s">
        <v>791</v>
      </c>
      <c r="F192" s="85">
        <v>41944</v>
      </c>
      <c r="G192" s="52">
        <v>19.71</v>
      </c>
      <c r="H192" s="52">
        <v>588</v>
      </c>
      <c r="I192" t="s">
        <v>757</v>
      </c>
      <c r="J192" s="1">
        <v>41944</v>
      </c>
      <c r="K192">
        <v>7402</v>
      </c>
      <c r="L192">
        <v>354</v>
      </c>
      <c r="M192">
        <v>1258326</v>
      </c>
    </row>
    <row r="193" spans="1:13" ht="15.6" x14ac:dyDescent="0.3">
      <c r="A193" t="s">
        <v>792</v>
      </c>
      <c r="B193" t="s">
        <v>387</v>
      </c>
      <c r="C193" s="52">
        <f t="shared" si="2"/>
        <v>184</v>
      </c>
      <c r="D193" s="52" t="s">
        <v>801</v>
      </c>
      <c r="E193" s="52" t="s">
        <v>791</v>
      </c>
      <c r="F193" s="85">
        <v>41944</v>
      </c>
      <c r="G193" s="52">
        <v>137.38999999999999</v>
      </c>
      <c r="H193" s="52">
        <v>588</v>
      </c>
      <c r="I193" t="s">
        <v>757</v>
      </c>
      <c r="J193" s="1">
        <v>41944</v>
      </c>
      <c r="K193">
        <v>7946</v>
      </c>
      <c r="L193">
        <v>822720</v>
      </c>
      <c r="M193">
        <v>1257208</v>
      </c>
    </row>
    <row r="194" spans="1:13" ht="15.6" x14ac:dyDescent="0.3">
      <c r="A194" t="s">
        <v>792</v>
      </c>
      <c r="B194" t="s">
        <v>387</v>
      </c>
      <c r="C194" s="52">
        <f t="shared" si="2"/>
        <v>185</v>
      </c>
      <c r="D194" s="52" t="s">
        <v>801</v>
      </c>
      <c r="E194" s="52" t="s">
        <v>791</v>
      </c>
      <c r="F194" s="85">
        <v>41944</v>
      </c>
      <c r="G194" s="52">
        <v>42.32</v>
      </c>
      <c r="H194" s="52">
        <v>588</v>
      </c>
      <c r="I194" t="s">
        <v>757</v>
      </c>
      <c r="J194" s="1">
        <v>41944</v>
      </c>
      <c r="K194">
        <v>7946</v>
      </c>
      <c r="L194">
        <v>822721</v>
      </c>
      <c r="M194">
        <v>1257208</v>
      </c>
    </row>
    <row r="195" spans="1:13" ht="15.6" x14ac:dyDescent="0.3">
      <c r="A195" t="s">
        <v>792</v>
      </c>
      <c r="B195" t="s">
        <v>387</v>
      </c>
      <c r="C195" s="52">
        <f t="shared" si="2"/>
        <v>186</v>
      </c>
      <c r="D195" s="52" t="s">
        <v>804</v>
      </c>
      <c r="E195" s="52" t="s">
        <v>816</v>
      </c>
      <c r="F195" s="85">
        <v>41944</v>
      </c>
      <c r="G195" s="52">
        <v>51.7</v>
      </c>
      <c r="H195" s="52">
        <v>588</v>
      </c>
      <c r="I195" t="s">
        <v>757</v>
      </c>
      <c r="J195" s="1">
        <v>41944</v>
      </c>
      <c r="K195">
        <v>231</v>
      </c>
      <c r="L195" t="s">
        <v>817</v>
      </c>
      <c r="M195">
        <v>1257410</v>
      </c>
    </row>
    <row r="196" spans="1:13" ht="15.6" x14ac:dyDescent="0.3">
      <c r="A196" t="s">
        <v>792</v>
      </c>
      <c r="B196" t="s">
        <v>387</v>
      </c>
      <c r="C196" s="52">
        <f t="shared" si="2"/>
        <v>187</v>
      </c>
      <c r="D196" s="52" t="s">
        <v>81</v>
      </c>
      <c r="E196" s="52" t="s">
        <v>791</v>
      </c>
      <c r="F196" s="85">
        <v>41944</v>
      </c>
      <c r="G196" s="52">
        <v>20.3</v>
      </c>
      <c r="H196" s="52">
        <v>598</v>
      </c>
      <c r="I196" t="s">
        <v>758</v>
      </c>
      <c r="J196" s="1">
        <v>41944</v>
      </c>
      <c r="K196">
        <v>7402</v>
      </c>
      <c r="L196">
        <v>354</v>
      </c>
      <c r="M196">
        <v>1258326</v>
      </c>
    </row>
    <row r="197" spans="1:13" ht="15.6" x14ac:dyDescent="0.3">
      <c r="A197" t="s">
        <v>792</v>
      </c>
      <c r="B197" t="s">
        <v>387</v>
      </c>
      <c r="C197" s="52">
        <f t="shared" si="2"/>
        <v>188</v>
      </c>
      <c r="D197" s="52" t="s">
        <v>801</v>
      </c>
      <c r="E197" s="52" t="s">
        <v>791</v>
      </c>
      <c r="F197" s="85">
        <v>41944</v>
      </c>
      <c r="G197" s="52">
        <v>141.43</v>
      </c>
      <c r="H197" s="52">
        <v>598</v>
      </c>
      <c r="I197" t="s">
        <v>758</v>
      </c>
      <c r="J197" s="1">
        <v>41944</v>
      </c>
      <c r="K197">
        <v>7946</v>
      </c>
      <c r="L197">
        <v>822720</v>
      </c>
      <c r="M197">
        <v>1257208</v>
      </c>
    </row>
    <row r="198" spans="1:13" ht="15.6" x14ac:dyDescent="0.3">
      <c r="A198" t="s">
        <v>792</v>
      </c>
      <c r="B198" t="s">
        <v>387</v>
      </c>
      <c r="C198" s="52">
        <f t="shared" si="2"/>
        <v>189</v>
      </c>
      <c r="D198" s="52" t="s">
        <v>801</v>
      </c>
      <c r="E198" s="52" t="s">
        <v>791</v>
      </c>
      <c r="F198" s="85">
        <v>41944</v>
      </c>
      <c r="G198" s="52">
        <v>43.57</v>
      </c>
      <c r="H198" s="52">
        <v>598</v>
      </c>
      <c r="I198" t="s">
        <v>758</v>
      </c>
      <c r="J198" s="1">
        <v>41944</v>
      </c>
      <c r="K198">
        <v>7946</v>
      </c>
      <c r="L198">
        <v>822721</v>
      </c>
      <c r="M198">
        <v>1257208</v>
      </c>
    </row>
    <row r="199" spans="1:13" ht="15.6" x14ac:dyDescent="0.3">
      <c r="A199" t="s">
        <v>792</v>
      </c>
      <c r="B199" t="s">
        <v>387</v>
      </c>
      <c r="C199" s="52">
        <f t="shared" si="2"/>
        <v>190</v>
      </c>
      <c r="D199" s="52" t="s">
        <v>804</v>
      </c>
      <c r="E199" s="52" t="s">
        <v>816</v>
      </c>
      <c r="F199" s="85">
        <v>41944</v>
      </c>
      <c r="G199" s="52">
        <v>53.21</v>
      </c>
      <c r="H199" s="52">
        <v>598</v>
      </c>
      <c r="I199" t="s">
        <v>758</v>
      </c>
      <c r="J199" s="1">
        <v>41944</v>
      </c>
      <c r="K199">
        <v>231</v>
      </c>
      <c r="L199" t="s">
        <v>817</v>
      </c>
      <c r="M199">
        <v>1257410</v>
      </c>
    </row>
    <row r="200" spans="1:13" ht="15.6" x14ac:dyDescent="0.3">
      <c r="A200" t="s">
        <v>792</v>
      </c>
      <c r="B200" t="s">
        <v>387</v>
      </c>
      <c r="C200" s="52">
        <f t="shared" si="2"/>
        <v>191</v>
      </c>
      <c r="D200" s="52" t="s">
        <v>81</v>
      </c>
      <c r="E200" s="52" t="s">
        <v>791</v>
      </c>
      <c r="F200" s="85">
        <v>41944</v>
      </c>
      <c r="G200" s="52">
        <v>8.69</v>
      </c>
      <c r="H200" s="52">
        <v>903</v>
      </c>
      <c r="I200" t="s">
        <v>752</v>
      </c>
      <c r="J200" s="1">
        <v>41944</v>
      </c>
      <c r="K200">
        <v>7402</v>
      </c>
      <c r="L200">
        <v>354</v>
      </c>
      <c r="M200">
        <v>1258326</v>
      </c>
    </row>
    <row r="201" spans="1:13" ht="15.6" x14ac:dyDescent="0.3">
      <c r="A201" t="s">
        <v>792</v>
      </c>
      <c r="B201" t="s">
        <v>387</v>
      </c>
      <c r="C201" s="52">
        <f t="shared" si="2"/>
        <v>192</v>
      </c>
      <c r="D201" s="52" t="s">
        <v>801</v>
      </c>
      <c r="E201" s="52" t="s">
        <v>791</v>
      </c>
      <c r="F201" s="85">
        <v>41944</v>
      </c>
      <c r="G201" s="52">
        <v>60.61</v>
      </c>
      <c r="H201" s="52">
        <v>903</v>
      </c>
      <c r="I201" t="s">
        <v>752</v>
      </c>
      <c r="J201" s="1">
        <v>41944</v>
      </c>
      <c r="K201">
        <v>7946</v>
      </c>
      <c r="L201">
        <v>822720</v>
      </c>
      <c r="M201">
        <v>1257208</v>
      </c>
    </row>
    <row r="202" spans="1:13" ht="15.6" x14ac:dyDescent="0.3">
      <c r="A202" t="s">
        <v>792</v>
      </c>
      <c r="B202" t="s">
        <v>387</v>
      </c>
      <c r="C202" s="52">
        <f t="shared" si="2"/>
        <v>193</v>
      </c>
      <c r="D202" s="52" t="s">
        <v>801</v>
      </c>
      <c r="E202" s="52" t="s">
        <v>791</v>
      </c>
      <c r="F202" s="85">
        <v>41944</v>
      </c>
      <c r="G202" s="52">
        <v>18.670000000000002</v>
      </c>
      <c r="H202" s="52">
        <v>903</v>
      </c>
      <c r="I202" t="s">
        <v>752</v>
      </c>
      <c r="J202" s="1">
        <v>41944</v>
      </c>
      <c r="K202">
        <v>7946</v>
      </c>
      <c r="L202">
        <v>822721</v>
      </c>
      <c r="M202">
        <v>1257208</v>
      </c>
    </row>
    <row r="203" spans="1:13" ht="15.6" x14ac:dyDescent="0.3">
      <c r="A203" t="s">
        <v>792</v>
      </c>
      <c r="B203" t="s">
        <v>387</v>
      </c>
      <c r="C203" s="52">
        <f t="shared" si="2"/>
        <v>194</v>
      </c>
      <c r="D203" s="52" t="s">
        <v>804</v>
      </c>
      <c r="E203" s="52" t="s">
        <v>816</v>
      </c>
      <c r="F203" s="85">
        <v>41944</v>
      </c>
      <c r="G203" s="52">
        <v>22.81</v>
      </c>
      <c r="H203" s="52">
        <v>903</v>
      </c>
      <c r="I203" t="s">
        <v>752</v>
      </c>
      <c r="J203" s="1">
        <v>41944</v>
      </c>
      <c r="K203">
        <v>231</v>
      </c>
      <c r="L203" t="s">
        <v>817</v>
      </c>
      <c r="M203">
        <v>1257410</v>
      </c>
    </row>
    <row r="204" spans="1:13" ht="15.6" x14ac:dyDescent="0.3">
      <c r="A204" t="s">
        <v>792</v>
      </c>
      <c r="B204" t="s">
        <v>387</v>
      </c>
      <c r="C204" s="52">
        <f t="shared" ref="C204:C267" si="3">C203+1</f>
        <v>195</v>
      </c>
      <c r="D204" s="52" t="s">
        <v>81</v>
      </c>
      <c r="E204" s="52" t="s">
        <v>791</v>
      </c>
      <c r="F204" s="85">
        <v>41944</v>
      </c>
      <c r="G204" s="52">
        <v>0.57999999999999996</v>
      </c>
      <c r="H204" s="52">
        <v>912</v>
      </c>
      <c r="I204" t="s">
        <v>759</v>
      </c>
      <c r="J204" s="1">
        <v>41944</v>
      </c>
      <c r="K204">
        <v>7402</v>
      </c>
      <c r="L204">
        <v>354</v>
      </c>
      <c r="M204">
        <v>1258326</v>
      </c>
    </row>
    <row r="205" spans="1:13" ht="15.6" x14ac:dyDescent="0.3">
      <c r="A205" t="s">
        <v>792</v>
      </c>
      <c r="B205" t="s">
        <v>387</v>
      </c>
      <c r="C205" s="52">
        <f t="shared" si="3"/>
        <v>196</v>
      </c>
      <c r="D205" s="52" t="s">
        <v>801</v>
      </c>
      <c r="E205" s="52" t="s">
        <v>791</v>
      </c>
      <c r="F205" s="85">
        <v>41944</v>
      </c>
      <c r="G205" s="52">
        <v>4.04</v>
      </c>
      <c r="H205" s="52">
        <v>912</v>
      </c>
      <c r="I205" t="s">
        <v>759</v>
      </c>
      <c r="J205" s="1">
        <v>41944</v>
      </c>
      <c r="K205">
        <v>7946</v>
      </c>
      <c r="L205">
        <v>822720</v>
      </c>
      <c r="M205">
        <v>1257208</v>
      </c>
    </row>
    <row r="206" spans="1:13" ht="15.6" x14ac:dyDescent="0.3">
      <c r="A206" t="s">
        <v>792</v>
      </c>
      <c r="B206" t="s">
        <v>387</v>
      </c>
      <c r="C206" s="52">
        <f t="shared" si="3"/>
        <v>197</v>
      </c>
      <c r="D206" s="52" t="s">
        <v>801</v>
      </c>
      <c r="E206" s="52" t="s">
        <v>791</v>
      </c>
      <c r="F206" s="85">
        <v>41944</v>
      </c>
      <c r="G206" s="52">
        <v>1.24</v>
      </c>
      <c r="H206" s="52">
        <v>912</v>
      </c>
      <c r="I206" t="s">
        <v>759</v>
      </c>
      <c r="J206" s="1">
        <v>41944</v>
      </c>
      <c r="K206">
        <v>7946</v>
      </c>
      <c r="L206">
        <v>822721</v>
      </c>
      <c r="M206">
        <v>1257208</v>
      </c>
    </row>
    <row r="207" spans="1:13" ht="15.6" x14ac:dyDescent="0.3">
      <c r="A207" t="s">
        <v>792</v>
      </c>
      <c r="B207" t="s">
        <v>387</v>
      </c>
      <c r="C207" s="52">
        <f t="shared" si="3"/>
        <v>198</v>
      </c>
      <c r="D207" s="52" t="s">
        <v>804</v>
      </c>
      <c r="E207" s="52" t="s">
        <v>816</v>
      </c>
      <c r="F207" s="85">
        <v>41944</v>
      </c>
      <c r="G207" s="52">
        <v>1.52</v>
      </c>
      <c r="H207" s="52">
        <v>912</v>
      </c>
      <c r="I207" t="s">
        <v>759</v>
      </c>
      <c r="J207" s="1">
        <v>41944</v>
      </c>
      <c r="K207">
        <v>231</v>
      </c>
      <c r="L207" t="s">
        <v>817</v>
      </c>
      <c r="M207">
        <v>1257410</v>
      </c>
    </row>
    <row r="208" spans="1:13" ht="15.6" x14ac:dyDescent="0.3">
      <c r="A208" t="s">
        <v>792</v>
      </c>
      <c r="B208" t="s">
        <v>387</v>
      </c>
      <c r="C208" s="52">
        <f t="shared" si="3"/>
        <v>199</v>
      </c>
      <c r="D208" s="52" t="s">
        <v>81</v>
      </c>
      <c r="E208" s="52" t="s">
        <v>791</v>
      </c>
      <c r="F208" s="85">
        <v>41944</v>
      </c>
      <c r="G208" s="52">
        <v>8.68</v>
      </c>
      <c r="H208" s="52">
        <v>921</v>
      </c>
      <c r="I208" t="s">
        <v>741</v>
      </c>
      <c r="J208" s="1">
        <v>41944</v>
      </c>
      <c r="K208">
        <v>7402</v>
      </c>
      <c r="L208">
        <v>354</v>
      </c>
      <c r="M208">
        <v>1258326</v>
      </c>
    </row>
    <row r="209" spans="1:13" ht="15.6" x14ac:dyDescent="0.3">
      <c r="A209" t="s">
        <v>792</v>
      </c>
      <c r="B209" t="s">
        <v>387</v>
      </c>
      <c r="C209" s="52">
        <f t="shared" si="3"/>
        <v>200</v>
      </c>
      <c r="D209" s="52" t="s">
        <v>801</v>
      </c>
      <c r="E209" s="52" t="s">
        <v>791</v>
      </c>
      <c r="F209" s="85">
        <v>41944</v>
      </c>
      <c r="G209" s="52">
        <v>60.62</v>
      </c>
      <c r="H209" s="52">
        <v>921</v>
      </c>
      <c r="I209" t="s">
        <v>741</v>
      </c>
      <c r="J209" s="1">
        <v>41944</v>
      </c>
      <c r="K209">
        <v>7946</v>
      </c>
      <c r="L209">
        <v>822720</v>
      </c>
      <c r="M209">
        <v>1257208</v>
      </c>
    </row>
    <row r="210" spans="1:13" ht="15.6" x14ac:dyDescent="0.3">
      <c r="A210" t="s">
        <v>792</v>
      </c>
      <c r="B210" t="s">
        <v>387</v>
      </c>
      <c r="C210" s="52">
        <f t="shared" si="3"/>
        <v>201</v>
      </c>
      <c r="D210" s="52" t="s">
        <v>801</v>
      </c>
      <c r="E210" s="52" t="s">
        <v>791</v>
      </c>
      <c r="F210" s="85">
        <v>41944</v>
      </c>
      <c r="G210" s="52">
        <v>18.68</v>
      </c>
      <c r="H210" s="52">
        <v>921</v>
      </c>
      <c r="I210" t="s">
        <v>741</v>
      </c>
      <c r="J210" s="1">
        <v>41944</v>
      </c>
      <c r="K210">
        <v>7946</v>
      </c>
      <c r="L210">
        <v>822721</v>
      </c>
      <c r="M210">
        <v>1257208</v>
      </c>
    </row>
    <row r="211" spans="1:13" ht="15.6" x14ac:dyDescent="0.3">
      <c r="A211" t="s">
        <v>792</v>
      </c>
      <c r="B211" t="s">
        <v>387</v>
      </c>
      <c r="C211" s="52">
        <f t="shared" si="3"/>
        <v>202</v>
      </c>
      <c r="D211" s="52" t="s">
        <v>804</v>
      </c>
      <c r="E211" s="52" t="s">
        <v>816</v>
      </c>
      <c r="F211" s="85">
        <v>41944</v>
      </c>
      <c r="G211" s="52">
        <v>22.81</v>
      </c>
      <c r="H211" s="52">
        <v>921</v>
      </c>
      <c r="I211" t="s">
        <v>741</v>
      </c>
      <c r="J211" s="1">
        <v>41944</v>
      </c>
      <c r="K211">
        <v>231</v>
      </c>
      <c r="L211" t="s">
        <v>817</v>
      </c>
      <c r="M211">
        <v>1257410</v>
      </c>
    </row>
    <row r="212" spans="1:13" ht="15.6" x14ac:dyDescent="0.3">
      <c r="A212" t="s">
        <v>792</v>
      </c>
      <c r="B212" t="s">
        <v>387</v>
      </c>
      <c r="C212" s="52">
        <f t="shared" si="3"/>
        <v>203</v>
      </c>
      <c r="D212" s="52" t="s">
        <v>800</v>
      </c>
      <c r="E212" s="52" t="s">
        <v>791</v>
      </c>
      <c r="F212" s="85">
        <v>41946</v>
      </c>
      <c r="G212" s="52">
        <v>22.16</v>
      </c>
      <c r="H212" s="52">
        <v>588</v>
      </c>
      <c r="I212" t="s">
        <v>757</v>
      </c>
      <c r="J212" s="1">
        <v>41944</v>
      </c>
      <c r="K212">
        <v>7679</v>
      </c>
      <c r="L212">
        <v>1463</v>
      </c>
      <c r="M212">
        <v>1257410</v>
      </c>
    </row>
    <row r="213" spans="1:13" ht="15.6" x14ac:dyDescent="0.3">
      <c r="A213" t="s">
        <v>792</v>
      </c>
      <c r="B213" t="s">
        <v>387</v>
      </c>
      <c r="C213" s="52">
        <f t="shared" si="3"/>
        <v>204</v>
      </c>
      <c r="D213" s="52" t="s">
        <v>800</v>
      </c>
      <c r="E213" s="52" t="s">
        <v>791</v>
      </c>
      <c r="F213" s="85">
        <v>41946</v>
      </c>
      <c r="G213" s="52">
        <v>22.82</v>
      </c>
      <c r="H213" s="52">
        <v>598</v>
      </c>
      <c r="I213" t="s">
        <v>758</v>
      </c>
      <c r="J213" s="1">
        <v>41944</v>
      </c>
      <c r="K213">
        <v>7679</v>
      </c>
      <c r="L213">
        <v>1463</v>
      </c>
      <c r="M213">
        <v>1257410</v>
      </c>
    </row>
    <row r="214" spans="1:13" ht="15.6" x14ac:dyDescent="0.3">
      <c r="A214" t="s">
        <v>792</v>
      </c>
      <c r="B214" t="s">
        <v>387</v>
      </c>
      <c r="C214" s="52">
        <f t="shared" si="3"/>
        <v>205</v>
      </c>
      <c r="D214" s="52" t="s">
        <v>800</v>
      </c>
      <c r="E214" s="52" t="s">
        <v>791</v>
      </c>
      <c r="F214" s="85">
        <v>41946</v>
      </c>
      <c r="G214" s="52">
        <v>9.7799999999999994</v>
      </c>
      <c r="H214" s="52">
        <v>903</v>
      </c>
      <c r="I214" t="s">
        <v>752</v>
      </c>
      <c r="J214" s="1">
        <v>41944</v>
      </c>
      <c r="K214">
        <v>7679</v>
      </c>
      <c r="L214">
        <v>1463</v>
      </c>
      <c r="M214">
        <v>1257410</v>
      </c>
    </row>
    <row r="215" spans="1:13" ht="15.6" x14ac:dyDescent="0.3">
      <c r="A215" t="s">
        <v>792</v>
      </c>
      <c r="B215" t="s">
        <v>387</v>
      </c>
      <c r="C215" s="52">
        <f t="shared" si="3"/>
        <v>206</v>
      </c>
      <c r="D215" s="52" t="s">
        <v>800</v>
      </c>
      <c r="E215" s="52" t="s">
        <v>791</v>
      </c>
      <c r="F215" s="85">
        <v>41946</v>
      </c>
      <c r="G215" s="52">
        <v>0.66</v>
      </c>
      <c r="H215" s="52">
        <v>912</v>
      </c>
      <c r="I215" t="s">
        <v>759</v>
      </c>
      <c r="J215" s="1">
        <v>41944</v>
      </c>
      <c r="K215">
        <v>7679</v>
      </c>
      <c r="L215">
        <v>1463</v>
      </c>
      <c r="M215">
        <v>1257410</v>
      </c>
    </row>
    <row r="216" spans="1:13" ht="15.6" x14ac:dyDescent="0.3">
      <c r="A216" t="s">
        <v>792</v>
      </c>
      <c r="B216" t="s">
        <v>387</v>
      </c>
      <c r="C216" s="52">
        <f t="shared" si="3"/>
        <v>207</v>
      </c>
      <c r="D216" s="52" t="s">
        <v>800</v>
      </c>
      <c r="E216" s="52" t="s">
        <v>791</v>
      </c>
      <c r="F216" s="85">
        <v>41946</v>
      </c>
      <c r="G216" s="52">
        <v>9.77</v>
      </c>
      <c r="H216" s="52">
        <v>921</v>
      </c>
      <c r="I216" t="s">
        <v>741</v>
      </c>
      <c r="J216" s="1">
        <v>41944</v>
      </c>
      <c r="K216">
        <v>7679</v>
      </c>
      <c r="L216">
        <v>1463</v>
      </c>
      <c r="M216">
        <v>1257410</v>
      </c>
    </row>
    <row r="217" spans="1:13" ht="15.6" x14ac:dyDescent="0.3">
      <c r="A217" t="s">
        <v>792</v>
      </c>
      <c r="B217" t="s">
        <v>387</v>
      </c>
      <c r="C217" s="52">
        <f t="shared" si="3"/>
        <v>208</v>
      </c>
      <c r="D217" s="52" t="s">
        <v>804</v>
      </c>
      <c r="E217" s="52" t="s">
        <v>791</v>
      </c>
      <c r="F217" s="85">
        <v>41948</v>
      </c>
      <c r="G217" s="52">
        <v>146.41999999999999</v>
      </c>
      <c r="H217" s="52">
        <v>588</v>
      </c>
      <c r="I217" t="s">
        <v>757</v>
      </c>
      <c r="J217" s="1">
        <v>41944</v>
      </c>
      <c r="K217">
        <v>231</v>
      </c>
      <c r="L217">
        <v>476880</v>
      </c>
      <c r="M217">
        <v>1257410</v>
      </c>
    </row>
    <row r="218" spans="1:13" ht="15.6" x14ac:dyDescent="0.3">
      <c r="A218" t="s">
        <v>792</v>
      </c>
      <c r="B218" t="s">
        <v>387</v>
      </c>
      <c r="C218" s="52">
        <f t="shared" si="3"/>
        <v>209</v>
      </c>
      <c r="D218" s="52" t="s">
        <v>798</v>
      </c>
      <c r="E218" s="52" t="s">
        <v>791</v>
      </c>
      <c r="F218" s="85">
        <v>41948</v>
      </c>
      <c r="G218" s="52">
        <v>212.82</v>
      </c>
      <c r="H218" s="52">
        <v>588</v>
      </c>
      <c r="I218" t="s">
        <v>757</v>
      </c>
      <c r="J218" s="1">
        <v>41944</v>
      </c>
      <c r="K218">
        <v>7486</v>
      </c>
      <c r="L218">
        <v>150123</v>
      </c>
      <c r="M218">
        <v>1257410</v>
      </c>
    </row>
    <row r="219" spans="1:13" ht="15.6" x14ac:dyDescent="0.3">
      <c r="A219" t="s">
        <v>792</v>
      </c>
      <c r="B219" t="s">
        <v>387</v>
      </c>
      <c r="C219" s="52">
        <f t="shared" si="3"/>
        <v>210</v>
      </c>
      <c r="D219" s="52" t="s">
        <v>793</v>
      </c>
      <c r="E219" s="52" t="s">
        <v>810</v>
      </c>
      <c r="F219" s="85">
        <v>41948</v>
      </c>
      <c r="G219" s="52">
        <v>132.27000000000001</v>
      </c>
      <c r="H219" s="52">
        <v>588</v>
      </c>
      <c r="I219" t="s">
        <v>757</v>
      </c>
      <c r="J219" s="1">
        <v>41944</v>
      </c>
      <c r="K219">
        <v>8490</v>
      </c>
      <c r="L219">
        <v>2240039684</v>
      </c>
      <c r="M219">
        <v>1257410</v>
      </c>
    </row>
    <row r="220" spans="1:13" ht="15.6" x14ac:dyDescent="0.3">
      <c r="A220" t="s">
        <v>792</v>
      </c>
      <c r="B220" t="s">
        <v>387</v>
      </c>
      <c r="C220" s="52">
        <f t="shared" si="3"/>
        <v>211</v>
      </c>
      <c r="D220" s="52" t="s">
        <v>804</v>
      </c>
      <c r="E220" s="168">
        <v>1484</v>
      </c>
      <c r="F220" s="85">
        <v>41948</v>
      </c>
      <c r="G220" s="52">
        <v>150.72999999999999</v>
      </c>
      <c r="H220" s="52">
        <v>598</v>
      </c>
      <c r="I220" t="s">
        <v>758</v>
      </c>
      <c r="J220" s="1">
        <v>41944</v>
      </c>
      <c r="K220">
        <v>231</v>
      </c>
      <c r="L220">
        <v>476880</v>
      </c>
      <c r="M220">
        <v>1257410</v>
      </c>
    </row>
    <row r="221" spans="1:13" ht="15.6" x14ac:dyDescent="0.3">
      <c r="A221" t="s">
        <v>792</v>
      </c>
      <c r="B221" t="s">
        <v>387</v>
      </c>
      <c r="C221" s="52">
        <f t="shared" si="3"/>
        <v>212</v>
      </c>
      <c r="D221" s="52" t="s">
        <v>798</v>
      </c>
      <c r="E221" s="52" t="s">
        <v>791</v>
      </c>
      <c r="F221" s="85">
        <v>41948</v>
      </c>
      <c r="G221" s="52">
        <v>219.08</v>
      </c>
      <c r="H221" s="52">
        <v>598</v>
      </c>
      <c r="I221" t="s">
        <v>758</v>
      </c>
      <c r="J221" s="1">
        <v>41944</v>
      </c>
      <c r="K221">
        <v>7486</v>
      </c>
      <c r="L221">
        <v>150123</v>
      </c>
      <c r="M221">
        <v>1257410</v>
      </c>
    </row>
    <row r="222" spans="1:13" ht="15.6" x14ac:dyDescent="0.3">
      <c r="A222" t="s">
        <v>792</v>
      </c>
      <c r="B222" t="s">
        <v>387</v>
      </c>
      <c r="C222" s="52">
        <f t="shared" si="3"/>
        <v>213</v>
      </c>
      <c r="D222" s="52" t="s">
        <v>793</v>
      </c>
      <c r="E222" s="52" t="s">
        <v>810</v>
      </c>
      <c r="F222" s="85">
        <v>41948</v>
      </c>
      <c r="G222" s="52">
        <v>136.16</v>
      </c>
      <c r="H222" s="52">
        <v>598</v>
      </c>
      <c r="I222" t="s">
        <v>758</v>
      </c>
      <c r="J222" s="1">
        <v>41944</v>
      </c>
      <c r="K222">
        <v>8490</v>
      </c>
      <c r="L222">
        <v>2240039684</v>
      </c>
      <c r="M222">
        <v>1257410</v>
      </c>
    </row>
    <row r="223" spans="1:13" ht="15.6" x14ac:dyDescent="0.3">
      <c r="A223" t="s">
        <v>792</v>
      </c>
      <c r="B223" t="s">
        <v>387</v>
      </c>
      <c r="C223" s="52">
        <f t="shared" si="3"/>
        <v>214</v>
      </c>
      <c r="D223" s="52" t="s">
        <v>804</v>
      </c>
      <c r="E223" s="168">
        <v>1484</v>
      </c>
      <c r="F223" s="85">
        <v>41948</v>
      </c>
      <c r="G223" s="52">
        <v>64.61</v>
      </c>
      <c r="H223" s="52">
        <v>903</v>
      </c>
      <c r="I223" t="s">
        <v>752</v>
      </c>
      <c r="J223" s="1">
        <v>41944</v>
      </c>
      <c r="K223">
        <v>231</v>
      </c>
      <c r="L223">
        <v>476880</v>
      </c>
      <c r="M223">
        <v>1257410</v>
      </c>
    </row>
    <row r="224" spans="1:13" ht="15.6" x14ac:dyDescent="0.3">
      <c r="A224" t="s">
        <v>792</v>
      </c>
      <c r="B224" t="s">
        <v>387</v>
      </c>
      <c r="C224" s="52">
        <f t="shared" si="3"/>
        <v>215</v>
      </c>
      <c r="D224" s="52" t="s">
        <v>798</v>
      </c>
      <c r="E224" s="52" t="s">
        <v>791</v>
      </c>
      <c r="F224" s="85">
        <v>41948</v>
      </c>
      <c r="G224" s="52">
        <v>93.89</v>
      </c>
      <c r="H224" s="52">
        <v>903</v>
      </c>
      <c r="I224" t="s">
        <v>752</v>
      </c>
      <c r="J224" s="1">
        <v>41944</v>
      </c>
      <c r="K224">
        <v>7486</v>
      </c>
      <c r="L224">
        <v>150123</v>
      </c>
      <c r="M224">
        <v>1257410</v>
      </c>
    </row>
    <row r="225" spans="1:13" ht="15.6" x14ac:dyDescent="0.3">
      <c r="A225" t="s">
        <v>792</v>
      </c>
      <c r="B225" t="s">
        <v>387</v>
      </c>
      <c r="C225" s="52">
        <f t="shared" si="3"/>
        <v>216</v>
      </c>
      <c r="D225" s="52" t="s">
        <v>793</v>
      </c>
      <c r="E225" s="52" t="s">
        <v>810</v>
      </c>
      <c r="F225" s="85">
        <v>41948</v>
      </c>
      <c r="G225" s="52">
        <v>58.35</v>
      </c>
      <c r="H225" s="52">
        <v>903</v>
      </c>
      <c r="I225" t="s">
        <v>752</v>
      </c>
      <c r="J225" s="1">
        <v>41944</v>
      </c>
      <c r="K225">
        <v>8490</v>
      </c>
      <c r="L225">
        <v>2240039684</v>
      </c>
      <c r="M225">
        <v>1257410</v>
      </c>
    </row>
    <row r="226" spans="1:13" ht="15.6" x14ac:dyDescent="0.3">
      <c r="A226" t="s">
        <v>792</v>
      </c>
      <c r="B226" t="s">
        <v>387</v>
      </c>
      <c r="C226" s="52">
        <f t="shared" si="3"/>
        <v>217</v>
      </c>
      <c r="D226" s="52" t="s">
        <v>804</v>
      </c>
      <c r="E226" s="168">
        <v>1484</v>
      </c>
      <c r="F226" s="85">
        <v>41948</v>
      </c>
      <c r="G226" s="52">
        <v>4.3099999999999996</v>
      </c>
      <c r="H226" s="52">
        <v>912</v>
      </c>
      <c r="I226" t="s">
        <v>759</v>
      </c>
      <c r="J226" s="1">
        <v>41944</v>
      </c>
      <c r="K226">
        <v>231</v>
      </c>
      <c r="L226">
        <v>476880</v>
      </c>
      <c r="M226">
        <v>1257410</v>
      </c>
    </row>
    <row r="227" spans="1:13" ht="15.6" x14ac:dyDescent="0.3">
      <c r="A227" t="s">
        <v>792</v>
      </c>
      <c r="B227" t="s">
        <v>387</v>
      </c>
      <c r="C227" s="52">
        <f t="shared" si="3"/>
        <v>218</v>
      </c>
      <c r="D227" s="52" t="s">
        <v>798</v>
      </c>
      <c r="E227" s="52" t="s">
        <v>791</v>
      </c>
      <c r="F227" s="85">
        <v>41948</v>
      </c>
      <c r="G227" s="52">
        <v>6.26</v>
      </c>
      <c r="H227" s="52">
        <v>912</v>
      </c>
      <c r="I227" t="s">
        <v>759</v>
      </c>
      <c r="J227" s="1">
        <v>41944</v>
      </c>
      <c r="K227">
        <v>7486</v>
      </c>
      <c r="L227">
        <v>150123</v>
      </c>
      <c r="M227">
        <v>1257410</v>
      </c>
    </row>
    <row r="228" spans="1:13" ht="15.6" x14ac:dyDescent="0.3">
      <c r="A228" t="s">
        <v>792</v>
      </c>
      <c r="B228" t="s">
        <v>387</v>
      </c>
      <c r="C228" s="52">
        <f t="shared" si="3"/>
        <v>219</v>
      </c>
      <c r="D228" s="52" t="s">
        <v>793</v>
      </c>
      <c r="E228" s="52" t="s">
        <v>810</v>
      </c>
      <c r="F228" s="85">
        <v>41948</v>
      </c>
      <c r="G228" s="52">
        <v>3.89</v>
      </c>
      <c r="H228" s="52">
        <v>912</v>
      </c>
      <c r="I228" t="s">
        <v>759</v>
      </c>
      <c r="J228" s="1">
        <v>41944</v>
      </c>
      <c r="K228">
        <v>8490</v>
      </c>
      <c r="L228">
        <v>2240039684</v>
      </c>
      <c r="M228">
        <v>1257410</v>
      </c>
    </row>
    <row r="229" spans="1:13" ht="15.6" x14ac:dyDescent="0.3">
      <c r="A229" t="s">
        <v>792</v>
      </c>
      <c r="B229" t="s">
        <v>387</v>
      </c>
      <c r="C229" s="52">
        <f t="shared" si="3"/>
        <v>220</v>
      </c>
      <c r="D229" s="52" t="s">
        <v>804</v>
      </c>
      <c r="E229" s="168">
        <v>1484</v>
      </c>
      <c r="F229" s="85">
        <v>41948</v>
      </c>
      <c r="G229" s="52">
        <v>64.599999999999994</v>
      </c>
      <c r="H229" s="52">
        <v>921</v>
      </c>
      <c r="I229" t="s">
        <v>741</v>
      </c>
      <c r="J229" s="1">
        <v>41944</v>
      </c>
      <c r="K229">
        <v>231</v>
      </c>
      <c r="L229">
        <v>476880</v>
      </c>
      <c r="M229">
        <v>1257410</v>
      </c>
    </row>
    <row r="230" spans="1:13" ht="15.6" x14ac:dyDescent="0.3">
      <c r="A230" t="s">
        <v>792</v>
      </c>
      <c r="B230" t="s">
        <v>387</v>
      </c>
      <c r="C230" s="52">
        <f t="shared" si="3"/>
        <v>221</v>
      </c>
      <c r="D230" s="52" t="s">
        <v>798</v>
      </c>
      <c r="E230" s="52" t="s">
        <v>791</v>
      </c>
      <c r="F230" s="85">
        <v>41948</v>
      </c>
      <c r="G230" s="52">
        <v>93.88</v>
      </c>
      <c r="H230" s="52">
        <v>921</v>
      </c>
      <c r="I230" t="s">
        <v>741</v>
      </c>
      <c r="J230" s="1">
        <v>41944</v>
      </c>
      <c r="K230">
        <v>7486</v>
      </c>
      <c r="L230">
        <v>150123</v>
      </c>
      <c r="M230">
        <v>1257410</v>
      </c>
    </row>
    <row r="231" spans="1:13" ht="15.6" x14ac:dyDescent="0.3">
      <c r="A231" t="s">
        <v>792</v>
      </c>
      <c r="B231" t="s">
        <v>387</v>
      </c>
      <c r="C231" s="52">
        <f t="shared" si="3"/>
        <v>222</v>
      </c>
      <c r="D231" s="52" t="s">
        <v>793</v>
      </c>
      <c r="E231" s="52" t="s">
        <v>810</v>
      </c>
      <c r="F231" s="85">
        <v>41948</v>
      </c>
      <c r="G231" s="52">
        <v>58.35</v>
      </c>
      <c r="H231" s="52">
        <v>921</v>
      </c>
      <c r="I231" t="s">
        <v>741</v>
      </c>
      <c r="J231" s="1">
        <v>41944</v>
      </c>
      <c r="K231">
        <v>8490</v>
      </c>
      <c r="L231">
        <v>2240039684</v>
      </c>
      <c r="M231">
        <v>1257410</v>
      </c>
    </row>
    <row r="232" spans="1:13" ht="15.6" x14ac:dyDescent="0.3">
      <c r="A232" t="s">
        <v>792</v>
      </c>
      <c r="B232" t="s">
        <v>26</v>
      </c>
      <c r="C232" s="52">
        <f t="shared" si="3"/>
        <v>223</v>
      </c>
      <c r="D232" s="52"/>
      <c r="E232" s="52" t="s">
        <v>818</v>
      </c>
      <c r="F232" s="85">
        <v>41950</v>
      </c>
      <c r="G232" s="52">
        <v>-16.16</v>
      </c>
      <c r="H232" s="52">
        <v>588</v>
      </c>
      <c r="I232" t="s">
        <v>757</v>
      </c>
      <c r="J232" s="1">
        <v>41944</v>
      </c>
      <c r="M232">
        <v>1256582</v>
      </c>
    </row>
    <row r="233" spans="1:13" ht="15.6" x14ac:dyDescent="0.3">
      <c r="A233" t="s">
        <v>792</v>
      </c>
      <c r="B233" t="s">
        <v>26</v>
      </c>
      <c r="C233" s="52">
        <f t="shared" si="3"/>
        <v>224</v>
      </c>
      <c r="D233" s="52"/>
      <c r="E233" s="52" t="s">
        <v>818</v>
      </c>
      <c r="F233" s="85">
        <v>41950</v>
      </c>
      <c r="G233" s="52">
        <v>-16.64</v>
      </c>
      <c r="H233" s="52">
        <v>598</v>
      </c>
      <c r="I233" t="s">
        <v>758</v>
      </c>
      <c r="J233" s="1">
        <v>41944</v>
      </c>
      <c r="M233">
        <v>1256582</v>
      </c>
    </row>
    <row r="234" spans="1:13" ht="15.6" x14ac:dyDescent="0.3">
      <c r="A234" t="s">
        <v>792</v>
      </c>
      <c r="B234" t="s">
        <v>26</v>
      </c>
      <c r="C234" s="52">
        <f t="shared" si="3"/>
        <v>225</v>
      </c>
      <c r="D234" s="52"/>
      <c r="E234" s="52" t="s">
        <v>818</v>
      </c>
      <c r="F234" s="85">
        <v>41950</v>
      </c>
      <c r="G234" s="52">
        <v>-7.13</v>
      </c>
      <c r="H234" s="52">
        <v>903</v>
      </c>
      <c r="I234" t="s">
        <v>752</v>
      </c>
      <c r="J234" s="1">
        <v>41944</v>
      </c>
      <c r="M234">
        <v>1256582</v>
      </c>
    </row>
    <row r="235" spans="1:13" ht="15.6" x14ac:dyDescent="0.3">
      <c r="A235" t="s">
        <v>792</v>
      </c>
      <c r="B235" t="s">
        <v>26</v>
      </c>
      <c r="C235" s="52">
        <f t="shared" si="3"/>
        <v>226</v>
      </c>
      <c r="D235" s="52"/>
      <c r="E235" s="52" t="s">
        <v>818</v>
      </c>
      <c r="F235" s="85">
        <v>41950</v>
      </c>
      <c r="G235" s="52">
        <v>-0.48</v>
      </c>
      <c r="H235" s="52">
        <v>912</v>
      </c>
      <c r="I235" t="s">
        <v>759</v>
      </c>
      <c r="J235" s="1">
        <v>41944</v>
      </c>
      <c r="M235">
        <v>1256582</v>
      </c>
    </row>
    <row r="236" spans="1:13" ht="15.6" x14ac:dyDescent="0.3">
      <c r="A236" t="s">
        <v>792</v>
      </c>
      <c r="B236" t="s">
        <v>26</v>
      </c>
      <c r="C236" s="52">
        <f t="shared" si="3"/>
        <v>227</v>
      </c>
      <c r="D236" s="52"/>
      <c r="E236" s="52" t="s">
        <v>818</v>
      </c>
      <c r="F236" s="85">
        <v>41950</v>
      </c>
      <c r="G236" s="52">
        <v>-7.13</v>
      </c>
      <c r="H236" s="52">
        <v>921</v>
      </c>
      <c r="I236" t="s">
        <v>741</v>
      </c>
      <c r="J236" s="1">
        <v>41944</v>
      </c>
      <c r="M236">
        <v>1256582</v>
      </c>
    </row>
    <row r="237" spans="1:13" ht="15.6" x14ac:dyDescent="0.3">
      <c r="A237" t="s">
        <v>792</v>
      </c>
      <c r="B237" t="s">
        <v>387</v>
      </c>
      <c r="C237" s="52">
        <f t="shared" si="3"/>
        <v>228</v>
      </c>
      <c r="D237" s="52" t="s">
        <v>798</v>
      </c>
      <c r="E237" s="52" t="s">
        <v>791</v>
      </c>
      <c r="F237" s="85">
        <v>41954</v>
      </c>
      <c r="G237" s="52">
        <v>26.86</v>
      </c>
      <c r="H237" s="52">
        <v>588</v>
      </c>
      <c r="I237" t="s">
        <v>757</v>
      </c>
      <c r="J237" s="1">
        <v>41944</v>
      </c>
      <c r="K237">
        <v>7486</v>
      </c>
      <c r="L237">
        <v>150236</v>
      </c>
      <c r="M237">
        <v>1257410</v>
      </c>
    </row>
    <row r="238" spans="1:13" ht="15.6" x14ac:dyDescent="0.3">
      <c r="A238" t="s">
        <v>792</v>
      </c>
      <c r="B238" t="s">
        <v>387</v>
      </c>
      <c r="C238" s="52">
        <f t="shared" si="3"/>
        <v>229</v>
      </c>
      <c r="D238" s="52" t="s">
        <v>819</v>
      </c>
      <c r="E238" s="52" t="s">
        <v>791</v>
      </c>
      <c r="F238" s="85">
        <v>41954</v>
      </c>
      <c r="G238" s="52">
        <v>118.61</v>
      </c>
      <c r="H238" s="52">
        <v>588</v>
      </c>
      <c r="I238" t="s">
        <v>757</v>
      </c>
      <c r="J238" s="1">
        <v>41944</v>
      </c>
      <c r="K238">
        <v>8084</v>
      </c>
      <c r="L238">
        <v>601382457</v>
      </c>
      <c r="M238">
        <v>1257410</v>
      </c>
    </row>
    <row r="239" spans="1:13" ht="15.6" x14ac:dyDescent="0.3">
      <c r="A239" t="s">
        <v>792</v>
      </c>
      <c r="B239" t="s">
        <v>387</v>
      </c>
      <c r="C239" s="52">
        <f t="shared" si="3"/>
        <v>230</v>
      </c>
      <c r="D239" s="52" t="s">
        <v>819</v>
      </c>
      <c r="E239" s="168">
        <v>219925</v>
      </c>
      <c r="F239" s="85">
        <v>41954</v>
      </c>
      <c r="G239" s="52">
        <v>122.09</v>
      </c>
      <c r="H239" s="52">
        <v>598</v>
      </c>
      <c r="I239" t="s">
        <v>758</v>
      </c>
      <c r="J239" s="1">
        <v>41944</v>
      </c>
      <c r="K239">
        <v>8084</v>
      </c>
      <c r="L239">
        <v>601382457</v>
      </c>
      <c r="M239">
        <v>1257410</v>
      </c>
    </row>
    <row r="240" spans="1:13" ht="15.6" x14ac:dyDescent="0.3">
      <c r="A240" t="s">
        <v>792</v>
      </c>
      <c r="B240" t="s">
        <v>387</v>
      </c>
      <c r="C240" s="52">
        <f t="shared" si="3"/>
        <v>231</v>
      </c>
      <c r="D240" s="52" t="s">
        <v>798</v>
      </c>
      <c r="E240" s="52" t="s">
        <v>791</v>
      </c>
      <c r="F240" s="85">
        <v>41954</v>
      </c>
      <c r="G240" s="52">
        <v>27.65</v>
      </c>
      <c r="H240" s="52">
        <v>598</v>
      </c>
      <c r="I240" t="s">
        <v>758</v>
      </c>
      <c r="J240" s="1">
        <v>41944</v>
      </c>
      <c r="K240">
        <v>7486</v>
      </c>
      <c r="L240">
        <v>150236</v>
      </c>
      <c r="M240">
        <v>1257410</v>
      </c>
    </row>
    <row r="241" spans="1:13" ht="15.6" x14ac:dyDescent="0.3">
      <c r="A241" t="s">
        <v>792</v>
      </c>
      <c r="B241" t="s">
        <v>387</v>
      </c>
      <c r="C241" s="52">
        <f t="shared" si="3"/>
        <v>232</v>
      </c>
      <c r="D241" s="52" t="s">
        <v>819</v>
      </c>
      <c r="E241" s="168">
        <v>219925</v>
      </c>
      <c r="F241" s="85">
        <v>41954</v>
      </c>
      <c r="G241" s="52">
        <v>52.33</v>
      </c>
      <c r="H241" s="52">
        <v>903</v>
      </c>
      <c r="I241" t="s">
        <v>752</v>
      </c>
      <c r="J241" s="1">
        <v>41944</v>
      </c>
      <c r="K241">
        <v>8084</v>
      </c>
      <c r="L241">
        <v>601382457</v>
      </c>
      <c r="M241">
        <v>1257410</v>
      </c>
    </row>
    <row r="242" spans="1:13" ht="15.6" x14ac:dyDescent="0.3">
      <c r="A242" t="s">
        <v>792</v>
      </c>
      <c r="B242" t="s">
        <v>387</v>
      </c>
      <c r="C242" s="52">
        <f t="shared" si="3"/>
        <v>233</v>
      </c>
      <c r="D242" s="52" t="s">
        <v>798</v>
      </c>
      <c r="E242" s="52" t="s">
        <v>791</v>
      </c>
      <c r="F242" s="85">
        <v>41954</v>
      </c>
      <c r="G242" s="52">
        <v>11.85</v>
      </c>
      <c r="H242" s="52">
        <v>903</v>
      </c>
      <c r="I242" t="s">
        <v>752</v>
      </c>
      <c r="J242" s="1">
        <v>41944</v>
      </c>
      <c r="K242">
        <v>7486</v>
      </c>
      <c r="L242">
        <v>150236</v>
      </c>
      <c r="M242">
        <v>1257410</v>
      </c>
    </row>
    <row r="243" spans="1:13" ht="15.6" x14ac:dyDescent="0.3">
      <c r="A243" t="s">
        <v>792</v>
      </c>
      <c r="B243" t="s">
        <v>387</v>
      </c>
      <c r="C243" s="52">
        <f t="shared" si="3"/>
        <v>234</v>
      </c>
      <c r="D243" s="52" t="s">
        <v>819</v>
      </c>
      <c r="E243" s="168">
        <v>219925</v>
      </c>
      <c r="F243" s="85">
        <v>41954</v>
      </c>
      <c r="G243" s="52">
        <v>3.49</v>
      </c>
      <c r="H243" s="52">
        <v>912</v>
      </c>
      <c r="I243" t="s">
        <v>759</v>
      </c>
      <c r="J243" s="1">
        <v>41944</v>
      </c>
      <c r="K243">
        <v>8084</v>
      </c>
      <c r="L243">
        <v>601382457</v>
      </c>
      <c r="M243">
        <v>1257410</v>
      </c>
    </row>
    <row r="244" spans="1:13" ht="15.6" x14ac:dyDescent="0.3">
      <c r="A244" t="s">
        <v>792</v>
      </c>
      <c r="B244" t="s">
        <v>387</v>
      </c>
      <c r="C244" s="52">
        <f t="shared" si="3"/>
        <v>235</v>
      </c>
      <c r="D244" s="52" t="s">
        <v>798</v>
      </c>
      <c r="E244" s="52" t="s">
        <v>791</v>
      </c>
      <c r="F244" s="85">
        <v>41954</v>
      </c>
      <c r="G244" s="52">
        <v>0.79</v>
      </c>
      <c r="H244" s="52">
        <v>912</v>
      </c>
      <c r="I244" t="s">
        <v>759</v>
      </c>
      <c r="J244" s="1">
        <v>41944</v>
      </c>
      <c r="K244">
        <v>7486</v>
      </c>
      <c r="L244">
        <v>150236</v>
      </c>
      <c r="M244">
        <v>1257410</v>
      </c>
    </row>
    <row r="245" spans="1:13" ht="15.6" x14ac:dyDescent="0.3">
      <c r="A245" t="s">
        <v>792</v>
      </c>
      <c r="B245" t="s">
        <v>387</v>
      </c>
      <c r="C245" s="52">
        <f t="shared" si="3"/>
        <v>236</v>
      </c>
      <c r="D245" s="52" t="s">
        <v>819</v>
      </c>
      <c r="E245" s="168">
        <v>219925</v>
      </c>
      <c r="F245" s="85">
        <v>41954</v>
      </c>
      <c r="G245" s="52">
        <v>52.29</v>
      </c>
      <c r="H245" s="52">
        <v>921</v>
      </c>
      <c r="I245" t="s">
        <v>741</v>
      </c>
      <c r="J245" s="1">
        <v>41944</v>
      </c>
      <c r="K245">
        <v>8084</v>
      </c>
      <c r="L245">
        <v>601382457</v>
      </c>
      <c r="M245">
        <v>1257410</v>
      </c>
    </row>
    <row r="246" spans="1:13" ht="15.6" x14ac:dyDescent="0.3">
      <c r="A246" t="s">
        <v>792</v>
      </c>
      <c r="B246" t="s">
        <v>387</v>
      </c>
      <c r="C246" s="52">
        <f t="shared" si="3"/>
        <v>237</v>
      </c>
      <c r="D246" s="52" t="s">
        <v>798</v>
      </c>
      <c r="E246" s="52" t="s">
        <v>791</v>
      </c>
      <c r="F246" s="85">
        <v>41954</v>
      </c>
      <c r="G246" s="52">
        <v>11.84</v>
      </c>
      <c r="H246" s="52">
        <v>921</v>
      </c>
      <c r="I246" t="s">
        <v>741</v>
      </c>
      <c r="J246" s="1">
        <v>41944</v>
      </c>
      <c r="K246">
        <v>7486</v>
      </c>
      <c r="L246">
        <v>150236</v>
      </c>
      <c r="M246">
        <v>1257410</v>
      </c>
    </row>
    <row r="247" spans="1:13" ht="15.6" x14ac:dyDescent="0.3">
      <c r="A247" t="s">
        <v>792</v>
      </c>
      <c r="B247" t="s">
        <v>387</v>
      </c>
      <c r="C247" s="52">
        <f t="shared" si="3"/>
        <v>238</v>
      </c>
      <c r="D247" s="52" t="s">
        <v>801</v>
      </c>
      <c r="E247" s="52" t="s">
        <v>791</v>
      </c>
      <c r="F247" s="85">
        <v>41961</v>
      </c>
      <c r="G247" s="52">
        <v>90.84</v>
      </c>
      <c r="H247" s="52">
        <v>588</v>
      </c>
      <c r="I247" t="s">
        <v>757</v>
      </c>
      <c r="J247" s="1">
        <v>41944</v>
      </c>
      <c r="K247">
        <v>7946</v>
      </c>
      <c r="L247">
        <v>822924</v>
      </c>
      <c r="M247">
        <v>1257410</v>
      </c>
    </row>
    <row r="248" spans="1:13" ht="15.6" x14ac:dyDescent="0.3">
      <c r="A248" t="s">
        <v>792</v>
      </c>
      <c r="B248" t="s">
        <v>387</v>
      </c>
      <c r="C248" s="52">
        <f t="shared" si="3"/>
        <v>239</v>
      </c>
      <c r="D248" s="52" t="s">
        <v>801</v>
      </c>
      <c r="E248" s="52" t="s">
        <v>791</v>
      </c>
      <c r="F248" s="85">
        <v>41961</v>
      </c>
      <c r="G248" s="52">
        <v>93.51</v>
      </c>
      <c r="H248" s="52">
        <v>598</v>
      </c>
      <c r="I248" t="s">
        <v>758</v>
      </c>
      <c r="J248" s="1">
        <v>41944</v>
      </c>
      <c r="K248">
        <v>7946</v>
      </c>
      <c r="L248">
        <v>822924</v>
      </c>
      <c r="M248">
        <v>1257410</v>
      </c>
    </row>
    <row r="249" spans="1:13" ht="15.6" x14ac:dyDescent="0.3">
      <c r="A249" t="s">
        <v>792</v>
      </c>
      <c r="B249" t="s">
        <v>387</v>
      </c>
      <c r="C249" s="52">
        <f t="shared" si="3"/>
        <v>240</v>
      </c>
      <c r="D249" s="52" t="s">
        <v>801</v>
      </c>
      <c r="E249" s="52" t="s">
        <v>791</v>
      </c>
      <c r="F249" s="85">
        <v>41961</v>
      </c>
      <c r="G249" s="52">
        <v>40.08</v>
      </c>
      <c r="H249" s="52">
        <v>903</v>
      </c>
      <c r="I249" t="s">
        <v>752</v>
      </c>
      <c r="J249" s="1">
        <v>41944</v>
      </c>
      <c r="K249">
        <v>7946</v>
      </c>
      <c r="L249">
        <v>822924</v>
      </c>
      <c r="M249">
        <v>1257410</v>
      </c>
    </row>
    <row r="250" spans="1:13" ht="15.6" x14ac:dyDescent="0.3">
      <c r="A250" t="s">
        <v>792</v>
      </c>
      <c r="B250" t="s">
        <v>387</v>
      </c>
      <c r="C250" s="52">
        <f t="shared" si="3"/>
        <v>241</v>
      </c>
      <c r="D250" s="52" t="s">
        <v>801</v>
      </c>
      <c r="E250" s="52" t="s">
        <v>791</v>
      </c>
      <c r="F250" s="85">
        <v>41961</v>
      </c>
      <c r="G250" s="52">
        <v>2.67</v>
      </c>
      <c r="H250" s="52">
        <v>912</v>
      </c>
      <c r="I250" t="s">
        <v>759</v>
      </c>
      <c r="J250" s="1">
        <v>41944</v>
      </c>
      <c r="K250">
        <v>7946</v>
      </c>
      <c r="L250">
        <v>822924</v>
      </c>
      <c r="M250">
        <v>1257410</v>
      </c>
    </row>
    <row r="251" spans="1:13" ht="15.6" x14ac:dyDescent="0.3">
      <c r="A251" t="s">
        <v>792</v>
      </c>
      <c r="B251" t="s">
        <v>387</v>
      </c>
      <c r="C251" s="52">
        <f t="shared" si="3"/>
        <v>242</v>
      </c>
      <c r="D251" s="52" t="s">
        <v>801</v>
      </c>
      <c r="E251" s="52" t="s">
        <v>791</v>
      </c>
      <c r="F251" s="85">
        <v>41961</v>
      </c>
      <c r="G251" s="52">
        <v>40.08</v>
      </c>
      <c r="H251" s="52">
        <v>921</v>
      </c>
      <c r="I251" t="s">
        <v>741</v>
      </c>
      <c r="J251" s="1">
        <v>41944</v>
      </c>
      <c r="K251">
        <v>7946</v>
      </c>
      <c r="L251">
        <v>822924</v>
      </c>
      <c r="M251">
        <v>1257410</v>
      </c>
    </row>
    <row r="252" spans="1:13" ht="15.6" x14ac:dyDescent="0.3">
      <c r="A252" t="s">
        <v>792</v>
      </c>
      <c r="B252" t="s">
        <v>387</v>
      </c>
      <c r="C252" s="52">
        <f t="shared" si="3"/>
        <v>243</v>
      </c>
      <c r="D252" s="52" t="s">
        <v>81</v>
      </c>
      <c r="E252" s="52" t="s">
        <v>791</v>
      </c>
      <c r="F252" s="85">
        <v>41969</v>
      </c>
      <c r="G252" s="52">
        <v>13.98</v>
      </c>
      <c r="H252" s="52">
        <v>588</v>
      </c>
      <c r="I252" t="s">
        <v>757</v>
      </c>
      <c r="J252" s="1">
        <v>41944</v>
      </c>
      <c r="K252">
        <v>7402</v>
      </c>
      <c r="L252">
        <v>6798</v>
      </c>
      <c r="M252">
        <v>1257908</v>
      </c>
    </row>
    <row r="253" spans="1:13" ht="15.6" x14ac:dyDescent="0.3">
      <c r="A253" t="s">
        <v>792</v>
      </c>
      <c r="B253" t="s">
        <v>387</v>
      </c>
      <c r="C253" s="52">
        <f t="shared" si="3"/>
        <v>244</v>
      </c>
      <c r="D253" s="52" t="s">
        <v>81</v>
      </c>
      <c r="E253" s="52" t="s">
        <v>791</v>
      </c>
      <c r="F253" s="85">
        <v>41969</v>
      </c>
      <c r="G253" s="52">
        <v>14.39</v>
      </c>
      <c r="H253" s="52">
        <v>598</v>
      </c>
      <c r="I253" t="s">
        <v>758</v>
      </c>
      <c r="J253" s="1">
        <v>41944</v>
      </c>
      <c r="K253">
        <v>7402</v>
      </c>
      <c r="L253">
        <v>6798</v>
      </c>
      <c r="M253">
        <v>1257908</v>
      </c>
    </row>
    <row r="254" spans="1:13" ht="15.6" x14ac:dyDescent="0.3">
      <c r="A254" t="s">
        <v>792</v>
      </c>
      <c r="B254" t="s">
        <v>387</v>
      </c>
      <c r="C254" s="52">
        <f t="shared" si="3"/>
        <v>245</v>
      </c>
      <c r="D254" s="52" t="s">
        <v>81</v>
      </c>
      <c r="E254" s="52" t="s">
        <v>791</v>
      </c>
      <c r="F254" s="85">
        <v>41969</v>
      </c>
      <c r="G254" s="52">
        <v>6.16</v>
      </c>
      <c r="H254" s="52">
        <v>903</v>
      </c>
      <c r="I254" t="s">
        <v>752</v>
      </c>
      <c r="J254" s="1">
        <v>41944</v>
      </c>
      <c r="K254">
        <v>7402</v>
      </c>
      <c r="L254">
        <v>6798</v>
      </c>
      <c r="M254">
        <v>1257908</v>
      </c>
    </row>
    <row r="255" spans="1:13" ht="15.6" x14ac:dyDescent="0.3">
      <c r="A255" t="s">
        <v>792</v>
      </c>
      <c r="B255" t="s">
        <v>387</v>
      </c>
      <c r="C255" s="52">
        <f t="shared" si="3"/>
        <v>246</v>
      </c>
      <c r="D255" s="52" t="s">
        <v>81</v>
      </c>
      <c r="E255" s="52" t="s">
        <v>791</v>
      </c>
      <c r="F255" s="85">
        <v>41969</v>
      </c>
      <c r="G255" s="52">
        <v>0.41</v>
      </c>
      <c r="H255" s="52">
        <v>912</v>
      </c>
      <c r="I255" t="s">
        <v>759</v>
      </c>
      <c r="J255" s="1">
        <v>41944</v>
      </c>
      <c r="K255">
        <v>7402</v>
      </c>
      <c r="L255">
        <v>6798</v>
      </c>
      <c r="M255">
        <v>1257908</v>
      </c>
    </row>
    <row r="256" spans="1:13" ht="15.6" x14ac:dyDescent="0.3">
      <c r="A256" t="s">
        <v>792</v>
      </c>
      <c r="B256" t="s">
        <v>387</v>
      </c>
      <c r="C256" s="52">
        <f t="shared" si="3"/>
        <v>247</v>
      </c>
      <c r="D256" s="52" t="s">
        <v>81</v>
      </c>
      <c r="E256" s="52" t="s">
        <v>791</v>
      </c>
      <c r="F256" s="85">
        <v>41969</v>
      </c>
      <c r="G256" s="52">
        <v>6.14</v>
      </c>
      <c r="H256" s="52">
        <v>921</v>
      </c>
      <c r="I256" t="s">
        <v>741</v>
      </c>
      <c r="J256" s="1">
        <v>41944</v>
      </c>
      <c r="K256">
        <v>7402</v>
      </c>
      <c r="L256">
        <v>6798</v>
      </c>
      <c r="M256">
        <v>1257908</v>
      </c>
    </row>
    <row r="257" spans="1:13" ht="15.6" x14ac:dyDescent="0.3">
      <c r="A257" t="s">
        <v>792</v>
      </c>
      <c r="B257" t="s">
        <v>387</v>
      </c>
      <c r="C257" s="52">
        <f t="shared" si="3"/>
        <v>248</v>
      </c>
      <c r="D257" s="52" t="s">
        <v>272</v>
      </c>
      <c r="E257" s="52" t="s">
        <v>791</v>
      </c>
      <c r="F257" s="85">
        <v>41974</v>
      </c>
      <c r="G257" s="52">
        <v>83.47</v>
      </c>
      <c r="H257" s="52">
        <v>588</v>
      </c>
      <c r="I257" t="s">
        <v>757</v>
      </c>
      <c r="J257" s="1">
        <v>41974</v>
      </c>
      <c r="K257">
        <v>39</v>
      </c>
      <c r="L257">
        <v>2455093</v>
      </c>
      <c r="M257">
        <v>1258956</v>
      </c>
    </row>
    <row r="258" spans="1:13" ht="15.6" x14ac:dyDescent="0.3">
      <c r="A258" t="s">
        <v>792</v>
      </c>
      <c r="B258" t="s">
        <v>387</v>
      </c>
      <c r="C258" s="52">
        <f t="shared" si="3"/>
        <v>249</v>
      </c>
      <c r="D258" s="52" t="s">
        <v>272</v>
      </c>
      <c r="E258" s="52" t="s">
        <v>791</v>
      </c>
      <c r="F258" s="85">
        <v>41974</v>
      </c>
      <c r="G258" s="52">
        <v>85.93</v>
      </c>
      <c r="H258" s="52">
        <v>598</v>
      </c>
      <c r="I258" t="s">
        <v>758</v>
      </c>
      <c r="J258" s="1">
        <v>41974</v>
      </c>
      <c r="K258">
        <v>39</v>
      </c>
      <c r="L258">
        <v>2455093</v>
      </c>
      <c r="M258">
        <v>1258956</v>
      </c>
    </row>
    <row r="259" spans="1:13" ht="15.6" x14ac:dyDescent="0.3">
      <c r="A259" t="s">
        <v>792</v>
      </c>
      <c r="B259" t="s">
        <v>387</v>
      </c>
      <c r="C259" s="52">
        <f t="shared" si="3"/>
        <v>250</v>
      </c>
      <c r="D259" s="52" t="s">
        <v>272</v>
      </c>
      <c r="E259" s="52" t="s">
        <v>791</v>
      </c>
      <c r="F259" s="85">
        <v>41974</v>
      </c>
      <c r="G259" s="52">
        <v>36.83</v>
      </c>
      <c r="H259" s="52">
        <v>903</v>
      </c>
      <c r="I259" t="s">
        <v>752</v>
      </c>
      <c r="J259" s="1">
        <v>41974</v>
      </c>
      <c r="K259">
        <v>39</v>
      </c>
      <c r="L259">
        <v>2455093</v>
      </c>
      <c r="M259">
        <v>1258956</v>
      </c>
    </row>
    <row r="260" spans="1:13" ht="15.6" x14ac:dyDescent="0.3">
      <c r="A260" t="s">
        <v>792</v>
      </c>
      <c r="B260" t="s">
        <v>387</v>
      </c>
      <c r="C260" s="52">
        <f t="shared" si="3"/>
        <v>251</v>
      </c>
      <c r="D260" s="52" t="s">
        <v>272</v>
      </c>
      <c r="E260" s="52" t="s">
        <v>791</v>
      </c>
      <c r="F260" s="85">
        <v>41974</v>
      </c>
      <c r="G260" s="52">
        <v>2.4700000000000002</v>
      </c>
      <c r="H260" s="52">
        <v>912</v>
      </c>
      <c r="I260" t="s">
        <v>759</v>
      </c>
      <c r="J260" s="1">
        <v>41974</v>
      </c>
      <c r="K260">
        <v>39</v>
      </c>
      <c r="L260">
        <v>2455093</v>
      </c>
      <c r="M260">
        <v>1258956</v>
      </c>
    </row>
    <row r="261" spans="1:13" ht="15.6" x14ac:dyDescent="0.3">
      <c r="A261" t="s">
        <v>792</v>
      </c>
      <c r="B261" t="s">
        <v>387</v>
      </c>
      <c r="C261" s="52">
        <f t="shared" si="3"/>
        <v>252</v>
      </c>
      <c r="D261" s="52" t="s">
        <v>272</v>
      </c>
      <c r="E261" s="52" t="s">
        <v>791</v>
      </c>
      <c r="F261" s="85">
        <v>41974</v>
      </c>
      <c r="G261" s="52">
        <v>36.799999999999997</v>
      </c>
      <c r="H261" s="52">
        <v>921</v>
      </c>
      <c r="I261" t="s">
        <v>741</v>
      </c>
      <c r="J261" s="1">
        <v>41974</v>
      </c>
      <c r="K261">
        <v>39</v>
      </c>
      <c r="L261">
        <v>2455093</v>
      </c>
      <c r="M261">
        <v>1258956</v>
      </c>
    </row>
    <row r="262" spans="1:13" ht="15.6" x14ac:dyDescent="0.3">
      <c r="A262" t="s">
        <v>792</v>
      </c>
      <c r="B262" t="s">
        <v>387</v>
      </c>
      <c r="C262" s="52">
        <f t="shared" si="3"/>
        <v>253</v>
      </c>
      <c r="D262" s="52" t="s">
        <v>804</v>
      </c>
      <c r="E262" s="168">
        <v>1484</v>
      </c>
      <c r="F262" s="85">
        <v>41981</v>
      </c>
      <c r="G262" s="52">
        <v>146.41999999999999</v>
      </c>
      <c r="H262" s="52">
        <v>588</v>
      </c>
      <c r="I262" t="s">
        <v>757</v>
      </c>
      <c r="J262" s="1">
        <v>41974</v>
      </c>
      <c r="K262">
        <v>231</v>
      </c>
      <c r="L262">
        <v>478026</v>
      </c>
      <c r="M262">
        <v>1258956</v>
      </c>
    </row>
    <row r="263" spans="1:13" ht="15.6" x14ac:dyDescent="0.3">
      <c r="A263" t="s">
        <v>792</v>
      </c>
      <c r="B263" t="s">
        <v>387</v>
      </c>
      <c r="C263" s="52">
        <f t="shared" si="3"/>
        <v>254</v>
      </c>
      <c r="D263" s="52" t="s">
        <v>804</v>
      </c>
      <c r="E263" s="52" t="s">
        <v>803</v>
      </c>
      <c r="F263" s="85">
        <v>41981</v>
      </c>
      <c r="G263" s="52">
        <v>115.69</v>
      </c>
      <c r="H263" s="52">
        <v>588</v>
      </c>
      <c r="I263" t="s">
        <v>757</v>
      </c>
      <c r="J263" s="1">
        <v>41974</v>
      </c>
      <c r="K263">
        <v>231</v>
      </c>
      <c r="L263">
        <v>478042</v>
      </c>
      <c r="M263">
        <v>1258956</v>
      </c>
    </row>
    <row r="264" spans="1:13" ht="15.6" x14ac:dyDescent="0.3">
      <c r="A264" t="s">
        <v>792</v>
      </c>
      <c r="B264" t="s">
        <v>387</v>
      </c>
      <c r="C264" s="52">
        <f t="shared" si="3"/>
        <v>255</v>
      </c>
      <c r="D264" s="52" t="s">
        <v>804</v>
      </c>
      <c r="E264" s="168">
        <v>1484</v>
      </c>
      <c r="F264" s="85">
        <v>41981</v>
      </c>
      <c r="G264" s="52">
        <v>150.72999999999999</v>
      </c>
      <c r="H264" s="52">
        <v>598</v>
      </c>
      <c r="I264" t="s">
        <v>758</v>
      </c>
      <c r="J264" s="1">
        <v>41974</v>
      </c>
      <c r="K264">
        <v>231</v>
      </c>
      <c r="L264">
        <v>478026</v>
      </c>
      <c r="M264">
        <v>1258956</v>
      </c>
    </row>
    <row r="265" spans="1:13" ht="15.6" x14ac:dyDescent="0.3">
      <c r="A265" t="s">
        <v>792</v>
      </c>
      <c r="B265" t="s">
        <v>387</v>
      </c>
      <c r="C265" s="52">
        <f t="shared" si="3"/>
        <v>256</v>
      </c>
      <c r="D265" s="52" t="s">
        <v>804</v>
      </c>
      <c r="E265" s="52" t="s">
        <v>803</v>
      </c>
      <c r="F265" s="85">
        <v>41981</v>
      </c>
      <c r="G265" s="52">
        <v>119.09</v>
      </c>
      <c r="H265" s="52">
        <v>598</v>
      </c>
      <c r="I265" t="s">
        <v>758</v>
      </c>
      <c r="J265" s="1">
        <v>41974</v>
      </c>
      <c r="K265">
        <v>231</v>
      </c>
      <c r="L265">
        <v>478042</v>
      </c>
      <c r="M265">
        <v>1258956</v>
      </c>
    </row>
    <row r="266" spans="1:13" ht="15.6" x14ac:dyDescent="0.3">
      <c r="A266" t="s">
        <v>792</v>
      </c>
      <c r="B266" t="s">
        <v>387</v>
      </c>
      <c r="C266" s="52">
        <f t="shared" si="3"/>
        <v>257</v>
      </c>
      <c r="D266" s="52" t="s">
        <v>804</v>
      </c>
      <c r="E266" s="168">
        <v>1484</v>
      </c>
      <c r="F266" s="85">
        <v>41981</v>
      </c>
      <c r="G266" s="52">
        <v>64.61</v>
      </c>
      <c r="H266" s="52">
        <v>903</v>
      </c>
      <c r="I266" t="s">
        <v>752</v>
      </c>
      <c r="J266" s="1">
        <v>41974</v>
      </c>
      <c r="K266">
        <v>231</v>
      </c>
      <c r="L266">
        <v>478026</v>
      </c>
      <c r="M266">
        <v>1258956</v>
      </c>
    </row>
    <row r="267" spans="1:13" ht="15.6" x14ac:dyDescent="0.3">
      <c r="A267" t="s">
        <v>792</v>
      </c>
      <c r="B267" t="s">
        <v>387</v>
      </c>
      <c r="C267" s="52">
        <f t="shared" si="3"/>
        <v>258</v>
      </c>
      <c r="D267" s="52" t="s">
        <v>804</v>
      </c>
      <c r="E267" s="52" t="s">
        <v>803</v>
      </c>
      <c r="F267" s="85">
        <v>41981</v>
      </c>
      <c r="G267" s="52">
        <v>51.04</v>
      </c>
      <c r="H267" s="52">
        <v>903</v>
      </c>
      <c r="I267" t="s">
        <v>752</v>
      </c>
      <c r="J267" s="1">
        <v>41974</v>
      </c>
      <c r="K267">
        <v>231</v>
      </c>
      <c r="L267">
        <v>478042</v>
      </c>
      <c r="M267">
        <v>1258956</v>
      </c>
    </row>
    <row r="268" spans="1:13" ht="15.6" x14ac:dyDescent="0.3">
      <c r="A268" t="s">
        <v>792</v>
      </c>
      <c r="B268" t="s">
        <v>387</v>
      </c>
      <c r="C268" s="52">
        <f t="shared" ref="C268:C331" si="4">C267+1</f>
        <v>259</v>
      </c>
      <c r="D268" s="52" t="s">
        <v>804</v>
      </c>
      <c r="E268" s="168">
        <v>1484</v>
      </c>
      <c r="F268" s="85">
        <v>41981</v>
      </c>
      <c r="G268" s="52">
        <v>4.3099999999999996</v>
      </c>
      <c r="H268" s="52">
        <v>912</v>
      </c>
      <c r="I268" t="s">
        <v>759</v>
      </c>
      <c r="J268" s="1">
        <v>41974</v>
      </c>
      <c r="K268">
        <v>231</v>
      </c>
      <c r="L268">
        <v>478026</v>
      </c>
      <c r="M268">
        <v>1258956</v>
      </c>
    </row>
    <row r="269" spans="1:13" ht="15.6" x14ac:dyDescent="0.3">
      <c r="A269" t="s">
        <v>792</v>
      </c>
      <c r="B269" t="s">
        <v>387</v>
      </c>
      <c r="C269" s="52">
        <f t="shared" si="4"/>
        <v>260</v>
      </c>
      <c r="D269" s="52" t="s">
        <v>804</v>
      </c>
      <c r="E269" s="52" t="s">
        <v>803</v>
      </c>
      <c r="F269" s="85">
        <v>41981</v>
      </c>
      <c r="G269" s="52">
        <v>3.4</v>
      </c>
      <c r="H269" s="52">
        <v>912</v>
      </c>
      <c r="I269" t="s">
        <v>759</v>
      </c>
      <c r="J269" s="1">
        <v>41974</v>
      </c>
      <c r="K269">
        <v>231</v>
      </c>
      <c r="L269">
        <v>478042</v>
      </c>
      <c r="M269">
        <v>1258956</v>
      </c>
    </row>
    <row r="270" spans="1:13" ht="15.6" x14ac:dyDescent="0.3">
      <c r="A270" t="s">
        <v>792</v>
      </c>
      <c r="B270" t="s">
        <v>387</v>
      </c>
      <c r="C270" s="52">
        <f t="shared" si="4"/>
        <v>261</v>
      </c>
      <c r="D270" s="52" t="s">
        <v>804</v>
      </c>
      <c r="E270" s="168">
        <v>1484</v>
      </c>
      <c r="F270" s="85">
        <v>41981</v>
      </c>
      <c r="G270" s="52">
        <v>64.599999999999994</v>
      </c>
      <c r="H270" s="52">
        <v>921</v>
      </c>
      <c r="I270" t="s">
        <v>741</v>
      </c>
      <c r="J270" s="1">
        <v>41974</v>
      </c>
      <c r="K270">
        <v>231</v>
      </c>
      <c r="L270">
        <v>478026</v>
      </c>
      <c r="M270">
        <v>1258956</v>
      </c>
    </row>
    <row r="271" spans="1:13" ht="15.6" x14ac:dyDescent="0.3">
      <c r="A271" t="s">
        <v>792</v>
      </c>
      <c r="B271" t="s">
        <v>387</v>
      </c>
      <c r="C271" s="52">
        <f t="shared" si="4"/>
        <v>262</v>
      </c>
      <c r="D271" s="52" t="s">
        <v>804</v>
      </c>
      <c r="E271" s="52" t="s">
        <v>803</v>
      </c>
      <c r="F271" s="85">
        <v>41981</v>
      </c>
      <c r="G271" s="52">
        <v>51.04</v>
      </c>
      <c r="H271" s="52">
        <v>921</v>
      </c>
      <c r="I271" t="s">
        <v>741</v>
      </c>
      <c r="J271" s="1">
        <v>41974</v>
      </c>
      <c r="K271">
        <v>231</v>
      </c>
      <c r="L271">
        <v>478042</v>
      </c>
      <c r="M271">
        <v>1258956</v>
      </c>
    </row>
    <row r="272" spans="1:13" ht="15.6" x14ac:dyDescent="0.3">
      <c r="A272" t="s">
        <v>792</v>
      </c>
      <c r="B272" t="s">
        <v>387</v>
      </c>
      <c r="C272" s="52">
        <f t="shared" si="4"/>
        <v>263</v>
      </c>
      <c r="D272" s="52" t="s">
        <v>801</v>
      </c>
      <c r="E272" s="52" t="s">
        <v>791</v>
      </c>
      <c r="F272" s="85">
        <v>41983</v>
      </c>
      <c r="G272" s="52">
        <v>122.09</v>
      </c>
      <c r="H272" s="52">
        <v>588</v>
      </c>
      <c r="I272" t="s">
        <v>757</v>
      </c>
      <c r="J272" s="1">
        <v>41974</v>
      </c>
      <c r="K272">
        <v>7946</v>
      </c>
      <c r="L272">
        <v>823097</v>
      </c>
      <c r="M272">
        <v>1258780</v>
      </c>
    </row>
    <row r="273" spans="1:13" ht="15.6" x14ac:dyDescent="0.3">
      <c r="A273" t="s">
        <v>792</v>
      </c>
      <c r="B273" t="s">
        <v>387</v>
      </c>
      <c r="C273" s="52">
        <f t="shared" si="4"/>
        <v>264</v>
      </c>
      <c r="D273" s="52" t="s">
        <v>801</v>
      </c>
      <c r="E273" s="52" t="s">
        <v>791</v>
      </c>
      <c r="F273" s="85">
        <v>41983</v>
      </c>
      <c r="G273" s="52">
        <v>125.69</v>
      </c>
      <c r="H273" s="52">
        <v>598</v>
      </c>
      <c r="I273" t="s">
        <v>758</v>
      </c>
      <c r="J273" s="1">
        <v>41974</v>
      </c>
      <c r="K273">
        <v>7946</v>
      </c>
      <c r="L273">
        <v>823097</v>
      </c>
      <c r="M273">
        <v>1258780</v>
      </c>
    </row>
    <row r="274" spans="1:13" ht="15.6" x14ac:dyDescent="0.3">
      <c r="A274" t="s">
        <v>792</v>
      </c>
      <c r="B274" t="s">
        <v>387</v>
      </c>
      <c r="C274" s="52">
        <f t="shared" si="4"/>
        <v>265</v>
      </c>
      <c r="D274" s="52" t="s">
        <v>801</v>
      </c>
      <c r="E274" s="52" t="s">
        <v>791</v>
      </c>
      <c r="F274" s="85">
        <v>41983</v>
      </c>
      <c r="G274" s="52">
        <v>53.87</v>
      </c>
      <c r="H274" s="52">
        <v>903</v>
      </c>
      <c r="I274" t="s">
        <v>752</v>
      </c>
      <c r="J274" s="1">
        <v>41974</v>
      </c>
      <c r="K274">
        <v>7946</v>
      </c>
      <c r="L274">
        <v>823097</v>
      </c>
      <c r="M274">
        <v>1258780</v>
      </c>
    </row>
    <row r="275" spans="1:13" ht="15.6" x14ac:dyDescent="0.3">
      <c r="A275" t="s">
        <v>792</v>
      </c>
      <c r="B275" t="s">
        <v>387</v>
      </c>
      <c r="C275" s="52">
        <f t="shared" si="4"/>
        <v>266</v>
      </c>
      <c r="D275" s="52" t="s">
        <v>801</v>
      </c>
      <c r="E275" s="52" t="s">
        <v>791</v>
      </c>
      <c r="F275" s="85">
        <v>41983</v>
      </c>
      <c r="G275" s="52">
        <v>3.59</v>
      </c>
      <c r="H275" s="52">
        <v>912</v>
      </c>
      <c r="I275" t="s">
        <v>759</v>
      </c>
      <c r="J275" s="1">
        <v>41974</v>
      </c>
      <c r="K275">
        <v>7946</v>
      </c>
      <c r="L275">
        <v>823097</v>
      </c>
      <c r="M275">
        <v>1258780</v>
      </c>
    </row>
    <row r="276" spans="1:13" ht="15.6" x14ac:dyDescent="0.3">
      <c r="A276" t="s">
        <v>792</v>
      </c>
      <c r="B276" t="s">
        <v>387</v>
      </c>
      <c r="C276" s="52">
        <f t="shared" si="4"/>
        <v>267</v>
      </c>
      <c r="D276" s="52" t="s">
        <v>801</v>
      </c>
      <c r="E276" s="52" t="s">
        <v>791</v>
      </c>
      <c r="F276" s="85">
        <v>41983</v>
      </c>
      <c r="G276" s="52">
        <v>53.86</v>
      </c>
      <c r="H276" s="52">
        <v>921</v>
      </c>
      <c r="I276" t="s">
        <v>741</v>
      </c>
      <c r="J276" s="1">
        <v>41974</v>
      </c>
      <c r="K276">
        <v>7946</v>
      </c>
      <c r="L276">
        <v>823097</v>
      </c>
      <c r="M276">
        <v>1258780</v>
      </c>
    </row>
    <row r="277" spans="1:13" ht="15.6" x14ac:dyDescent="0.3">
      <c r="A277" t="s">
        <v>792</v>
      </c>
      <c r="B277" t="s">
        <v>387</v>
      </c>
      <c r="C277" s="52">
        <f t="shared" si="4"/>
        <v>268</v>
      </c>
      <c r="D277" s="52" t="s">
        <v>81</v>
      </c>
      <c r="E277" s="52" t="s">
        <v>820</v>
      </c>
      <c r="F277" s="85">
        <v>41985</v>
      </c>
      <c r="G277" s="52">
        <v>67.36</v>
      </c>
      <c r="H277" s="52">
        <v>588</v>
      </c>
      <c r="I277" t="s">
        <v>757</v>
      </c>
      <c r="J277" s="1">
        <v>41974</v>
      </c>
      <c r="K277">
        <v>7402</v>
      </c>
      <c r="L277">
        <v>20141230140116</v>
      </c>
      <c r="M277">
        <v>1259370</v>
      </c>
    </row>
    <row r="278" spans="1:13" ht="15.6" x14ac:dyDescent="0.3">
      <c r="A278" t="s">
        <v>792</v>
      </c>
      <c r="B278" t="s">
        <v>387</v>
      </c>
      <c r="C278" s="52">
        <f t="shared" si="4"/>
        <v>269</v>
      </c>
      <c r="D278" s="52" t="s">
        <v>81</v>
      </c>
      <c r="E278" s="52" t="s">
        <v>820</v>
      </c>
      <c r="F278" s="85">
        <v>41985</v>
      </c>
      <c r="G278" s="52">
        <v>69.34</v>
      </c>
      <c r="H278" s="52">
        <v>598</v>
      </c>
      <c r="I278" t="s">
        <v>758</v>
      </c>
      <c r="J278" s="1">
        <v>41974</v>
      </c>
      <c r="K278">
        <v>7402</v>
      </c>
      <c r="L278">
        <v>20141230140116</v>
      </c>
      <c r="M278">
        <v>1259370</v>
      </c>
    </row>
    <row r="279" spans="1:13" ht="15.6" x14ac:dyDescent="0.3">
      <c r="A279" t="s">
        <v>792</v>
      </c>
      <c r="B279" t="s">
        <v>387</v>
      </c>
      <c r="C279" s="52">
        <f t="shared" si="4"/>
        <v>270</v>
      </c>
      <c r="D279" s="52" t="s">
        <v>81</v>
      </c>
      <c r="E279" s="52" t="s">
        <v>820</v>
      </c>
      <c r="F279" s="85">
        <v>41985</v>
      </c>
      <c r="G279" s="52">
        <v>29.74</v>
      </c>
      <c r="H279" s="52">
        <v>903</v>
      </c>
      <c r="I279" t="s">
        <v>752</v>
      </c>
      <c r="J279" s="1">
        <v>41974</v>
      </c>
      <c r="K279">
        <v>7402</v>
      </c>
      <c r="L279">
        <v>20141230140116</v>
      </c>
      <c r="M279">
        <v>1259370</v>
      </c>
    </row>
    <row r="280" spans="1:13" ht="15.6" x14ac:dyDescent="0.3">
      <c r="A280" t="s">
        <v>792</v>
      </c>
      <c r="B280" t="s">
        <v>387</v>
      </c>
      <c r="C280" s="52">
        <f t="shared" si="4"/>
        <v>271</v>
      </c>
      <c r="D280" s="52" t="s">
        <v>81</v>
      </c>
      <c r="E280" s="52" t="s">
        <v>820</v>
      </c>
      <c r="F280" s="85">
        <v>41985</v>
      </c>
      <c r="G280" s="52">
        <v>1.92</v>
      </c>
      <c r="H280" s="52">
        <v>912</v>
      </c>
      <c r="I280" t="s">
        <v>759</v>
      </c>
      <c r="J280" s="1">
        <v>41974</v>
      </c>
      <c r="K280">
        <v>7402</v>
      </c>
      <c r="L280">
        <v>20141230140116</v>
      </c>
      <c r="M280">
        <v>1259370</v>
      </c>
    </row>
    <row r="281" spans="1:13" ht="15.6" x14ac:dyDescent="0.3">
      <c r="A281" t="s">
        <v>792</v>
      </c>
      <c r="B281" t="s">
        <v>387</v>
      </c>
      <c r="C281" s="52">
        <f t="shared" si="4"/>
        <v>272</v>
      </c>
      <c r="D281" s="52" t="s">
        <v>81</v>
      </c>
      <c r="E281" s="52" t="s">
        <v>820</v>
      </c>
      <c r="F281" s="85">
        <v>41985</v>
      </c>
      <c r="G281" s="52">
        <v>29.74</v>
      </c>
      <c r="H281" s="52">
        <v>921</v>
      </c>
      <c r="I281" t="s">
        <v>741</v>
      </c>
      <c r="J281" s="1">
        <v>41974</v>
      </c>
      <c r="K281">
        <v>7402</v>
      </c>
      <c r="L281">
        <v>20141230140116</v>
      </c>
      <c r="M281">
        <v>1259370</v>
      </c>
    </row>
    <row r="282" spans="1:13" ht="15.6" x14ac:dyDescent="0.3">
      <c r="A282" t="s">
        <v>792</v>
      </c>
      <c r="B282" t="s">
        <v>387</v>
      </c>
      <c r="C282" s="52">
        <f t="shared" si="4"/>
        <v>273</v>
      </c>
      <c r="D282" s="52" t="s">
        <v>801</v>
      </c>
      <c r="E282" s="52" t="s">
        <v>791</v>
      </c>
      <c r="F282" s="85">
        <v>41991</v>
      </c>
      <c r="G282" s="52">
        <v>90.68</v>
      </c>
      <c r="H282" s="52">
        <v>588</v>
      </c>
      <c r="I282" t="s">
        <v>757</v>
      </c>
      <c r="J282" s="1">
        <v>41974</v>
      </c>
      <c r="K282">
        <v>7946</v>
      </c>
      <c r="L282">
        <v>823204</v>
      </c>
      <c r="M282">
        <v>1258956</v>
      </c>
    </row>
    <row r="283" spans="1:13" ht="15.6" x14ac:dyDescent="0.3">
      <c r="A283" t="s">
        <v>792</v>
      </c>
      <c r="B283" t="s">
        <v>387</v>
      </c>
      <c r="C283" s="52">
        <f t="shared" si="4"/>
        <v>274</v>
      </c>
      <c r="D283" s="52" t="s">
        <v>801</v>
      </c>
      <c r="E283" s="52" t="s">
        <v>799</v>
      </c>
      <c r="F283" s="85">
        <v>41991</v>
      </c>
      <c r="G283" s="52">
        <v>93.44</v>
      </c>
      <c r="H283" s="52">
        <v>588</v>
      </c>
      <c r="I283" t="s">
        <v>757</v>
      </c>
      <c r="J283" s="1">
        <v>41974</v>
      </c>
      <c r="K283">
        <v>7946</v>
      </c>
      <c r="L283">
        <v>823205</v>
      </c>
      <c r="M283">
        <v>1259370</v>
      </c>
    </row>
    <row r="284" spans="1:13" ht="15.6" x14ac:dyDescent="0.3">
      <c r="A284" t="s">
        <v>792</v>
      </c>
      <c r="B284" t="s">
        <v>387</v>
      </c>
      <c r="C284" s="52">
        <f t="shared" si="4"/>
        <v>275</v>
      </c>
      <c r="D284" s="52" t="s">
        <v>801</v>
      </c>
      <c r="E284" s="52" t="s">
        <v>791</v>
      </c>
      <c r="F284" s="85">
        <v>41991</v>
      </c>
      <c r="G284" s="52">
        <v>93.35</v>
      </c>
      <c r="H284" s="52">
        <v>598</v>
      </c>
      <c r="I284" t="s">
        <v>758</v>
      </c>
      <c r="J284" s="1">
        <v>41974</v>
      </c>
      <c r="K284">
        <v>7946</v>
      </c>
      <c r="L284">
        <v>823204</v>
      </c>
      <c r="M284">
        <v>1258956</v>
      </c>
    </row>
    <row r="285" spans="1:13" ht="15.6" x14ac:dyDescent="0.3">
      <c r="A285" t="s">
        <v>792</v>
      </c>
      <c r="B285" t="s">
        <v>387</v>
      </c>
      <c r="C285" s="52">
        <f t="shared" si="4"/>
        <v>276</v>
      </c>
      <c r="D285" s="52" t="s">
        <v>801</v>
      </c>
      <c r="E285" s="52" t="s">
        <v>799</v>
      </c>
      <c r="F285" s="85">
        <v>41991</v>
      </c>
      <c r="G285" s="52">
        <v>96.19</v>
      </c>
      <c r="H285" s="52">
        <v>598</v>
      </c>
      <c r="I285" t="s">
        <v>758</v>
      </c>
      <c r="J285" s="1">
        <v>41974</v>
      </c>
      <c r="K285">
        <v>7946</v>
      </c>
      <c r="L285">
        <v>823205</v>
      </c>
      <c r="M285">
        <v>1259370</v>
      </c>
    </row>
    <row r="286" spans="1:13" ht="15.6" x14ac:dyDescent="0.3">
      <c r="A286" t="s">
        <v>792</v>
      </c>
      <c r="B286" t="s">
        <v>387</v>
      </c>
      <c r="C286" s="52">
        <f t="shared" si="4"/>
        <v>277</v>
      </c>
      <c r="D286" s="52" t="s">
        <v>801</v>
      </c>
      <c r="E286" s="52" t="s">
        <v>791</v>
      </c>
      <c r="F286" s="85">
        <v>41991</v>
      </c>
      <c r="G286" s="52">
        <v>40.01</v>
      </c>
      <c r="H286" s="52">
        <v>903</v>
      </c>
      <c r="I286" t="s">
        <v>752</v>
      </c>
      <c r="J286" s="1">
        <v>41974</v>
      </c>
      <c r="K286">
        <v>7946</v>
      </c>
      <c r="L286">
        <v>823204</v>
      </c>
      <c r="M286">
        <v>1258956</v>
      </c>
    </row>
    <row r="287" spans="1:13" ht="15.6" x14ac:dyDescent="0.3">
      <c r="A287" t="s">
        <v>792</v>
      </c>
      <c r="B287" t="s">
        <v>387</v>
      </c>
      <c r="C287" s="52">
        <f t="shared" si="4"/>
        <v>278</v>
      </c>
      <c r="D287" s="52" t="s">
        <v>801</v>
      </c>
      <c r="E287" s="52" t="s">
        <v>799</v>
      </c>
      <c r="F287" s="85">
        <v>41991</v>
      </c>
      <c r="G287" s="52">
        <v>41.22</v>
      </c>
      <c r="H287" s="52">
        <v>903</v>
      </c>
      <c r="I287" t="s">
        <v>752</v>
      </c>
      <c r="J287" s="1">
        <v>41974</v>
      </c>
      <c r="K287">
        <v>7946</v>
      </c>
      <c r="L287">
        <v>823205</v>
      </c>
      <c r="M287">
        <v>1259370</v>
      </c>
    </row>
    <row r="288" spans="1:13" ht="15.6" x14ac:dyDescent="0.3">
      <c r="A288" t="s">
        <v>792</v>
      </c>
      <c r="B288" t="s">
        <v>387</v>
      </c>
      <c r="C288" s="52">
        <f t="shared" si="4"/>
        <v>279</v>
      </c>
      <c r="D288" s="52" t="s">
        <v>801</v>
      </c>
      <c r="E288" s="52" t="s">
        <v>791</v>
      </c>
      <c r="F288" s="85">
        <v>41991</v>
      </c>
      <c r="G288" s="52">
        <v>2.67</v>
      </c>
      <c r="H288" s="52">
        <v>912</v>
      </c>
      <c r="I288" t="s">
        <v>759</v>
      </c>
      <c r="J288" s="1">
        <v>41974</v>
      </c>
      <c r="K288">
        <v>7946</v>
      </c>
      <c r="L288">
        <v>823204</v>
      </c>
      <c r="M288">
        <v>1258956</v>
      </c>
    </row>
    <row r="289" spans="1:13" ht="15.6" x14ac:dyDescent="0.3">
      <c r="A289" t="s">
        <v>792</v>
      </c>
      <c r="B289" t="s">
        <v>387</v>
      </c>
      <c r="C289" s="52">
        <f t="shared" si="4"/>
        <v>280</v>
      </c>
      <c r="D289" s="52" t="s">
        <v>801</v>
      </c>
      <c r="E289" s="52" t="s">
        <v>799</v>
      </c>
      <c r="F289" s="85">
        <v>41991</v>
      </c>
      <c r="G289" s="52">
        <v>2.76</v>
      </c>
      <c r="H289" s="52">
        <v>912</v>
      </c>
      <c r="I289" t="s">
        <v>759</v>
      </c>
      <c r="J289" s="1">
        <v>41974</v>
      </c>
      <c r="K289">
        <v>7946</v>
      </c>
      <c r="L289">
        <v>823205</v>
      </c>
      <c r="M289">
        <v>1259370</v>
      </c>
    </row>
    <row r="290" spans="1:13" ht="15.6" x14ac:dyDescent="0.3">
      <c r="A290" t="s">
        <v>792</v>
      </c>
      <c r="B290" t="s">
        <v>387</v>
      </c>
      <c r="C290" s="52">
        <f t="shared" si="4"/>
        <v>281</v>
      </c>
      <c r="D290" s="52" t="s">
        <v>801</v>
      </c>
      <c r="E290" s="52" t="s">
        <v>791</v>
      </c>
      <c r="F290" s="85">
        <v>41991</v>
      </c>
      <c r="G290" s="52">
        <v>40</v>
      </c>
      <c r="H290" s="52">
        <v>921</v>
      </c>
      <c r="I290" t="s">
        <v>741</v>
      </c>
      <c r="J290" s="1">
        <v>41974</v>
      </c>
      <c r="K290">
        <v>7946</v>
      </c>
      <c r="L290">
        <v>823204</v>
      </c>
      <c r="M290">
        <v>1258956</v>
      </c>
    </row>
    <row r="291" spans="1:13" ht="15.6" x14ac:dyDescent="0.3">
      <c r="A291" t="s">
        <v>792</v>
      </c>
      <c r="B291" t="s">
        <v>387</v>
      </c>
      <c r="C291" s="52">
        <f t="shared" si="4"/>
        <v>282</v>
      </c>
      <c r="D291" s="52" t="s">
        <v>801</v>
      </c>
      <c r="E291" s="52" t="s">
        <v>799</v>
      </c>
      <c r="F291" s="85">
        <v>41991</v>
      </c>
      <c r="G291" s="52">
        <v>41.22</v>
      </c>
      <c r="H291" s="52">
        <v>921</v>
      </c>
      <c r="I291" t="s">
        <v>741</v>
      </c>
      <c r="J291" s="1">
        <v>41974</v>
      </c>
      <c r="K291">
        <v>7946</v>
      </c>
      <c r="L291">
        <v>823205</v>
      </c>
      <c r="M291">
        <v>1259370</v>
      </c>
    </row>
    <row r="292" spans="1:13" ht="15.6" x14ac:dyDescent="0.3">
      <c r="A292" t="s">
        <v>792</v>
      </c>
      <c r="B292" t="s">
        <v>387</v>
      </c>
      <c r="C292" s="52">
        <f t="shared" si="4"/>
        <v>283</v>
      </c>
      <c r="D292" s="52" t="s">
        <v>81</v>
      </c>
      <c r="E292" s="52" t="s">
        <v>821</v>
      </c>
      <c r="F292" s="85">
        <v>42003</v>
      </c>
      <c r="G292" s="52">
        <v>16.48</v>
      </c>
      <c r="H292" s="52">
        <v>588</v>
      </c>
      <c r="I292" t="s">
        <v>757</v>
      </c>
      <c r="J292" s="1">
        <v>41974</v>
      </c>
      <c r="K292">
        <v>7402</v>
      </c>
      <c r="L292">
        <v>5058</v>
      </c>
      <c r="M292">
        <v>1259926</v>
      </c>
    </row>
    <row r="293" spans="1:13" ht="15.6" x14ac:dyDescent="0.3">
      <c r="A293" t="s">
        <v>792</v>
      </c>
      <c r="B293" t="s">
        <v>387</v>
      </c>
      <c r="C293" s="52">
        <f t="shared" si="4"/>
        <v>284</v>
      </c>
      <c r="D293" s="52" t="s">
        <v>81</v>
      </c>
      <c r="E293" s="52" t="s">
        <v>821</v>
      </c>
      <c r="F293" s="85">
        <v>42003</v>
      </c>
      <c r="G293" s="52">
        <v>16.96</v>
      </c>
      <c r="H293" s="52">
        <v>598</v>
      </c>
      <c r="I293" t="s">
        <v>758</v>
      </c>
      <c r="J293" s="1">
        <v>41974</v>
      </c>
      <c r="K293">
        <v>7402</v>
      </c>
      <c r="L293">
        <v>5058</v>
      </c>
      <c r="M293">
        <v>1259926</v>
      </c>
    </row>
    <row r="294" spans="1:13" ht="15.6" x14ac:dyDescent="0.3">
      <c r="A294" t="s">
        <v>792</v>
      </c>
      <c r="B294" t="s">
        <v>387</v>
      </c>
      <c r="C294" s="52">
        <f t="shared" si="4"/>
        <v>285</v>
      </c>
      <c r="D294" s="52" t="s">
        <v>81</v>
      </c>
      <c r="E294" s="52" t="s">
        <v>821</v>
      </c>
      <c r="F294" s="85">
        <v>42003</v>
      </c>
      <c r="G294" s="52">
        <v>7.27</v>
      </c>
      <c r="H294" s="52">
        <v>903</v>
      </c>
      <c r="I294" t="s">
        <v>752</v>
      </c>
      <c r="J294" s="1">
        <v>41974</v>
      </c>
      <c r="K294">
        <v>7402</v>
      </c>
      <c r="L294">
        <v>5058</v>
      </c>
      <c r="M294">
        <v>1259926</v>
      </c>
    </row>
    <row r="295" spans="1:13" ht="15.6" x14ac:dyDescent="0.3">
      <c r="A295" t="s">
        <v>792</v>
      </c>
      <c r="B295" t="s">
        <v>387</v>
      </c>
      <c r="C295" s="52">
        <f t="shared" si="4"/>
        <v>286</v>
      </c>
      <c r="D295" s="52" t="s">
        <v>81</v>
      </c>
      <c r="E295" s="52" t="s">
        <v>821</v>
      </c>
      <c r="F295" s="85">
        <v>42003</v>
      </c>
      <c r="G295" s="52">
        <v>0.48</v>
      </c>
      <c r="H295" s="52">
        <v>912</v>
      </c>
      <c r="I295" t="s">
        <v>759</v>
      </c>
      <c r="J295" s="1">
        <v>41974</v>
      </c>
      <c r="K295">
        <v>7402</v>
      </c>
      <c r="L295">
        <v>5058</v>
      </c>
      <c r="M295">
        <v>1259926</v>
      </c>
    </row>
    <row r="296" spans="1:13" ht="15.6" x14ac:dyDescent="0.3">
      <c r="A296" t="s">
        <v>792</v>
      </c>
      <c r="B296" t="s">
        <v>387</v>
      </c>
      <c r="C296" s="52">
        <f t="shared" si="4"/>
        <v>287</v>
      </c>
      <c r="D296" s="52" t="s">
        <v>81</v>
      </c>
      <c r="E296" s="52" t="s">
        <v>821</v>
      </c>
      <c r="F296" s="85">
        <v>42003</v>
      </c>
      <c r="G296" s="52">
        <v>7.28</v>
      </c>
      <c r="H296" s="52">
        <v>921</v>
      </c>
      <c r="I296" t="s">
        <v>741</v>
      </c>
      <c r="J296" s="1">
        <v>41974</v>
      </c>
      <c r="K296">
        <v>7402</v>
      </c>
      <c r="L296">
        <v>5058</v>
      </c>
      <c r="M296">
        <v>1259926</v>
      </c>
    </row>
    <row r="297" spans="1:13" ht="15.6" x14ac:dyDescent="0.3">
      <c r="A297" t="s">
        <v>792</v>
      </c>
      <c r="B297" t="s">
        <v>387</v>
      </c>
      <c r="C297" s="52">
        <f t="shared" si="4"/>
        <v>288</v>
      </c>
      <c r="D297" s="52" t="s">
        <v>800</v>
      </c>
      <c r="E297" s="52" t="s">
        <v>791</v>
      </c>
      <c r="F297" s="85">
        <v>42009</v>
      </c>
      <c r="G297" s="52">
        <v>11.93</v>
      </c>
      <c r="H297" s="52">
        <v>588</v>
      </c>
      <c r="I297" t="s">
        <v>757</v>
      </c>
      <c r="J297" s="1">
        <v>42005</v>
      </c>
      <c r="K297">
        <v>7679</v>
      </c>
      <c r="L297">
        <v>1661</v>
      </c>
      <c r="M297">
        <v>1261495</v>
      </c>
    </row>
    <row r="298" spans="1:13" ht="15.6" x14ac:dyDescent="0.3">
      <c r="A298" t="s">
        <v>792</v>
      </c>
      <c r="B298" t="s">
        <v>387</v>
      </c>
      <c r="C298" s="52">
        <f t="shared" si="4"/>
        <v>289</v>
      </c>
      <c r="D298" s="52" t="s">
        <v>81</v>
      </c>
      <c r="E298" s="52" t="s">
        <v>822</v>
      </c>
      <c r="F298" s="85">
        <v>42009</v>
      </c>
      <c r="G298" s="52">
        <v>13.64</v>
      </c>
      <c r="H298" s="52">
        <v>588</v>
      </c>
      <c r="I298" t="s">
        <v>757</v>
      </c>
      <c r="J298" s="1">
        <v>42005</v>
      </c>
      <c r="K298">
        <v>7402</v>
      </c>
      <c r="L298">
        <v>5218</v>
      </c>
      <c r="M298">
        <v>1259705</v>
      </c>
    </row>
    <row r="299" spans="1:13" ht="15.6" x14ac:dyDescent="0.3">
      <c r="A299" t="s">
        <v>792</v>
      </c>
      <c r="B299" t="s">
        <v>387</v>
      </c>
      <c r="C299" s="52">
        <f t="shared" si="4"/>
        <v>290</v>
      </c>
      <c r="D299" s="52" t="s">
        <v>800</v>
      </c>
      <c r="E299" s="52" t="s">
        <v>791</v>
      </c>
      <c r="F299" s="85">
        <v>42009</v>
      </c>
      <c r="G299" s="52">
        <v>19.21</v>
      </c>
      <c r="H299" s="52">
        <v>598</v>
      </c>
      <c r="I299" t="s">
        <v>758</v>
      </c>
      <c r="J299" s="1">
        <v>42005</v>
      </c>
      <c r="K299">
        <v>7679</v>
      </c>
      <c r="L299">
        <v>1661</v>
      </c>
      <c r="M299">
        <v>1261495</v>
      </c>
    </row>
    <row r="300" spans="1:13" ht="15.6" x14ac:dyDescent="0.3">
      <c r="A300" t="s">
        <v>792</v>
      </c>
      <c r="B300" t="s">
        <v>387</v>
      </c>
      <c r="C300" s="52">
        <f t="shared" si="4"/>
        <v>291</v>
      </c>
      <c r="D300" s="52" t="s">
        <v>81</v>
      </c>
      <c r="E300" s="52" t="s">
        <v>822</v>
      </c>
      <c r="F300" s="85">
        <v>42009</v>
      </c>
      <c r="G300" s="52">
        <v>14.04</v>
      </c>
      <c r="H300" s="52">
        <v>598</v>
      </c>
      <c r="I300" t="s">
        <v>758</v>
      </c>
      <c r="J300" s="1">
        <v>42005</v>
      </c>
      <c r="K300">
        <v>7402</v>
      </c>
      <c r="L300">
        <v>5218</v>
      </c>
      <c r="M300">
        <v>1259705</v>
      </c>
    </row>
    <row r="301" spans="1:13" ht="15.6" x14ac:dyDescent="0.3">
      <c r="A301" t="s">
        <v>792</v>
      </c>
      <c r="B301" t="s">
        <v>387</v>
      </c>
      <c r="C301" s="52">
        <f t="shared" si="4"/>
        <v>292</v>
      </c>
      <c r="D301" s="52" t="s">
        <v>800</v>
      </c>
      <c r="E301" s="52" t="s">
        <v>791</v>
      </c>
      <c r="F301" s="85">
        <v>42009</v>
      </c>
      <c r="G301" s="52">
        <v>17.23</v>
      </c>
      <c r="H301" s="52">
        <v>903</v>
      </c>
      <c r="I301" t="s">
        <v>752</v>
      </c>
      <c r="J301" s="1">
        <v>42005</v>
      </c>
      <c r="K301">
        <v>7679</v>
      </c>
      <c r="L301">
        <v>1661</v>
      </c>
      <c r="M301">
        <v>1261495</v>
      </c>
    </row>
    <row r="302" spans="1:13" ht="15.6" x14ac:dyDescent="0.3">
      <c r="A302" t="s">
        <v>792</v>
      </c>
      <c r="B302" t="s">
        <v>387</v>
      </c>
      <c r="C302" s="52">
        <f t="shared" si="4"/>
        <v>293</v>
      </c>
      <c r="D302" s="52" t="s">
        <v>81</v>
      </c>
      <c r="E302" s="52" t="s">
        <v>822</v>
      </c>
      <c r="F302" s="85">
        <v>42009</v>
      </c>
      <c r="G302" s="52">
        <v>6.02</v>
      </c>
      <c r="H302" s="52">
        <v>903</v>
      </c>
      <c r="I302" t="s">
        <v>752</v>
      </c>
      <c r="J302" s="1">
        <v>42005</v>
      </c>
      <c r="K302">
        <v>7402</v>
      </c>
      <c r="L302">
        <v>5218</v>
      </c>
      <c r="M302">
        <v>1259705</v>
      </c>
    </row>
    <row r="303" spans="1:13" ht="15.6" x14ac:dyDescent="0.3">
      <c r="A303" t="s">
        <v>792</v>
      </c>
      <c r="B303" t="s">
        <v>387</v>
      </c>
      <c r="C303" s="52">
        <f t="shared" si="4"/>
        <v>294</v>
      </c>
      <c r="D303" s="52" t="s">
        <v>800</v>
      </c>
      <c r="E303" s="52" t="s">
        <v>791</v>
      </c>
      <c r="F303" s="85">
        <v>42009</v>
      </c>
      <c r="G303" s="52">
        <v>0.66</v>
      </c>
      <c r="H303" s="52">
        <v>912</v>
      </c>
      <c r="I303" t="s">
        <v>759</v>
      </c>
      <c r="J303" s="1">
        <v>42005</v>
      </c>
      <c r="K303">
        <v>7679</v>
      </c>
      <c r="L303">
        <v>1661</v>
      </c>
      <c r="M303">
        <v>1261495</v>
      </c>
    </row>
    <row r="304" spans="1:13" ht="15.6" x14ac:dyDescent="0.3">
      <c r="A304" t="s">
        <v>792</v>
      </c>
      <c r="B304" t="s">
        <v>387</v>
      </c>
      <c r="C304" s="52">
        <f t="shared" si="4"/>
        <v>295</v>
      </c>
      <c r="D304" s="52" t="s">
        <v>81</v>
      </c>
      <c r="E304" s="52" t="s">
        <v>822</v>
      </c>
      <c r="F304" s="85">
        <v>42009</v>
      </c>
      <c r="G304" s="52">
        <v>0.4</v>
      </c>
      <c r="H304" s="52">
        <v>912</v>
      </c>
      <c r="I304" t="s">
        <v>759</v>
      </c>
      <c r="J304" s="1">
        <v>42005</v>
      </c>
      <c r="K304">
        <v>7402</v>
      </c>
      <c r="L304">
        <v>5218</v>
      </c>
      <c r="M304">
        <v>1259705</v>
      </c>
    </row>
    <row r="305" spans="1:13" ht="15.6" x14ac:dyDescent="0.3">
      <c r="A305" t="s">
        <v>792</v>
      </c>
      <c r="B305" t="s">
        <v>387</v>
      </c>
      <c r="C305" s="52">
        <f t="shared" si="4"/>
        <v>296</v>
      </c>
      <c r="D305" s="52" t="s">
        <v>800</v>
      </c>
      <c r="E305" s="52" t="s">
        <v>791</v>
      </c>
      <c r="F305" s="85">
        <v>42009</v>
      </c>
      <c r="G305" s="52">
        <v>17.22</v>
      </c>
      <c r="H305" s="52">
        <v>921</v>
      </c>
      <c r="I305" t="s">
        <v>741</v>
      </c>
      <c r="J305" s="1">
        <v>42005</v>
      </c>
      <c r="K305">
        <v>7679</v>
      </c>
      <c r="L305">
        <v>1661</v>
      </c>
      <c r="M305">
        <v>1261495</v>
      </c>
    </row>
    <row r="306" spans="1:13" ht="15.6" x14ac:dyDescent="0.3">
      <c r="A306" t="s">
        <v>792</v>
      </c>
      <c r="B306" t="s">
        <v>387</v>
      </c>
      <c r="C306" s="52">
        <f t="shared" si="4"/>
        <v>297</v>
      </c>
      <c r="D306" s="52" t="s">
        <v>81</v>
      </c>
      <c r="E306" s="52" t="s">
        <v>822</v>
      </c>
      <c r="F306" s="85">
        <v>42009</v>
      </c>
      <c r="G306" s="52">
        <v>6.02</v>
      </c>
      <c r="H306" s="52">
        <v>921</v>
      </c>
      <c r="I306" t="s">
        <v>741</v>
      </c>
      <c r="J306" s="1">
        <v>42005</v>
      </c>
      <c r="K306">
        <v>7402</v>
      </c>
      <c r="L306">
        <v>5218</v>
      </c>
      <c r="M306">
        <v>1259705</v>
      </c>
    </row>
    <row r="307" spans="1:13" ht="15.6" x14ac:dyDescent="0.3">
      <c r="A307" t="s">
        <v>792</v>
      </c>
      <c r="B307" t="s">
        <v>387</v>
      </c>
      <c r="C307" s="52">
        <f t="shared" si="4"/>
        <v>298</v>
      </c>
      <c r="D307" s="52" t="s">
        <v>798</v>
      </c>
      <c r="E307" s="52" t="s">
        <v>791</v>
      </c>
      <c r="F307" s="85">
        <v>42010</v>
      </c>
      <c r="G307" s="52">
        <v>134.94999999999999</v>
      </c>
      <c r="H307" s="52">
        <v>588</v>
      </c>
      <c r="I307" t="s">
        <v>757</v>
      </c>
      <c r="J307" s="1">
        <v>42005</v>
      </c>
      <c r="K307">
        <v>7486</v>
      </c>
      <c r="L307">
        <v>151128</v>
      </c>
      <c r="M307">
        <v>1261495</v>
      </c>
    </row>
    <row r="308" spans="1:13" ht="15.6" x14ac:dyDescent="0.3">
      <c r="A308" t="s">
        <v>792</v>
      </c>
      <c r="B308" t="s">
        <v>387</v>
      </c>
      <c r="C308" s="52">
        <f t="shared" si="4"/>
        <v>299</v>
      </c>
      <c r="D308" s="52" t="s">
        <v>798</v>
      </c>
      <c r="E308" s="52" t="s">
        <v>791</v>
      </c>
      <c r="F308" s="85">
        <v>42010</v>
      </c>
      <c r="G308" s="52">
        <v>217.42</v>
      </c>
      <c r="H308" s="52">
        <v>598</v>
      </c>
      <c r="I308" t="s">
        <v>758</v>
      </c>
      <c r="J308" s="1">
        <v>42005</v>
      </c>
      <c r="K308">
        <v>7486</v>
      </c>
      <c r="L308">
        <v>151128</v>
      </c>
      <c r="M308">
        <v>1261495</v>
      </c>
    </row>
    <row r="309" spans="1:13" ht="15.6" x14ac:dyDescent="0.3">
      <c r="A309" t="s">
        <v>792</v>
      </c>
      <c r="B309" t="s">
        <v>387</v>
      </c>
      <c r="C309" s="52">
        <f t="shared" si="4"/>
        <v>300</v>
      </c>
      <c r="D309" s="52" t="s">
        <v>798</v>
      </c>
      <c r="E309" s="52" t="s">
        <v>791</v>
      </c>
      <c r="F309" s="85">
        <v>42010</v>
      </c>
      <c r="G309" s="52">
        <v>194.92</v>
      </c>
      <c r="H309" s="52">
        <v>903</v>
      </c>
      <c r="I309" t="s">
        <v>752</v>
      </c>
      <c r="J309" s="1">
        <v>42005</v>
      </c>
      <c r="K309">
        <v>7486</v>
      </c>
      <c r="L309">
        <v>151128</v>
      </c>
      <c r="M309">
        <v>1261495</v>
      </c>
    </row>
    <row r="310" spans="1:13" ht="15.6" x14ac:dyDescent="0.3">
      <c r="A310" t="s">
        <v>792</v>
      </c>
      <c r="B310" t="s">
        <v>387</v>
      </c>
      <c r="C310" s="52">
        <f t="shared" si="4"/>
        <v>301</v>
      </c>
      <c r="D310" s="52" t="s">
        <v>798</v>
      </c>
      <c r="E310" s="52" t="s">
        <v>791</v>
      </c>
      <c r="F310" s="85">
        <v>42010</v>
      </c>
      <c r="G310" s="52">
        <v>7.5</v>
      </c>
      <c r="H310" s="52">
        <v>912</v>
      </c>
      <c r="I310" t="s">
        <v>759</v>
      </c>
      <c r="J310" s="1">
        <v>42005</v>
      </c>
      <c r="K310">
        <v>7486</v>
      </c>
      <c r="L310">
        <v>151128</v>
      </c>
      <c r="M310">
        <v>1261495</v>
      </c>
    </row>
    <row r="311" spans="1:13" ht="15.6" x14ac:dyDescent="0.3">
      <c r="A311" t="s">
        <v>792</v>
      </c>
      <c r="B311" t="s">
        <v>387</v>
      </c>
      <c r="C311" s="52">
        <f t="shared" si="4"/>
        <v>302</v>
      </c>
      <c r="D311" s="52" t="s">
        <v>798</v>
      </c>
      <c r="E311" s="52" t="s">
        <v>791</v>
      </c>
      <c r="F311" s="85">
        <v>42010</v>
      </c>
      <c r="G311" s="52">
        <v>194.92</v>
      </c>
      <c r="H311" s="52">
        <v>921</v>
      </c>
      <c r="I311" t="s">
        <v>741</v>
      </c>
      <c r="J311" s="1">
        <v>42005</v>
      </c>
      <c r="K311">
        <v>7486</v>
      </c>
      <c r="L311">
        <v>151128</v>
      </c>
      <c r="M311">
        <v>1261495</v>
      </c>
    </row>
    <row r="312" spans="1:13" ht="15.6" x14ac:dyDescent="0.3">
      <c r="A312" t="s">
        <v>792</v>
      </c>
      <c r="B312" t="s">
        <v>387</v>
      </c>
      <c r="C312" s="52">
        <f t="shared" si="4"/>
        <v>303</v>
      </c>
      <c r="D312" s="52" t="s">
        <v>798</v>
      </c>
      <c r="E312" s="52" t="s">
        <v>791</v>
      </c>
      <c r="F312" s="85">
        <v>42011</v>
      </c>
      <c r="G312" s="52">
        <v>4.49</v>
      </c>
      <c r="H312" s="52">
        <v>588</v>
      </c>
      <c r="I312" t="s">
        <v>757</v>
      </c>
      <c r="J312" s="1">
        <v>42005</v>
      </c>
      <c r="K312">
        <v>7486</v>
      </c>
      <c r="L312">
        <v>151161</v>
      </c>
      <c r="M312">
        <v>1261495</v>
      </c>
    </row>
    <row r="313" spans="1:13" ht="15.6" x14ac:dyDescent="0.3">
      <c r="A313" t="s">
        <v>792</v>
      </c>
      <c r="B313" t="s">
        <v>387</v>
      </c>
      <c r="C313" s="52">
        <f t="shared" si="4"/>
        <v>304</v>
      </c>
      <c r="D313" s="52" t="s">
        <v>798</v>
      </c>
      <c r="E313" s="52" t="s">
        <v>791</v>
      </c>
      <c r="F313" s="85">
        <v>42011</v>
      </c>
      <c r="G313" s="52">
        <v>7.23</v>
      </c>
      <c r="H313" s="52">
        <v>598</v>
      </c>
      <c r="I313" t="s">
        <v>758</v>
      </c>
      <c r="J313" s="1">
        <v>42005</v>
      </c>
      <c r="K313">
        <v>7486</v>
      </c>
      <c r="L313">
        <v>151161</v>
      </c>
      <c r="M313">
        <v>1261495</v>
      </c>
    </row>
    <row r="314" spans="1:13" ht="15.6" x14ac:dyDescent="0.3">
      <c r="A314" t="s">
        <v>792</v>
      </c>
      <c r="B314" t="s">
        <v>387</v>
      </c>
      <c r="C314" s="52">
        <f t="shared" si="4"/>
        <v>305</v>
      </c>
      <c r="D314" s="52" t="s">
        <v>798</v>
      </c>
      <c r="E314" s="52" t="s">
        <v>791</v>
      </c>
      <c r="F314" s="85">
        <v>42011</v>
      </c>
      <c r="G314" s="52">
        <v>6.48</v>
      </c>
      <c r="H314" s="52">
        <v>903</v>
      </c>
      <c r="I314" t="s">
        <v>752</v>
      </c>
      <c r="J314" s="1">
        <v>42005</v>
      </c>
      <c r="K314">
        <v>7486</v>
      </c>
      <c r="L314">
        <v>151161</v>
      </c>
      <c r="M314">
        <v>1261495</v>
      </c>
    </row>
    <row r="315" spans="1:13" ht="15.6" x14ac:dyDescent="0.3">
      <c r="A315" t="s">
        <v>792</v>
      </c>
      <c r="B315" t="s">
        <v>387</v>
      </c>
      <c r="C315" s="52">
        <f t="shared" si="4"/>
        <v>306</v>
      </c>
      <c r="D315" s="52" t="s">
        <v>798</v>
      </c>
      <c r="E315" s="52" t="s">
        <v>791</v>
      </c>
      <c r="F315" s="85">
        <v>42011</v>
      </c>
      <c r="G315" s="52">
        <v>0.25</v>
      </c>
      <c r="H315" s="52">
        <v>912</v>
      </c>
      <c r="I315" t="s">
        <v>759</v>
      </c>
      <c r="J315" s="1">
        <v>42005</v>
      </c>
      <c r="K315">
        <v>7486</v>
      </c>
      <c r="L315">
        <v>151161</v>
      </c>
      <c r="M315">
        <v>1261495</v>
      </c>
    </row>
    <row r="316" spans="1:13" ht="15.6" x14ac:dyDescent="0.3">
      <c r="A316" t="s">
        <v>792</v>
      </c>
      <c r="B316" t="s">
        <v>387</v>
      </c>
      <c r="C316" s="52">
        <f t="shared" si="4"/>
        <v>307</v>
      </c>
      <c r="D316" s="52" t="s">
        <v>798</v>
      </c>
      <c r="E316" s="52" t="s">
        <v>791</v>
      </c>
      <c r="F316" s="85">
        <v>42011</v>
      </c>
      <c r="G316" s="52">
        <v>6.48</v>
      </c>
      <c r="H316" s="52">
        <v>921</v>
      </c>
      <c r="I316" t="s">
        <v>741</v>
      </c>
      <c r="J316" s="1">
        <v>42005</v>
      </c>
      <c r="K316">
        <v>7486</v>
      </c>
      <c r="L316">
        <v>151161</v>
      </c>
      <c r="M316">
        <v>1261495</v>
      </c>
    </row>
    <row r="317" spans="1:13" ht="15.6" x14ac:dyDescent="0.3">
      <c r="A317" t="s">
        <v>792</v>
      </c>
      <c r="B317" t="s">
        <v>387</v>
      </c>
      <c r="C317" s="52">
        <f t="shared" si="4"/>
        <v>308</v>
      </c>
      <c r="D317" s="52" t="s">
        <v>804</v>
      </c>
      <c r="E317" s="52" t="s">
        <v>791</v>
      </c>
      <c r="F317" s="85">
        <v>42013</v>
      </c>
      <c r="G317" s="52">
        <v>104.26</v>
      </c>
      <c r="H317" s="52">
        <v>588</v>
      </c>
      <c r="I317" t="s">
        <v>757</v>
      </c>
      <c r="J317" s="1">
        <v>42005</v>
      </c>
      <c r="K317">
        <v>231</v>
      </c>
      <c r="L317">
        <v>479225</v>
      </c>
      <c r="M317">
        <v>1261358</v>
      </c>
    </row>
    <row r="318" spans="1:13" ht="15.6" x14ac:dyDescent="0.3">
      <c r="A318" t="s">
        <v>792</v>
      </c>
      <c r="B318" t="s">
        <v>387</v>
      </c>
      <c r="C318" s="52">
        <f t="shared" si="4"/>
        <v>309</v>
      </c>
      <c r="D318" s="52" t="s">
        <v>793</v>
      </c>
      <c r="E318" s="52" t="s">
        <v>810</v>
      </c>
      <c r="F318" s="85">
        <v>42013</v>
      </c>
      <c r="G318" s="52">
        <v>29.78</v>
      </c>
      <c r="H318" s="52">
        <v>588</v>
      </c>
      <c r="I318" t="s">
        <v>757</v>
      </c>
      <c r="J318" s="1">
        <v>42005</v>
      </c>
      <c r="K318">
        <v>8490</v>
      </c>
      <c r="L318">
        <v>2240040433</v>
      </c>
      <c r="M318">
        <v>1261489</v>
      </c>
    </row>
    <row r="319" spans="1:13" ht="15.6" x14ac:dyDescent="0.3">
      <c r="A319" t="s">
        <v>792</v>
      </c>
      <c r="B319" t="s">
        <v>387</v>
      </c>
      <c r="C319" s="52">
        <f t="shared" si="4"/>
        <v>310</v>
      </c>
      <c r="D319" s="52" t="s">
        <v>804</v>
      </c>
      <c r="E319" s="52" t="s">
        <v>791</v>
      </c>
      <c r="F319" s="85">
        <v>42013</v>
      </c>
      <c r="G319" s="52">
        <v>167.98</v>
      </c>
      <c r="H319" s="52">
        <v>598</v>
      </c>
      <c r="I319" t="s">
        <v>758</v>
      </c>
      <c r="J319" s="1">
        <v>42005</v>
      </c>
      <c r="K319">
        <v>231</v>
      </c>
      <c r="L319">
        <v>479225</v>
      </c>
      <c r="M319">
        <v>1261358</v>
      </c>
    </row>
    <row r="320" spans="1:13" ht="15.6" x14ac:dyDescent="0.3">
      <c r="A320" t="s">
        <v>792</v>
      </c>
      <c r="B320" t="s">
        <v>387</v>
      </c>
      <c r="C320" s="52">
        <f t="shared" si="4"/>
        <v>311</v>
      </c>
      <c r="D320" s="52" t="s">
        <v>793</v>
      </c>
      <c r="E320" s="52" t="s">
        <v>810</v>
      </c>
      <c r="F320" s="85">
        <v>42013</v>
      </c>
      <c r="G320" s="52">
        <v>47.99</v>
      </c>
      <c r="H320" s="52">
        <v>598</v>
      </c>
      <c r="I320" t="s">
        <v>758</v>
      </c>
      <c r="J320" s="1">
        <v>42005</v>
      </c>
      <c r="K320">
        <v>8490</v>
      </c>
      <c r="L320">
        <v>2240040433</v>
      </c>
      <c r="M320">
        <v>1261489</v>
      </c>
    </row>
    <row r="321" spans="1:13" ht="15.6" x14ac:dyDescent="0.3">
      <c r="A321" t="s">
        <v>792</v>
      </c>
      <c r="B321" t="s">
        <v>387</v>
      </c>
      <c r="C321" s="52">
        <f t="shared" si="4"/>
        <v>312</v>
      </c>
      <c r="D321" s="52" t="s">
        <v>804</v>
      </c>
      <c r="E321" s="52" t="s">
        <v>791</v>
      </c>
      <c r="F321" s="85">
        <v>42013</v>
      </c>
      <c r="G321" s="52">
        <v>150.59</v>
      </c>
      <c r="H321" s="52">
        <v>903</v>
      </c>
      <c r="I321" t="s">
        <v>752</v>
      </c>
      <c r="J321" s="1">
        <v>42005</v>
      </c>
      <c r="K321">
        <v>231</v>
      </c>
      <c r="L321">
        <v>479225</v>
      </c>
      <c r="M321">
        <v>1261358</v>
      </c>
    </row>
    <row r="322" spans="1:13" ht="15.6" x14ac:dyDescent="0.3">
      <c r="A322" t="s">
        <v>792</v>
      </c>
      <c r="B322" t="s">
        <v>387</v>
      </c>
      <c r="C322" s="52">
        <f t="shared" si="4"/>
        <v>313</v>
      </c>
      <c r="D322" s="52" t="s">
        <v>793</v>
      </c>
      <c r="E322" s="52" t="s">
        <v>810</v>
      </c>
      <c r="F322" s="85">
        <v>42013</v>
      </c>
      <c r="G322" s="52">
        <v>43.02</v>
      </c>
      <c r="H322" s="52">
        <v>903</v>
      </c>
      <c r="I322" t="s">
        <v>752</v>
      </c>
      <c r="J322" s="1">
        <v>42005</v>
      </c>
      <c r="K322">
        <v>8490</v>
      </c>
      <c r="L322">
        <v>2240040433</v>
      </c>
      <c r="M322">
        <v>1261489</v>
      </c>
    </row>
    <row r="323" spans="1:13" ht="15.6" x14ac:dyDescent="0.3">
      <c r="A323" t="s">
        <v>792</v>
      </c>
      <c r="B323" t="s">
        <v>387</v>
      </c>
      <c r="C323" s="52">
        <f t="shared" si="4"/>
        <v>314</v>
      </c>
      <c r="D323" s="52" t="s">
        <v>804</v>
      </c>
      <c r="E323" s="52" t="s">
        <v>791</v>
      </c>
      <c r="F323" s="85">
        <v>42013</v>
      </c>
      <c r="G323" s="52">
        <v>5.79</v>
      </c>
      <c r="H323" s="52">
        <v>912</v>
      </c>
      <c r="I323" t="s">
        <v>759</v>
      </c>
      <c r="J323" s="1">
        <v>42005</v>
      </c>
      <c r="K323">
        <v>231</v>
      </c>
      <c r="L323">
        <v>479225</v>
      </c>
      <c r="M323">
        <v>1261358</v>
      </c>
    </row>
    <row r="324" spans="1:13" ht="15.6" x14ac:dyDescent="0.3">
      <c r="A324" t="s">
        <v>792</v>
      </c>
      <c r="B324" t="s">
        <v>387</v>
      </c>
      <c r="C324" s="52">
        <f t="shared" si="4"/>
        <v>315</v>
      </c>
      <c r="D324" s="52" t="s">
        <v>793</v>
      </c>
      <c r="E324" s="52" t="s">
        <v>810</v>
      </c>
      <c r="F324" s="85">
        <v>42013</v>
      </c>
      <c r="G324" s="52">
        <v>1.65</v>
      </c>
      <c r="H324" s="52">
        <v>912</v>
      </c>
      <c r="I324" t="s">
        <v>759</v>
      </c>
      <c r="J324" s="1">
        <v>42005</v>
      </c>
      <c r="K324">
        <v>8490</v>
      </c>
      <c r="L324">
        <v>2240040433</v>
      </c>
      <c r="M324">
        <v>1261489</v>
      </c>
    </row>
    <row r="325" spans="1:13" ht="15.6" x14ac:dyDescent="0.3">
      <c r="A325" t="s">
        <v>792</v>
      </c>
      <c r="B325" t="s">
        <v>387</v>
      </c>
      <c r="C325" s="52">
        <f t="shared" si="4"/>
        <v>316</v>
      </c>
      <c r="D325" s="52" t="s">
        <v>804</v>
      </c>
      <c r="E325" s="52" t="s">
        <v>791</v>
      </c>
      <c r="F325" s="85">
        <v>42013</v>
      </c>
      <c r="G325" s="52">
        <v>150.6</v>
      </c>
      <c r="H325" s="52">
        <v>921</v>
      </c>
      <c r="I325" t="s">
        <v>741</v>
      </c>
      <c r="J325" s="1">
        <v>42005</v>
      </c>
      <c r="K325">
        <v>231</v>
      </c>
      <c r="L325">
        <v>479225</v>
      </c>
      <c r="M325">
        <v>1261358</v>
      </c>
    </row>
    <row r="326" spans="1:13" ht="15.6" x14ac:dyDescent="0.3">
      <c r="A326" t="s">
        <v>792</v>
      </c>
      <c r="B326" t="s">
        <v>387</v>
      </c>
      <c r="C326" s="52">
        <f t="shared" si="4"/>
        <v>317</v>
      </c>
      <c r="D326" s="52" t="s">
        <v>793</v>
      </c>
      <c r="E326" s="52" t="s">
        <v>810</v>
      </c>
      <c r="F326" s="85">
        <v>42013</v>
      </c>
      <c r="G326" s="52">
        <v>43.03</v>
      </c>
      <c r="H326" s="52">
        <v>921</v>
      </c>
      <c r="I326" t="s">
        <v>741</v>
      </c>
      <c r="J326" s="1">
        <v>42005</v>
      </c>
      <c r="K326">
        <v>8490</v>
      </c>
      <c r="L326">
        <v>2240040433</v>
      </c>
      <c r="M326">
        <v>1261489</v>
      </c>
    </row>
    <row r="327" spans="1:13" ht="15.6" x14ac:dyDescent="0.3">
      <c r="A327" t="s">
        <v>792</v>
      </c>
      <c r="B327" t="s">
        <v>387</v>
      </c>
      <c r="C327" s="52">
        <f t="shared" si="4"/>
        <v>318</v>
      </c>
      <c r="D327" s="52" t="s">
        <v>793</v>
      </c>
      <c r="E327" s="52" t="s">
        <v>810</v>
      </c>
      <c r="F327" s="85">
        <v>42016</v>
      </c>
      <c r="G327" s="52">
        <v>9.5399999999999991</v>
      </c>
      <c r="H327" s="52">
        <v>588</v>
      </c>
      <c r="I327" t="s">
        <v>757</v>
      </c>
      <c r="J327" s="1">
        <v>42005</v>
      </c>
      <c r="K327">
        <v>8490</v>
      </c>
      <c r="L327">
        <v>2240040447</v>
      </c>
      <c r="M327">
        <v>1261489</v>
      </c>
    </row>
    <row r="328" spans="1:13" ht="15.6" x14ac:dyDescent="0.3">
      <c r="A328" t="s">
        <v>792</v>
      </c>
      <c r="B328" t="s">
        <v>387</v>
      </c>
      <c r="C328" s="52">
        <f t="shared" si="4"/>
        <v>319</v>
      </c>
      <c r="D328" s="52" t="s">
        <v>793</v>
      </c>
      <c r="E328" s="52" t="s">
        <v>810</v>
      </c>
      <c r="F328" s="85">
        <v>42016</v>
      </c>
      <c r="G328" s="52">
        <v>15.37</v>
      </c>
      <c r="H328" s="52">
        <v>598</v>
      </c>
      <c r="I328" t="s">
        <v>758</v>
      </c>
      <c r="J328" s="1">
        <v>42005</v>
      </c>
      <c r="K328">
        <v>8490</v>
      </c>
      <c r="L328">
        <v>2240040447</v>
      </c>
      <c r="M328">
        <v>1261489</v>
      </c>
    </row>
    <row r="329" spans="1:13" ht="15.6" x14ac:dyDescent="0.3">
      <c r="A329" t="s">
        <v>792</v>
      </c>
      <c r="B329" t="s">
        <v>387</v>
      </c>
      <c r="C329" s="52">
        <f t="shared" si="4"/>
        <v>320</v>
      </c>
      <c r="D329" s="52" t="s">
        <v>793</v>
      </c>
      <c r="E329" s="52" t="s">
        <v>810</v>
      </c>
      <c r="F329" s="85">
        <v>42016</v>
      </c>
      <c r="G329" s="52">
        <v>13.78</v>
      </c>
      <c r="H329" s="52">
        <v>903</v>
      </c>
      <c r="I329" t="s">
        <v>752</v>
      </c>
      <c r="J329" s="1">
        <v>42005</v>
      </c>
      <c r="K329">
        <v>8490</v>
      </c>
      <c r="L329">
        <v>2240040447</v>
      </c>
      <c r="M329">
        <v>1261489</v>
      </c>
    </row>
    <row r="330" spans="1:13" ht="15.6" x14ac:dyDescent="0.3">
      <c r="A330" t="s">
        <v>792</v>
      </c>
      <c r="B330" t="s">
        <v>387</v>
      </c>
      <c r="C330" s="52">
        <f t="shared" si="4"/>
        <v>321</v>
      </c>
      <c r="D330" s="52" t="s">
        <v>793</v>
      </c>
      <c r="E330" s="52" t="s">
        <v>810</v>
      </c>
      <c r="F330" s="85">
        <v>42016</v>
      </c>
      <c r="G330" s="52">
        <v>0.53</v>
      </c>
      <c r="H330" s="52">
        <v>912</v>
      </c>
      <c r="I330" t="s">
        <v>759</v>
      </c>
      <c r="J330" s="1">
        <v>42005</v>
      </c>
      <c r="K330">
        <v>8490</v>
      </c>
      <c r="L330">
        <v>2240040447</v>
      </c>
      <c r="M330">
        <v>1261489</v>
      </c>
    </row>
    <row r="331" spans="1:13" ht="15.6" x14ac:dyDescent="0.3">
      <c r="A331" t="s">
        <v>792</v>
      </c>
      <c r="B331" t="s">
        <v>387</v>
      </c>
      <c r="C331" s="52">
        <f t="shared" si="4"/>
        <v>322</v>
      </c>
      <c r="D331" s="52" t="s">
        <v>793</v>
      </c>
      <c r="E331" s="52" t="s">
        <v>810</v>
      </c>
      <c r="F331" s="85">
        <v>42016</v>
      </c>
      <c r="G331" s="52">
        <v>13.78</v>
      </c>
      <c r="H331" s="52">
        <v>921</v>
      </c>
      <c r="I331" t="s">
        <v>741</v>
      </c>
      <c r="J331" s="1">
        <v>42005</v>
      </c>
      <c r="K331">
        <v>8490</v>
      </c>
      <c r="L331">
        <v>2240040447</v>
      </c>
      <c r="M331">
        <v>1261489</v>
      </c>
    </row>
    <row r="332" spans="1:13" ht="15.6" x14ac:dyDescent="0.3">
      <c r="A332" t="s">
        <v>792</v>
      </c>
      <c r="B332" t="s">
        <v>387</v>
      </c>
      <c r="C332" s="52">
        <f t="shared" ref="C332:C395" si="5">C331+1</f>
        <v>323</v>
      </c>
      <c r="D332" s="52" t="s">
        <v>81</v>
      </c>
      <c r="E332" s="52" t="s">
        <v>823</v>
      </c>
      <c r="F332" s="85">
        <v>42018</v>
      </c>
      <c r="G332" s="52">
        <v>2.21</v>
      </c>
      <c r="H332" s="52">
        <v>588</v>
      </c>
      <c r="I332" t="s">
        <v>757</v>
      </c>
      <c r="J332" s="1">
        <v>42005</v>
      </c>
      <c r="K332">
        <v>7402</v>
      </c>
      <c r="L332">
        <v>9396</v>
      </c>
      <c r="M332">
        <v>1261490</v>
      </c>
    </row>
    <row r="333" spans="1:13" ht="15.6" x14ac:dyDescent="0.3">
      <c r="A333" t="s">
        <v>792</v>
      </c>
      <c r="B333" t="s">
        <v>387</v>
      </c>
      <c r="C333" s="52">
        <f t="shared" si="5"/>
        <v>324</v>
      </c>
      <c r="D333" s="52" t="s">
        <v>81</v>
      </c>
      <c r="E333" s="52" t="s">
        <v>823</v>
      </c>
      <c r="F333" s="85">
        <v>42018</v>
      </c>
      <c r="G333" s="52">
        <v>3.57</v>
      </c>
      <c r="H333" s="52">
        <v>598</v>
      </c>
      <c r="I333" t="s">
        <v>758</v>
      </c>
      <c r="J333" s="1">
        <v>42005</v>
      </c>
      <c r="K333">
        <v>7402</v>
      </c>
      <c r="L333">
        <v>9396</v>
      </c>
      <c r="M333">
        <v>1261490</v>
      </c>
    </row>
    <row r="334" spans="1:13" ht="15.6" x14ac:dyDescent="0.3">
      <c r="A334" t="s">
        <v>792</v>
      </c>
      <c r="B334" t="s">
        <v>387</v>
      </c>
      <c r="C334" s="52">
        <f t="shared" si="5"/>
        <v>325</v>
      </c>
      <c r="D334" s="52" t="s">
        <v>81</v>
      </c>
      <c r="E334" s="52" t="s">
        <v>823</v>
      </c>
      <c r="F334" s="85">
        <v>42018</v>
      </c>
      <c r="G334" s="52">
        <v>3.19</v>
      </c>
      <c r="H334" s="52">
        <v>903</v>
      </c>
      <c r="I334" t="s">
        <v>752</v>
      </c>
      <c r="J334" s="1">
        <v>42005</v>
      </c>
      <c r="K334">
        <v>7402</v>
      </c>
      <c r="L334">
        <v>9396</v>
      </c>
      <c r="M334">
        <v>1261490</v>
      </c>
    </row>
    <row r="335" spans="1:13" ht="15.6" x14ac:dyDescent="0.3">
      <c r="A335" t="s">
        <v>792</v>
      </c>
      <c r="B335" t="s">
        <v>387</v>
      </c>
      <c r="C335" s="52">
        <f t="shared" si="5"/>
        <v>326</v>
      </c>
      <c r="D335" s="52" t="s">
        <v>81</v>
      </c>
      <c r="E335" s="52" t="s">
        <v>823</v>
      </c>
      <c r="F335" s="85">
        <v>42018</v>
      </c>
      <c r="G335" s="52">
        <v>0.13</v>
      </c>
      <c r="H335" s="52">
        <v>912</v>
      </c>
      <c r="I335" t="s">
        <v>759</v>
      </c>
      <c r="J335" s="1">
        <v>42005</v>
      </c>
      <c r="K335">
        <v>7402</v>
      </c>
      <c r="L335">
        <v>9396</v>
      </c>
      <c r="M335">
        <v>1261490</v>
      </c>
    </row>
    <row r="336" spans="1:13" ht="15.6" x14ac:dyDescent="0.3">
      <c r="A336" t="s">
        <v>792</v>
      </c>
      <c r="B336" t="s">
        <v>387</v>
      </c>
      <c r="C336" s="52">
        <f t="shared" si="5"/>
        <v>327</v>
      </c>
      <c r="D336" s="52" t="s">
        <v>81</v>
      </c>
      <c r="E336" s="52" t="s">
        <v>823</v>
      </c>
      <c r="F336" s="85">
        <v>42018</v>
      </c>
      <c r="G336" s="52">
        <v>3.18</v>
      </c>
      <c r="H336" s="52">
        <v>921</v>
      </c>
      <c r="I336" t="s">
        <v>741</v>
      </c>
      <c r="J336" s="1">
        <v>42005</v>
      </c>
      <c r="K336">
        <v>7402</v>
      </c>
      <c r="L336">
        <v>9396</v>
      </c>
      <c r="M336">
        <v>1261490</v>
      </c>
    </row>
    <row r="337" spans="1:13" ht="15.6" x14ac:dyDescent="0.3">
      <c r="A337" t="s">
        <v>792</v>
      </c>
      <c r="B337" t="s">
        <v>387</v>
      </c>
      <c r="C337" s="52">
        <f t="shared" si="5"/>
        <v>328</v>
      </c>
      <c r="D337" s="52" t="s">
        <v>804</v>
      </c>
      <c r="E337" s="52" t="s">
        <v>824</v>
      </c>
      <c r="F337" s="85">
        <v>42020</v>
      </c>
      <c r="G337" s="52">
        <v>15.79</v>
      </c>
      <c r="H337" s="52">
        <v>588</v>
      </c>
      <c r="I337" t="s">
        <v>757</v>
      </c>
      <c r="J337" s="1">
        <v>42005</v>
      </c>
      <c r="K337">
        <v>231</v>
      </c>
      <c r="L337">
        <v>479518</v>
      </c>
      <c r="M337">
        <v>1261358</v>
      </c>
    </row>
    <row r="338" spans="1:13" ht="15.6" x14ac:dyDescent="0.3">
      <c r="A338" t="s">
        <v>792</v>
      </c>
      <c r="B338" t="s">
        <v>387</v>
      </c>
      <c r="C338" s="52">
        <f t="shared" si="5"/>
        <v>329</v>
      </c>
      <c r="D338" s="52" t="s">
        <v>804</v>
      </c>
      <c r="E338" s="52" t="s">
        <v>824</v>
      </c>
      <c r="F338" s="85">
        <v>42020</v>
      </c>
      <c r="G338" s="52">
        <v>25.45</v>
      </c>
      <c r="H338" s="52">
        <v>598</v>
      </c>
      <c r="I338" t="s">
        <v>758</v>
      </c>
      <c r="J338" s="1">
        <v>42005</v>
      </c>
      <c r="K338">
        <v>231</v>
      </c>
      <c r="L338">
        <v>479518</v>
      </c>
      <c r="M338">
        <v>1261358</v>
      </c>
    </row>
    <row r="339" spans="1:13" ht="15.6" x14ac:dyDescent="0.3">
      <c r="A339" t="s">
        <v>792</v>
      </c>
      <c r="B339" t="s">
        <v>387</v>
      </c>
      <c r="C339" s="52">
        <f t="shared" si="5"/>
        <v>330</v>
      </c>
      <c r="D339" s="52" t="s">
        <v>804</v>
      </c>
      <c r="E339" s="52" t="s">
        <v>824</v>
      </c>
      <c r="F339" s="85">
        <v>42020</v>
      </c>
      <c r="G339" s="52">
        <v>22.82</v>
      </c>
      <c r="H339" s="52">
        <v>903</v>
      </c>
      <c r="I339" t="s">
        <v>752</v>
      </c>
      <c r="J339" s="1">
        <v>42005</v>
      </c>
      <c r="K339">
        <v>231</v>
      </c>
      <c r="L339">
        <v>479518</v>
      </c>
      <c r="M339">
        <v>1261358</v>
      </c>
    </row>
    <row r="340" spans="1:13" ht="15.6" x14ac:dyDescent="0.3">
      <c r="A340" t="s">
        <v>792</v>
      </c>
      <c r="B340" t="s">
        <v>387</v>
      </c>
      <c r="C340" s="52">
        <f t="shared" si="5"/>
        <v>331</v>
      </c>
      <c r="D340" s="52" t="s">
        <v>804</v>
      </c>
      <c r="E340" s="52" t="s">
        <v>824</v>
      </c>
      <c r="F340" s="85">
        <v>42020</v>
      </c>
      <c r="G340" s="52">
        <v>0.88</v>
      </c>
      <c r="H340" s="52">
        <v>912</v>
      </c>
      <c r="I340" t="s">
        <v>759</v>
      </c>
      <c r="J340" s="1">
        <v>42005</v>
      </c>
      <c r="K340">
        <v>231</v>
      </c>
      <c r="L340">
        <v>479518</v>
      </c>
      <c r="M340">
        <v>1261358</v>
      </c>
    </row>
    <row r="341" spans="1:13" ht="15.6" x14ac:dyDescent="0.3">
      <c r="A341" t="s">
        <v>792</v>
      </c>
      <c r="B341" t="s">
        <v>387</v>
      </c>
      <c r="C341" s="52">
        <f t="shared" si="5"/>
        <v>332</v>
      </c>
      <c r="D341" s="52" t="s">
        <v>804</v>
      </c>
      <c r="E341" s="52" t="s">
        <v>824</v>
      </c>
      <c r="F341" s="85">
        <v>42020</v>
      </c>
      <c r="G341" s="52">
        <v>22.83</v>
      </c>
      <c r="H341" s="52">
        <v>921</v>
      </c>
      <c r="I341" t="s">
        <v>741</v>
      </c>
      <c r="J341" s="1">
        <v>42005</v>
      </c>
      <c r="K341">
        <v>231</v>
      </c>
      <c r="L341">
        <v>479518</v>
      </c>
      <c r="M341">
        <v>1261358</v>
      </c>
    </row>
    <row r="342" spans="1:13" ht="15.6" x14ac:dyDescent="0.3">
      <c r="A342" t="s">
        <v>792</v>
      </c>
      <c r="B342" t="s">
        <v>387</v>
      </c>
      <c r="C342" s="52">
        <f t="shared" si="5"/>
        <v>333</v>
      </c>
      <c r="D342" s="52" t="s">
        <v>81</v>
      </c>
      <c r="E342" s="52" t="s">
        <v>791</v>
      </c>
      <c r="F342" s="85">
        <v>42024</v>
      </c>
      <c r="G342" s="52">
        <v>21.53</v>
      </c>
      <c r="H342" s="52">
        <v>588</v>
      </c>
      <c r="I342" t="s">
        <v>757</v>
      </c>
      <c r="J342" s="1">
        <v>42005</v>
      </c>
      <c r="K342">
        <v>7402</v>
      </c>
      <c r="L342">
        <v>8066</v>
      </c>
      <c r="M342">
        <v>1261467</v>
      </c>
    </row>
    <row r="343" spans="1:13" ht="15.6" x14ac:dyDescent="0.3">
      <c r="A343" t="s">
        <v>792</v>
      </c>
      <c r="B343" t="s">
        <v>387</v>
      </c>
      <c r="C343" s="52">
        <f t="shared" si="5"/>
        <v>334</v>
      </c>
      <c r="D343" s="52" t="s">
        <v>81</v>
      </c>
      <c r="E343" s="52" t="s">
        <v>791</v>
      </c>
      <c r="F343" s="85">
        <v>42024</v>
      </c>
      <c r="G343" s="52">
        <v>34.68</v>
      </c>
      <c r="H343" s="52">
        <v>598</v>
      </c>
      <c r="I343" t="s">
        <v>758</v>
      </c>
      <c r="J343" s="1">
        <v>42005</v>
      </c>
      <c r="K343">
        <v>7402</v>
      </c>
      <c r="L343">
        <v>8066</v>
      </c>
      <c r="M343">
        <v>1261467</v>
      </c>
    </row>
    <row r="344" spans="1:13" ht="15.6" x14ac:dyDescent="0.3">
      <c r="A344" t="s">
        <v>792</v>
      </c>
      <c r="B344" t="s">
        <v>387</v>
      </c>
      <c r="C344" s="52">
        <f t="shared" si="5"/>
        <v>335</v>
      </c>
      <c r="D344" s="52" t="s">
        <v>81</v>
      </c>
      <c r="E344" s="52" t="s">
        <v>791</v>
      </c>
      <c r="F344" s="85">
        <v>42024</v>
      </c>
      <c r="G344" s="52">
        <v>31.09</v>
      </c>
      <c r="H344" s="52">
        <v>903</v>
      </c>
      <c r="I344" t="s">
        <v>752</v>
      </c>
      <c r="J344" s="1">
        <v>42005</v>
      </c>
      <c r="K344">
        <v>7402</v>
      </c>
      <c r="L344">
        <v>8066</v>
      </c>
      <c r="M344">
        <v>1261467</v>
      </c>
    </row>
    <row r="345" spans="1:13" ht="15.6" x14ac:dyDescent="0.3">
      <c r="A345" t="s">
        <v>792</v>
      </c>
      <c r="B345" t="s">
        <v>387</v>
      </c>
      <c r="C345" s="52">
        <f t="shared" si="5"/>
        <v>336</v>
      </c>
      <c r="D345" s="52" t="s">
        <v>81</v>
      </c>
      <c r="E345" s="52" t="s">
        <v>791</v>
      </c>
      <c r="F345" s="85">
        <v>42024</v>
      </c>
      <c r="G345" s="52">
        <v>1.2</v>
      </c>
      <c r="H345" s="52">
        <v>912</v>
      </c>
      <c r="I345" t="s">
        <v>759</v>
      </c>
      <c r="J345" s="1">
        <v>42005</v>
      </c>
      <c r="K345">
        <v>7402</v>
      </c>
      <c r="L345">
        <v>8066</v>
      </c>
      <c r="M345">
        <v>1261467</v>
      </c>
    </row>
    <row r="346" spans="1:13" ht="15.6" x14ac:dyDescent="0.3">
      <c r="A346" t="s">
        <v>792</v>
      </c>
      <c r="B346" t="s">
        <v>387</v>
      </c>
      <c r="C346" s="52">
        <f t="shared" si="5"/>
        <v>337</v>
      </c>
      <c r="D346" s="52" t="s">
        <v>81</v>
      </c>
      <c r="E346" s="52" t="s">
        <v>791</v>
      </c>
      <c r="F346" s="85">
        <v>42024</v>
      </c>
      <c r="G346" s="52">
        <v>31.15</v>
      </c>
      <c r="H346" s="52">
        <v>921</v>
      </c>
      <c r="I346" t="s">
        <v>741</v>
      </c>
      <c r="J346" s="1">
        <v>42005</v>
      </c>
      <c r="K346">
        <v>7402</v>
      </c>
      <c r="L346">
        <v>8066</v>
      </c>
      <c r="M346">
        <v>1261467</v>
      </c>
    </row>
    <row r="347" spans="1:13" ht="15.6" x14ac:dyDescent="0.3">
      <c r="A347" t="s">
        <v>792</v>
      </c>
      <c r="B347" t="s">
        <v>26</v>
      </c>
      <c r="C347" s="52">
        <f t="shared" si="5"/>
        <v>338</v>
      </c>
      <c r="D347" s="52"/>
      <c r="E347" s="52" t="s">
        <v>825</v>
      </c>
      <c r="F347" s="85">
        <v>42031</v>
      </c>
      <c r="G347" s="52">
        <v>-16.71</v>
      </c>
      <c r="H347" s="52">
        <v>588</v>
      </c>
      <c r="I347" t="s">
        <v>757</v>
      </c>
      <c r="J347" s="1">
        <v>42005</v>
      </c>
      <c r="M347">
        <v>1260924</v>
      </c>
    </row>
    <row r="348" spans="1:13" ht="15.6" x14ac:dyDescent="0.3">
      <c r="A348" t="s">
        <v>792</v>
      </c>
      <c r="B348" t="s">
        <v>26</v>
      </c>
      <c r="C348" s="52">
        <f t="shared" si="5"/>
        <v>339</v>
      </c>
      <c r="D348" s="52"/>
      <c r="E348" s="52" t="s">
        <v>825</v>
      </c>
      <c r="F348" s="85">
        <v>42031</v>
      </c>
      <c r="G348" s="52">
        <v>-17.2</v>
      </c>
      <c r="H348" s="52">
        <v>598</v>
      </c>
      <c r="I348" t="s">
        <v>758</v>
      </c>
      <c r="J348" s="1">
        <v>42005</v>
      </c>
      <c r="M348">
        <v>1260924</v>
      </c>
    </row>
    <row r="349" spans="1:13" ht="15.6" x14ac:dyDescent="0.3">
      <c r="A349" t="s">
        <v>792</v>
      </c>
      <c r="B349" t="s">
        <v>26</v>
      </c>
      <c r="C349" s="52">
        <f t="shared" si="5"/>
        <v>340</v>
      </c>
      <c r="D349" s="52"/>
      <c r="E349" s="52" t="s">
        <v>825</v>
      </c>
      <c r="F349" s="85">
        <v>42031</v>
      </c>
      <c r="G349" s="52">
        <v>-7.37</v>
      </c>
      <c r="H349" s="52">
        <v>903</v>
      </c>
      <c r="I349" t="s">
        <v>752</v>
      </c>
      <c r="J349" s="1">
        <v>42005</v>
      </c>
      <c r="M349">
        <v>1260924</v>
      </c>
    </row>
    <row r="350" spans="1:13" ht="15.6" x14ac:dyDescent="0.3">
      <c r="A350" t="s">
        <v>792</v>
      </c>
      <c r="B350" t="s">
        <v>26</v>
      </c>
      <c r="C350" s="52">
        <f t="shared" si="5"/>
        <v>341</v>
      </c>
      <c r="D350" s="52"/>
      <c r="E350" s="52" t="s">
        <v>825</v>
      </c>
      <c r="F350" s="85">
        <v>42031</v>
      </c>
      <c r="G350" s="52">
        <v>-0.5</v>
      </c>
      <c r="H350" s="52">
        <v>912</v>
      </c>
      <c r="I350" t="s">
        <v>759</v>
      </c>
      <c r="J350" s="1">
        <v>42005</v>
      </c>
      <c r="M350">
        <v>1260924</v>
      </c>
    </row>
    <row r="351" spans="1:13" ht="15.6" x14ac:dyDescent="0.3">
      <c r="A351" t="s">
        <v>792</v>
      </c>
      <c r="B351" t="s">
        <v>26</v>
      </c>
      <c r="C351" s="52">
        <f t="shared" si="5"/>
        <v>342</v>
      </c>
      <c r="D351" s="52"/>
      <c r="E351" s="52" t="s">
        <v>825</v>
      </c>
      <c r="F351" s="85">
        <v>42031</v>
      </c>
      <c r="G351" s="52">
        <v>-7.37</v>
      </c>
      <c r="H351" s="52">
        <v>921</v>
      </c>
      <c r="I351" t="s">
        <v>741</v>
      </c>
      <c r="J351" s="1">
        <v>42005</v>
      </c>
      <c r="M351">
        <v>1260924</v>
      </c>
    </row>
    <row r="352" spans="1:13" ht="15.6" x14ac:dyDescent="0.3">
      <c r="A352" t="s">
        <v>792</v>
      </c>
      <c r="B352" t="s">
        <v>387</v>
      </c>
      <c r="C352" s="52">
        <f t="shared" si="5"/>
        <v>343</v>
      </c>
      <c r="D352" s="52" t="s">
        <v>755</v>
      </c>
      <c r="E352" s="52" t="s">
        <v>791</v>
      </c>
      <c r="F352" s="85">
        <v>42034</v>
      </c>
      <c r="G352" s="52">
        <v>1.33</v>
      </c>
      <c r="H352" s="52">
        <v>588</v>
      </c>
      <c r="I352" t="s">
        <v>757</v>
      </c>
      <c r="J352" s="1">
        <v>42005</v>
      </c>
      <c r="K352">
        <v>7950</v>
      </c>
      <c r="L352">
        <v>20150202132937</v>
      </c>
      <c r="M352">
        <v>1261390</v>
      </c>
    </row>
    <row r="353" spans="1:13" ht="15.6" x14ac:dyDescent="0.3">
      <c r="A353" t="s">
        <v>792</v>
      </c>
      <c r="B353" t="s">
        <v>387</v>
      </c>
      <c r="C353" s="52">
        <f t="shared" si="5"/>
        <v>344</v>
      </c>
      <c r="D353" s="52" t="s">
        <v>755</v>
      </c>
      <c r="E353" s="52" t="s">
        <v>791</v>
      </c>
      <c r="F353" s="85">
        <v>42034</v>
      </c>
      <c r="G353" s="52">
        <v>2.14</v>
      </c>
      <c r="H353" s="52">
        <v>598</v>
      </c>
      <c r="I353" t="s">
        <v>758</v>
      </c>
      <c r="J353" s="1">
        <v>42005</v>
      </c>
      <c r="K353">
        <v>7950</v>
      </c>
      <c r="L353">
        <v>20150202132937</v>
      </c>
      <c r="M353">
        <v>1261390</v>
      </c>
    </row>
    <row r="354" spans="1:13" ht="15.6" x14ac:dyDescent="0.3">
      <c r="A354" t="s">
        <v>792</v>
      </c>
      <c r="B354" t="s">
        <v>387</v>
      </c>
      <c r="C354" s="52">
        <f t="shared" si="5"/>
        <v>345</v>
      </c>
      <c r="D354" s="52" t="s">
        <v>755</v>
      </c>
      <c r="E354" s="52" t="s">
        <v>791</v>
      </c>
      <c r="F354" s="85">
        <v>42034</v>
      </c>
      <c r="G354" s="52">
        <v>1.92</v>
      </c>
      <c r="H354" s="52">
        <v>903</v>
      </c>
      <c r="I354" t="s">
        <v>752</v>
      </c>
      <c r="J354" s="1">
        <v>42005</v>
      </c>
      <c r="K354">
        <v>7950</v>
      </c>
      <c r="L354">
        <v>20150202132937</v>
      </c>
      <c r="M354">
        <v>1261390</v>
      </c>
    </row>
    <row r="355" spans="1:13" ht="15.6" x14ac:dyDescent="0.3">
      <c r="A355" t="s">
        <v>792</v>
      </c>
      <c r="B355" t="s">
        <v>387</v>
      </c>
      <c r="C355" s="52">
        <f t="shared" si="5"/>
        <v>346</v>
      </c>
      <c r="D355" s="52" t="s">
        <v>755</v>
      </c>
      <c r="E355" s="52" t="s">
        <v>791</v>
      </c>
      <c r="F355" s="85">
        <v>42034</v>
      </c>
      <c r="G355" s="52">
        <v>0.08</v>
      </c>
      <c r="H355" s="52">
        <v>912</v>
      </c>
      <c r="I355" t="s">
        <v>759</v>
      </c>
      <c r="J355" s="1">
        <v>42005</v>
      </c>
      <c r="K355">
        <v>7950</v>
      </c>
      <c r="L355">
        <v>20150202132937</v>
      </c>
      <c r="M355">
        <v>1261390</v>
      </c>
    </row>
    <row r="356" spans="1:13" ht="15.6" x14ac:dyDescent="0.3">
      <c r="A356" t="s">
        <v>792</v>
      </c>
      <c r="B356" t="s">
        <v>387</v>
      </c>
      <c r="C356" s="52">
        <f t="shared" si="5"/>
        <v>347</v>
      </c>
      <c r="D356" s="52" t="s">
        <v>755</v>
      </c>
      <c r="E356" s="52" t="s">
        <v>791</v>
      </c>
      <c r="F356" s="85">
        <v>42034</v>
      </c>
      <c r="G356" s="52">
        <v>1.92</v>
      </c>
      <c r="H356" s="52">
        <v>921</v>
      </c>
      <c r="I356" t="s">
        <v>741</v>
      </c>
      <c r="J356" s="1">
        <v>42005</v>
      </c>
      <c r="K356">
        <v>7950</v>
      </c>
      <c r="L356">
        <v>20150202132937</v>
      </c>
      <c r="M356">
        <v>1261390</v>
      </c>
    </row>
    <row r="357" spans="1:13" ht="15.6" x14ac:dyDescent="0.3">
      <c r="A357" t="s">
        <v>792</v>
      </c>
      <c r="B357" t="s">
        <v>387</v>
      </c>
      <c r="C357" s="52">
        <f t="shared" si="5"/>
        <v>348</v>
      </c>
      <c r="D357" s="52" t="s">
        <v>801</v>
      </c>
      <c r="E357" s="52" t="s">
        <v>791</v>
      </c>
      <c r="F357" s="85">
        <v>42036</v>
      </c>
      <c r="G357" s="52">
        <v>38.46</v>
      </c>
      <c r="H357" s="52">
        <v>588</v>
      </c>
      <c r="I357" t="s">
        <v>757</v>
      </c>
      <c r="J357" s="1">
        <v>42036</v>
      </c>
      <c r="K357">
        <v>7946</v>
      </c>
      <c r="L357">
        <v>823316</v>
      </c>
      <c r="M357">
        <v>1262237</v>
      </c>
    </row>
    <row r="358" spans="1:13" ht="15.6" x14ac:dyDescent="0.3">
      <c r="A358" t="s">
        <v>792</v>
      </c>
      <c r="B358" t="s">
        <v>387</v>
      </c>
      <c r="C358" s="52">
        <f t="shared" si="5"/>
        <v>349</v>
      </c>
      <c r="D358" s="52" t="s">
        <v>801</v>
      </c>
      <c r="E358" s="52" t="s">
        <v>791</v>
      </c>
      <c r="F358" s="85">
        <v>42036</v>
      </c>
      <c r="G358" s="52">
        <v>83.12</v>
      </c>
      <c r="H358" s="52">
        <v>588</v>
      </c>
      <c r="I358" t="s">
        <v>757</v>
      </c>
      <c r="J358" s="1">
        <v>42036</v>
      </c>
      <c r="K358">
        <v>7946</v>
      </c>
      <c r="L358">
        <v>823365</v>
      </c>
      <c r="M358">
        <v>1262237</v>
      </c>
    </row>
    <row r="359" spans="1:13" ht="15.6" x14ac:dyDescent="0.3">
      <c r="A359" t="s">
        <v>792</v>
      </c>
      <c r="B359" t="s">
        <v>387</v>
      </c>
      <c r="C359" s="52">
        <f t="shared" si="5"/>
        <v>350</v>
      </c>
      <c r="D359" s="52" t="s">
        <v>801</v>
      </c>
      <c r="E359" s="52" t="s">
        <v>791</v>
      </c>
      <c r="F359" s="85">
        <v>42036</v>
      </c>
      <c r="G359" s="52">
        <v>56.45</v>
      </c>
      <c r="H359" s="52">
        <v>588</v>
      </c>
      <c r="I359" t="s">
        <v>757</v>
      </c>
      <c r="J359" s="1">
        <v>42036</v>
      </c>
      <c r="K359">
        <v>7946</v>
      </c>
      <c r="L359">
        <v>823426</v>
      </c>
      <c r="M359">
        <v>1262237</v>
      </c>
    </row>
    <row r="360" spans="1:13" ht="15.6" x14ac:dyDescent="0.3">
      <c r="A360" t="s">
        <v>792</v>
      </c>
      <c r="B360" t="s">
        <v>387</v>
      </c>
      <c r="C360" s="52">
        <f t="shared" si="5"/>
        <v>351</v>
      </c>
      <c r="D360" s="52" t="s">
        <v>800</v>
      </c>
      <c r="E360" s="52" t="s">
        <v>805</v>
      </c>
      <c r="F360" s="85">
        <v>42036</v>
      </c>
      <c r="G360" s="52">
        <v>11.93</v>
      </c>
      <c r="H360" s="52">
        <v>588</v>
      </c>
      <c r="I360" t="s">
        <v>757</v>
      </c>
      <c r="J360" s="1">
        <v>42036</v>
      </c>
      <c r="K360">
        <v>7679</v>
      </c>
      <c r="L360">
        <v>1755</v>
      </c>
      <c r="M360">
        <v>1262237</v>
      </c>
    </row>
    <row r="361" spans="1:13" ht="15.6" x14ac:dyDescent="0.3">
      <c r="A361" t="s">
        <v>792</v>
      </c>
      <c r="B361" t="s">
        <v>387</v>
      </c>
      <c r="C361" s="52">
        <f t="shared" si="5"/>
        <v>352</v>
      </c>
      <c r="D361" s="52" t="s">
        <v>801</v>
      </c>
      <c r="E361" s="52" t="s">
        <v>791</v>
      </c>
      <c r="F361" s="85">
        <v>42036</v>
      </c>
      <c r="G361" s="52">
        <v>61.96</v>
      </c>
      <c r="H361" s="52">
        <v>598</v>
      </c>
      <c r="I361" t="s">
        <v>758</v>
      </c>
      <c r="J361" s="1">
        <v>42036</v>
      </c>
      <c r="K361">
        <v>7946</v>
      </c>
      <c r="L361">
        <v>823316</v>
      </c>
      <c r="M361">
        <v>1262237</v>
      </c>
    </row>
    <row r="362" spans="1:13" ht="15.6" x14ac:dyDescent="0.3">
      <c r="A362" t="s">
        <v>792</v>
      </c>
      <c r="B362" t="s">
        <v>387</v>
      </c>
      <c r="C362" s="52">
        <f t="shared" si="5"/>
        <v>353</v>
      </c>
      <c r="D362" s="52" t="s">
        <v>801</v>
      </c>
      <c r="E362" s="52" t="s">
        <v>791</v>
      </c>
      <c r="F362" s="85">
        <v>42036</v>
      </c>
      <c r="G362" s="52">
        <v>133.91999999999999</v>
      </c>
      <c r="H362" s="52">
        <v>598</v>
      </c>
      <c r="I362" t="s">
        <v>758</v>
      </c>
      <c r="J362" s="1">
        <v>42036</v>
      </c>
      <c r="K362">
        <v>7946</v>
      </c>
      <c r="L362">
        <v>823365</v>
      </c>
      <c r="M362">
        <v>1262237</v>
      </c>
    </row>
    <row r="363" spans="1:13" ht="15.6" x14ac:dyDescent="0.3">
      <c r="A363" t="s">
        <v>792</v>
      </c>
      <c r="B363" t="s">
        <v>387</v>
      </c>
      <c r="C363" s="52">
        <f t="shared" si="5"/>
        <v>354</v>
      </c>
      <c r="D363" s="52" t="s">
        <v>801</v>
      </c>
      <c r="E363" s="52" t="s">
        <v>791</v>
      </c>
      <c r="F363" s="85">
        <v>42036</v>
      </c>
      <c r="G363" s="52">
        <v>90.95</v>
      </c>
      <c r="H363" s="52">
        <v>598</v>
      </c>
      <c r="I363" t="s">
        <v>758</v>
      </c>
      <c r="J363" s="1">
        <v>42036</v>
      </c>
      <c r="K363">
        <v>7946</v>
      </c>
      <c r="L363">
        <v>823426</v>
      </c>
      <c r="M363">
        <v>1262237</v>
      </c>
    </row>
    <row r="364" spans="1:13" ht="15.6" x14ac:dyDescent="0.3">
      <c r="A364" t="s">
        <v>792</v>
      </c>
      <c r="B364" t="s">
        <v>387</v>
      </c>
      <c r="C364" s="52">
        <f t="shared" si="5"/>
        <v>355</v>
      </c>
      <c r="D364" s="52" t="s">
        <v>800</v>
      </c>
      <c r="E364" s="52" t="s">
        <v>805</v>
      </c>
      <c r="F364" s="85">
        <v>42036</v>
      </c>
      <c r="G364" s="52">
        <v>19.21</v>
      </c>
      <c r="H364" s="52">
        <v>598</v>
      </c>
      <c r="I364" t="s">
        <v>758</v>
      </c>
      <c r="J364" s="1">
        <v>42036</v>
      </c>
      <c r="K364">
        <v>7679</v>
      </c>
      <c r="L364">
        <v>1755</v>
      </c>
      <c r="M364">
        <v>1262237</v>
      </c>
    </row>
    <row r="365" spans="1:13" ht="15.6" x14ac:dyDescent="0.3">
      <c r="A365" t="s">
        <v>792</v>
      </c>
      <c r="B365" t="s">
        <v>387</v>
      </c>
      <c r="C365" s="52">
        <f t="shared" si="5"/>
        <v>356</v>
      </c>
      <c r="D365" s="52" t="s">
        <v>801</v>
      </c>
      <c r="E365" s="52" t="s">
        <v>791</v>
      </c>
      <c r="F365" s="85">
        <v>42036</v>
      </c>
      <c r="G365" s="52">
        <v>55.55</v>
      </c>
      <c r="H365" s="52">
        <v>903</v>
      </c>
      <c r="I365" t="s">
        <v>752</v>
      </c>
      <c r="J365" s="1">
        <v>42036</v>
      </c>
      <c r="K365">
        <v>7946</v>
      </c>
      <c r="L365">
        <v>823316</v>
      </c>
      <c r="M365">
        <v>1262237</v>
      </c>
    </row>
    <row r="366" spans="1:13" ht="15.6" x14ac:dyDescent="0.3">
      <c r="A366" t="s">
        <v>792</v>
      </c>
      <c r="B366" t="s">
        <v>387</v>
      </c>
      <c r="C366" s="52">
        <f t="shared" si="5"/>
        <v>357</v>
      </c>
      <c r="D366" s="52" t="s">
        <v>801</v>
      </c>
      <c r="E366" s="52" t="s">
        <v>791</v>
      </c>
      <c r="F366" s="85">
        <v>42036</v>
      </c>
      <c r="G366" s="52">
        <v>120.07</v>
      </c>
      <c r="H366" s="52">
        <v>903</v>
      </c>
      <c r="I366" t="s">
        <v>752</v>
      </c>
      <c r="J366" s="1">
        <v>42036</v>
      </c>
      <c r="K366">
        <v>7946</v>
      </c>
      <c r="L366">
        <v>823365</v>
      </c>
      <c r="M366">
        <v>1262237</v>
      </c>
    </row>
    <row r="367" spans="1:13" ht="15.6" x14ac:dyDescent="0.3">
      <c r="A367" t="s">
        <v>792</v>
      </c>
      <c r="B367" t="s">
        <v>387</v>
      </c>
      <c r="C367" s="52">
        <f t="shared" si="5"/>
        <v>358</v>
      </c>
      <c r="D367" s="52" t="s">
        <v>801</v>
      </c>
      <c r="E367" s="52" t="s">
        <v>791</v>
      </c>
      <c r="F367" s="85">
        <v>42036</v>
      </c>
      <c r="G367" s="52">
        <v>81.540000000000006</v>
      </c>
      <c r="H367" s="52">
        <v>903</v>
      </c>
      <c r="I367" t="s">
        <v>752</v>
      </c>
      <c r="J367" s="1">
        <v>42036</v>
      </c>
      <c r="K367">
        <v>7946</v>
      </c>
      <c r="L367">
        <v>823426</v>
      </c>
      <c r="M367">
        <v>1262237</v>
      </c>
    </row>
    <row r="368" spans="1:13" ht="15.6" x14ac:dyDescent="0.3">
      <c r="A368" t="s">
        <v>792</v>
      </c>
      <c r="B368" t="s">
        <v>387</v>
      </c>
      <c r="C368" s="52">
        <f t="shared" si="5"/>
        <v>359</v>
      </c>
      <c r="D368" s="52" t="s">
        <v>800</v>
      </c>
      <c r="E368" s="52" t="s">
        <v>805</v>
      </c>
      <c r="F368" s="85">
        <v>42036</v>
      </c>
      <c r="G368" s="52">
        <v>17.23</v>
      </c>
      <c r="H368" s="52">
        <v>903</v>
      </c>
      <c r="I368" t="s">
        <v>752</v>
      </c>
      <c r="J368" s="1">
        <v>42036</v>
      </c>
      <c r="K368">
        <v>7679</v>
      </c>
      <c r="L368">
        <v>1755</v>
      </c>
      <c r="M368">
        <v>1262237</v>
      </c>
    </row>
    <row r="369" spans="1:13" ht="15.6" x14ac:dyDescent="0.3">
      <c r="A369" t="s">
        <v>792</v>
      </c>
      <c r="B369" t="s">
        <v>387</v>
      </c>
      <c r="C369" s="52">
        <f t="shared" si="5"/>
        <v>360</v>
      </c>
      <c r="D369" s="52" t="s">
        <v>801</v>
      </c>
      <c r="E369" s="52" t="s">
        <v>791</v>
      </c>
      <c r="F369" s="85">
        <v>42036</v>
      </c>
      <c r="G369" s="52">
        <v>2.14</v>
      </c>
      <c r="H369" s="52">
        <v>912</v>
      </c>
      <c r="I369" t="s">
        <v>759</v>
      </c>
      <c r="J369" s="1">
        <v>42036</v>
      </c>
      <c r="K369">
        <v>7946</v>
      </c>
      <c r="L369">
        <v>823316</v>
      </c>
      <c r="M369">
        <v>1262237</v>
      </c>
    </row>
    <row r="370" spans="1:13" ht="15.6" x14ac:dyDescent="0.3">
      <c r="A370" t="s">
        <v>792</v>
      </c>
      <c r="B370" t="s">
        <v>387</v>
      </c>
      <c r="C370" s="52">
        <f t="shared" si="5"/>
        <v>361</v>
      </c>
      <c r="D370" s="52" t="s">
        <v>801</v>
      </c>
      <c r="E370" s="52" t="s">
        <v>791</v>
      </c>
      <c r="F370" s="85">
        <v>42036</v>
      </c>
      <c r="G370" s="52">
        <v>4.62</v>
      </c>
      <c r="H370" s="52">
        <v>912</v>
      </c>
      <c r="I370" t="s">
        <v>759</v>
      </c>
      <c r="J370" s="1">
        <v>42036</v>
      </c>
      <c r="K370">
        <v>7946</v>
      </c>
      <c r="L370">
        <v>823365</v>
      </c>
      <c r="M370">
        <v>1262237</v>
      </c>
    </row>
    <row r="371" spans="1:13" ht="15.6" x14ac:dyDescent="0.3">
      <c r="A371" t="s">
        <v>792</v>
      </c>
      <c r="B371" t="s">
        <v>387</v>
      </c>
      <c r="C371" s="52">
        <f t="shared" si="5"/>
        <v>362</v>
      </c>
      <c r="D371" s="52" t="s">
        <v>801</v>
      </c>
      <c r="E371" s="52" t="s">
        <v>791</v>
      </c>
      <c r="F371" s="85">
        <v>42036</v>
      </c>
      <c r="G371" s="52">
        <v>3.14</v>
      </c>
      <c r="H371" s="52">
        <v>912</v>
      </c>
      <c r="I371" t="s">
        <v>759</v>
      </c>
      <c r="J371" s="1">
        <v>42036</v>
      </c>
      <c r="K371">
        <v>7946</v>
      </c>
      <c r="L371">
        <v>823426</v>
      </c>
      <c r="M371">
        <v>1262237</v>
      </c>
    </row>
    <row r="372" spans="1:13" ht="15.6" x14ac:dyDescent="0.3">
      <c r="A372" t="s">
        <v>792</v>
      </c>
      <c r="B372" t="s">
        <v>387</v>
      </c>
      <c r="C372" s="52">
        <f t="shared" si="5"/>
        <v>363</v>
      </c>
      <c r="D372" s="52" t="s">
        <v>800</v>
      </c>
      <c r="E372" s="52" t="s">
        <v>805</v>
      </c>
      <c r="F372" s="85">
        <v>42036</v>
      </c>
      <c r="G372" s="52">
        <v>0.66</v>
      </c>
      <c r="H372" s="52">
        <v>912</v>
      </c>
      <c r="I372" t="s">
        <v>759</v>
      </c>
      <c r="J372" s="1">
        <v>42036</v>
      </c>
      <c r="K372">
        <v>7679</v>
      </c>
      <c r="L372">
        <v>1755</v>
      </c>
      <c r="M372">
        <v>1262237</v>
      </c>
    </row>
    <row r="373" spans="1:13" ht="15.6" x14ac:dyDescent="0.3">
      <c r="A373" t="s">
        <v>792</v>
      </c>
      <c r="B373" t="s">
        <v>387</v>
      </c>
      <c r="C373" s="52">
        <f t="shared" si="5"/>
        <v>364</v>
      </c>
      <c r="D373" s="52" t="s">
        <v>801</v>
      </c>
      <c r="E373" s="52" t="s">
        <v>791</v>
      </c>
      <c r="F373" s="85">
        <v>42036</v>
      </c>
      <c r="G373" s="52">
        <v>55.55</v>
      </c>
      <c r="H373" s="52">
        <v>921</v>
      </c>
      <c r="I373" t="s">
        <v>741</v>
      </c>
      <c r="J373" s="1">
        <v>42036</v>
      </c>
      <c r="K373">
        <v>7946</v>
      </c>
      <c r="L373">
        <v>823316</v>
      </c>
      <c r="M373">
        <v>1262237</v>
      </c>
    </row>
    <row r="374" spans="1:13" ht="15.6" x14ac:dyDescent="0.3">
      <c r="A374" t="s">
        <v>792</v>
      </c>
      <c r="B374" t="s">
        <v>387</v>
      </c>
      <c r="C374" s="52">
        <f t="shared" si="5"/>
        <v>365</v>
      </c>
      <c r="D374" s="52" t="s">
        <v>801</v>
      </c>
      <c r="E374" s="52" t="s">
        <v>791</v>
      </c>
      <c r="F374" s="85">
        <v>42036</v>
      </c>
      <c r="G374" s="52">
        <v>120.07</v>
      </c>
      <c r="H374" s="52">
        <v>921</v>
      </c>
      <c r="I374" t="s">
        <v>741</v>
      </c>
      <c r="J374" s="1">
        <v>42036</v>
      </c>
      <c r="K374">
        <v>7946</v>
      </c>
      <c r="L374">
        <v>823365</v>
      </c>
      <c r="M374">
        <v>1262237</v>
      </c>
    </row>
    <row r="375" spans="1:13" ht="15.6" x14ac:dyDescent="0.3">
      <c r="A375" t="s">
        <v>792</v>
      </c>
      <c r="B375" t="s">
        <v>387</v>
      </c>
      <c r="C375" s="52">
        <f t="shared" si="5"/>
        <v>366</v>
      </c>
      <c r="D375" s="52" t="s">
        <v>801</v>
      </c>
      <c r="E375" s="52" t="s">
        <v>791</v>
      </c>
      <c r="F375" s="85">
        <v>42036</v>
      </c>
      <c r="G375" s="52">
        <v>81.540000000000006</v>
      </c>
      <c r="H375" s="52">
        <v>921</v>
      </c>
      <c r="I375" t="s">
        <v>741</v>
      </c>
      <c r="J375" s="1">
        <v>42036</v>
      </c>
      <c r="K375">
        <v>7946</v>
      </c>
      <c r="L375">
        <v>823426</v>
      </c>
      <c r="M375">
        <v>1262237</v>
      </c>
    </row>
    <row r="376" spans="1:13" ht="15.6" x14ac:dyDescent="0.3">
      <c r="A376" t="s">
        <v>792</v>
      </c>
      <c r="B376" t="s">
        <v>387</v>
      </c>
      <c r="C376" s="52">
        <f t="shared" si="5"/>
        <v>367</v>
      </c>
      <c r="D376" s="52" t="s">
        <v>800</v>
      </c>
      <c r="E376" s="52" t="s">
        <v>805</v>
      </c>
      <c r="F376" s="85">
        <v>42036</v>
      </c>
      <c r="G376" s="52">
        <v>17.22</v>
      </c>
      <c r="H376" s="52">
        <v>921</v>
      </c>
      <c r="I376" t="s">
        <v>741</v>
      </c>
      <c r="J376" s="1">
        <v>42036</v>
      </c>
      <c r="K376">
        <v>7679</v>
      </c>
      <c r="L376">
        <v>1755</v>
      </c>
      <c r="M376">
        <v>1262237</v>
      </c>
    </row>
    <row r="377" spans="1:13" ht="15.6" x14ac:dyDescent="0.3">
      <c r="A377" t="s">
        <v>792</v>
      </c>
      <c r="B377" t="s">
        <v>26</v>
      </c>
      <c r="C377" s="52">
        <f t="shared" si="5"/>
        <v>368</v>
      </c>
      <c r="D377" s="52"/>
      <c r="E377" s="52" t="s">
        <v>826</v>
      </c>
      <c r="F377" s="85">
        <v>42037</v>
      </c>
      <c r="G377" s="52">
        <v>-120.02</v>
      </c>
      <c r="H377" s="52">
        <v>588</v>
      </c>
      <c r="I377" t="s">
        <v>757</v>
      </c>
      <c r="J377" s="1">
        <v>42036</v>
      </c>
      <c r="M377">
        <v>1261203</v>
      </c>
    </row>
    <row r="378" spans="1:13" ht="15.6" x14ac:dyDescent="0.3">
      <c r="A378" t="s">
        <v>792</v>
      </c>
      <c r="B378" t="s">
        <v>26</v>
      </c>
      <c r="C378" s="52">
        <f t="shared" si="5"/>
        <v>369</v>
      </c>
      <c r="D378" s="52"/>
      <c r="E378" s="52" t="s">
        <v>826</v>
      </c>
      <c r="F378" s="85">
        <v>42037</v>
      </c>
      <c r="G378" s="52">
        <v>-123.55</v>
      </c>
      <c r="H378" s="52">
        <v>598</v>
      </c>
      <c r="I378" t="s">
        <v>758</v>
      </c>
      <c r="J378" s="1">
        <v>42036</v>
      </c>
      <c r="M378">
        <v>1261203</v>
      </c>
    </row>
    <row r="379" spans="1:13" ht="15.6" x14ac:dyDescent="0.3">
      <c r="A379" t="s">
        <v>792</v>
      </c>
      <c r="B379" t="s">
        <v>26</v>
      </c>
      <c r="C379" s="52">
        <f t="shared" si="5"/>
        <v>370</v>
      </c>
      <c r="D379" s="52"/>
      <c r="E379" s="52" t="s">
        <v>826</v>
      </c>
      <c r="F379" s="85">
        <v>42037</v>
      </c>
      <c r="G379" s="52">
        <v>-52.95</v>
      </c>
      <c r="H379" s="52">
        <v>903</v>
      </c>
      <c r="I379" t="s">
        <v>752</v>
      </c>
      <c r="J379" s="1">
        <v>42036</v>
      </c>
      <c r="M379">
        <v>1261203</v>
      </c>
    </row>
    <row r="380" spans="1:13" ht="15.6" x14ac:dyDescent="0.3">
      <c r="A380" t="s">
        <v>792</v>
      </c>
      <c r="B380" t="s">
        <v>26</v>
      </c>
      <c r="C380" s="52">
        <f t="shared" si="5"/>
        <v>371</v>
      </c>
      <c r="D380" s="52"/>
      <c r="E380" s="52" t="s">
        <v>826</v>
      </c>
      <c r="F380" s="85">
        <v>42037</v>
      </c>
      <c r="G380" s="52">
        <v>-3.53</v>
      </c>
      <c r="H380" s="52">
        <v>912</v>
      </c>
      <c r="I380" t="s">
        <v>759</v>
      </c>
      <c r="J380" s="1">
        <v>42036</v>
      </c>
      <c r="M380">
        <v>1261203</v>
      </c>
    </row>
    <row r="381" spans="1:13" ht="15.6" x14ac:dyDescent="0.3">
      <c r="A381" t="s">
        <v>792</v>
      </c>
      <c r="B381" t="s">
        <v>26</v>
      </c>
      <c r="C381" s="52">
        <f t="shared" si="5"/>
        <v>372</v>
      </c>
      <c r="D381" s="52"/>
      <c r="E381" s="52" t="s">
        <v>826</v>
      </c>
      <c r="F381" s="85">
        <v>42037</v>
      </c>
      <c r="G381" s="52">
        <v>-52.95</v>
      </c>
      <c r="H381" s="52">
        <v>921</v>
      </c>
      <c r="I381" t="s">
        <v>741</v>
      </c>
      <c r="J381" s="1">
        <v>42036</v>
      </c>
      <c r="M381">
        <v>1261203</v>
      </c>
    </row>
    <row r="382" spans="1:13" ht="15.6" x14ac:dyDescent="0.3">
      <c r="A382" t="s">
        <v>792</v>
      </c>
      <c r="B382" t="s">
        <v>387</v>
      </c>
      <c r="C382" s="52">
        <f t="shared" si="5"/>
        <v>373</v>
      </c>
      <c r="D382" s="52" t="s">
        <v>801</v>
      </c>
      <c r="E382" s="52" t="s">
        <v>791</v>
      </c>
      <c r="F382" s="85">
        <v>42044</v>
      </c>
      <c r="G382" s="52">
        <v>61.93</v>
      </c>
      <c r="H382" s="52">
        <v>588</v>
      </c>
      <c r="I382" t="s">
        <v>757</v>
      </c>
      <c r="J382" s="1">
        <v>42036</v>
      </c>
      <c r="K382">
        <v>7946</v>
      </c>
      <c r="L382">
        <v>823545</v>
      </c>
      <c r="M382">
        <v>1261921</v>
      </c>
    </row>
    <row r="383" spans="1:13" ht="15.6" x14ac:dyDescent="0.3">
      <c r="A383" t="s">
        <v>792</v>
      </c>
      <c r="B383" t="s">
        <v>387</v>
      </c>
      <c r="C383" s="52">
        <f t="shared" si="5"/>
        <v>374</v>
      </c>
      <c r="D383" s="52" t="s">
        <v>801</v>
      </c>
      <c r="E383" s="52" t="s">
        <v>791</v>
      </c>
      <c r="F383" s="85">
        <v>42044</v>
      </c>
      <c r="G383" s="52">
        <v>99.78</v>
      </c>
      <c r="H383" s="52">
        <v>598</v>
      </c>
      <c r="I383" t="s">
        <v>758</v>
      </c>
      <c r="J383" s="1">
        <v>42036</v>
      </c>
      <c r="K383">
        <v>7946</v>
      </c>
      <c r="L383">
        <v>823545</v>
      </c>
      <c r="M383">
        <v>1261921</v>
      </c>
    </row>
    <row r="384" spans="1:13" ht="15.6" x14ac:dyDescent="0.3">
      <c r="A384" t="s">
        <v>792</v>
      </c>
      <c r="B384" t="s">
        <v>387</v>
      </c>
      <c r="C384" s="52">
        <f t="shared" si="5"/>
        <v>375</v>
      </c>
      <c r="D384" s="52" t="s">
        <v>801</v>
      </c>
      <c r="E384" s="52" t="s">
        <v>791</v>
      </c>
      <c r="F384" s="85">
        <v>42044</v>
      </c>
      <c r="G384" s="52">
        <v>89.46</v>
      </c>
      <c r="H384" s="52">
        <v>903</v>
      </c>
      <c r="I384" t="s">
        <v>752</v>
      </c>
      <c r="J384" s="1">
        <v>42036</v>
      </c>
      <c r="K384">
        <v>7946</v>
      </c>
      <c r="L384">
        <v>823545</v>
      </c>
      <c r="M384">
        <v>1261921</v>
      </c>
    </row>
    <row r="385" spans="1:13" ht="15.6" x14ac:dyDescent="0.3">
      <c r="A385" t="s">
        <v>792</v>
      </c>
      <c r="B385" t="s">
        <v>387</v>
      </c>
      <c r="C385" s="52">
        <f t="shared" si="5"/>
        <v>376</v>
      </c>
      <c r="D385" s="52" t="s">
        <v>801</v>
      </c>
      <c r="E385" s="52" t="s">
        <v>791</v>
      </c>
      <c r="F385" s="85">
        <v>42044</v>
      </c>
      <c r="G385" s="52">
        <v>3.44</v>
      </c>
      <c r="H385" s="52">
        <v>912</v>
      </c>
      <c r="I385" t="s">
        <v>759</v>
      </c>
      <c r="J385" s="1">
        <v>42036</v>
      </c>
      <c r="K385">
        <v>7946</v>
      </c>
      <c r="L385">
        <v>823545</v>
      </c>
      <c r="M385">
        <v>1261921</v>
      </c>
    </row>
    <row r="386" spans="1:13" ht="15.6" x14ac:dyDescent="0.3">
      <c r="A386" t="s">
        <v>792</v>
      </c>
      <c r="B386" t="s">
        <v>387</v>
      </c>
      <c r="C386" s="52">
        <f t="shared" si="5"/>
        <v>377</v>
      </c>
      <c r="D386" s="52" t="s">
        <v>801</v>
      </c>
      <c r="E386" s="52" t="s">
        <v>791</v>
      </c>
      <c r="F386" s="85">
        <v>42044</v>
      </c>
      <c r="G386" s="52">
        <v>89.45</v>
      </c>
      <c r="H386" s="52">
        <v>921</v>
      </c>
      <c r="I386" t="s">
        <v>741</v>
      </c>
      <c r="J386" s="1">
        <v>42036</v>
      </c>
      <c r="K386">
        <v>7946</v>
      </c>
      <c r="L386">
        <v>823545</v>
      </c>
      <c r="M386">
        <v>1261921</v>
      </c>
    </row>
    <row r="387" spans="1:13" ht="15.6" x14ac:dyDescent="0.3">
      <c r="A387" t="s">
        <v>792</v>
      </c>
      <c r="B387" t="s">
        <v>387</v>
      </c>
      <c r="C387" s="52">
        <f t="shared" si="5"/>
        <v>378</v>
      </c>
      <c r="D387" s="52" t="s">
        <v>801</v>
      </c>
      <c r="E387" s="52" t="s">
        <v>791</v>
      </c>
      <c r="F387" s="85">
        <v>42046</v>
      </c>
      <c r="G387" s="52">
        <v>65.2</v>
      </c>
      <c r="H387" s="52">
        <v>588</v>
      </c>
      <c r="I387" t="s">
        <v>757</v>
      </c>
      <c r="J387" s="1">
        <v>42036</v>
      </c>
      <c r="K387">
        <v>7946</v>
      </c>
      <c r="L387">
        <v>823569</v>
      </c>
      <c r="M387">
        <v>1262237</v>
      </c>
    </row>
    <row r="388" spans="1:13" ht="15.6" x14ac:dyDescent="0.3">
      <c r="A388" t="s">
        <v>792</v>
      </c>
      <c r="B388" t="s">
        <v>387</v>
      </c>
      <c r="C388" s="52">
        <f t="shared" si="5"/>
        <v>379</v>
      </c>
      <c r="D388" s="52" t="s">
        <v>801</v>
      </c>
      <c r="E388" s="52" t="s">
        <v>791</v>
      </c>
      <c r="F388" s="85">
        <v>42046</v>
      </c>
      <c r="G388" s="52">
        <v>105.05</v>
      </c>
      <c r="H388" s="52">
        <v>598</v>
      </c>
      <c r="I388" t="s">
        <v>758</v>
      </c>
      <c r="J388" s="1">
        <v>42036</v>
      </c>
      <c r="K388">
        <v>7946</v>
      </c>
      <c r="L388">
        <v>823569</v>
      </c>
      <c r="M388">
        <v>1262237</v>
      </c>
    </row>
    <row r="389" spans="1:13" ht="15.6" x14ac:dyDescent="0.3">
      <c r="A389" t="s">
        <v>792</v>
      </c>
      <c r="B389" t="s">
        <v>387</v>
      </c>
      <c r="C389" s="52">
        <f t="shared" si="5"/>
        <v>380</v>
      </c>
      <c r="D389" s="52" t="s">
        <v>801</v>
      </c>
      <c r="E389" s="52" t="s">
        <v>791</v>
      </c>
      <c r="F389" s="85">
        <v>42046</v>
      </c>
      <c r="G389" s="52">
        <v>94.18</v>
      </c>
      <c r="H389" s="52">
        <v>903</v>
      </c>
      <c r="I389" t="s">
        <v>752</v>
      </c>
      <c r="J389" s="1">
        <v>42036</v>
      </c>
      <c r="K389">
        <v>7946</v>
      </c>
      <c r="L389">
        <v>823569</v>
      </c>
      <c r="M389">
        <v>1262237</v>
      </c>
    </row>
    <row r="390" spans="1:13" ht="15.6" x14ac:dyDescent="0.3">
      <c r="A390" t="s">
        <v>792</v>
      </c>
      <c r="B390" t="s">
        <v>387</v>
      </c>
      <c r="C390" s="52">
        <f t="shared" si="5"/>
        <v>381</v>
      </c>
      <c r="D390" s="52" t="s">
        <v>801</v>
      </c>
      <c r="E390" s="52" t="s">
        <v>791</v>
      </c>
      <c r="F390" s="85">
        <v>42046</v>
      </c>
      <c r="G390" s="52">
        <v>3.62</v>
      </c>
      <c r="H390" s="52">
        <v>912</v>
      </c>
      <c r="I390" t="s">
        <v>759</v>
      </c>
      <c r="J390" s="1">
        <v>42036</v>
      </c>
      <c r="K390">
        <v>7946</v>
      </c>
      <c r="L390">
        <v>823569</v>
      </c>
      <c r="M390">
        <v>1262237</v>
      </c>
    </row>
    <row r="391" spans="1:13" ht="15.6" x14ac:dyDescent="0.3">
      <c r="A391" t="s">
        <v>792</v>
      </c>
      <c r="B391" t="s">
        <v>387</v>
      </c>
      <c r="C391" s="52">
        <f t="shared" si="5"/>
        <v>382</v>
      </c>
      <c r="D391" s="52" t="s">
        <v>801</v>
      </c>
      <c r="E391" s="52" t="s">
        <v>791</v>
      </c>
      <c r="F391" s="85">
        <v>42046</v>
      </c>
      <c r="G391" s="52">
        <v>94.18</v>
      </c>
      <c r="H391" s="52">
        <v>921</v>
      </c>
      <c r="I391" t="s">
        <v>741</v>
      </c>
      <c r="J391" s="1">
        <v>42036</v>
      </c>
      <c r="K391">
        <v>7946</v>
      </c>
      <c r="L391">
        <v>823569</v>
      </c>
      <c r="M391">
        <v>1262237</v>
      </c>
    </row>
    <row r="392" spans="1:13" ht="15.6" x14ac:dyDescent="0.3">
      <c r="A392" t="s">
        <v>792</v>
      </c>
      <c r="B392" t="s">
        <v>387</v>
      </c>
      <c r="C392" s="52">
        <f t="shared" si="5"/>
        <v>383</v>
      </c>
      <c r="D392" s="52" t="s">
        <v>804</v>
      </c>
      <c r="E392" s="52" t="s">
        <v>827</v>
      </c>
      <c r="F392" s="85">
        <v>42053</v>
      </c>
      <c r="G392" s="52">
        <v>95.68</v>
      </c>
      <c r="H392" s="52">
        <v>588</v>
      </c>
      <c r="I392" t="s">
        <v>757</v>
      </c>
      <c r="J392" s="1">
        <v>42036</v>
      </c>
      <c r="K392">
        <v>231</v>
      </c>
      <c r="L392">
        <v>480791</v>
      </c>
      <c r="M392">
        <v>1262531</v>
      </c>
    </row>
    <row r="393" spans="1:13" ht="15.6" x14ac:dyDescent="0.3">
      <c r="A393" t="s">
        <v>792</v>
      </c>
      <c r="B393" t="s">
        <v>387</v>
      </c>
      <c r="C393" s="52">
        <f t="shared" si="5"/>
        <v>384</v>
      </c>
      <c r="D393" s="52" t="s">
        <v>804</v>
      </c>
      <c r="E393" s="52" t="s">
        <v>827</v>
      </c>
      <c r="F393" s="85">
        <v>42053</v>
      </c>
      <c r="G393" s="52">
        <v>154.15</v>
      </c>
      <c r="H393" s="52">
        <v>598</v>
      </c>
      <c r="I393" t="s">
        <v>758</v>
      </c>
      <c r="J393" s="1">
        <v>42036</v>
      </c>
      <c r="K393">
        <v>231</v>
      </c>
      <c r="L393">
        <v>480791</v>
      </c>
      <c r="M393">
        <v>1262531</v>
      </c>
    </row>
    <row r="394" spans="1:13" ht="15.6" x14ac:dyDescent="0.3">
      <c r="A394" t="s">
        <v>792</v>
      </c>
      <c r="B394" t="s">
        <v>387</v>
      </c>
      <c r="C394" s="52">
        <f t="shared" si="5"/>
        <v>385</v>
      </c>
      <c r="D394" s="52" t="s">
        <v>804</v>
      </c>
      <c r="E394" s="52" t="s">
        <v>827</v>
      </c>
      <c r="F394" s="85">
        <v>42053</v>
      </c>
      <c r="G394" s="52">
        <v>138.19999999999999</v>
      </c>
      <c r="H394" s="52">
        <v>903</v>
      </c>
      <c r="I394" t="s">
        <v>752</v>
      </c>
      <c r="J394" s="1">
        <v>42036</v>
      </c>
      <c r="K394">
        <v>231</v>
      </c>
      <c r="L394">
        <v>480791</v>
      </c>
      <c r="M394">
        <v>1262531</v>
      </c>
    </row>
    <row r="395" spans="1:13" ht="15.6" x14ac:dyDescent="0.3">
      <c r="A395" t="s">
        <v>792</v>
      </c>
      <c r="B395" t="s">
        <v>387</v>
      </c>
      <c r="C395" s="52">
        <f t="shared" si="5"/>
        <v>386</v>
      </c>
      <c r="D395" s="52" t="s">
        <v>804</v>
      </c>
      <c r="E395" s="52" t="s">
        <v>827</v>
      </c>
      <c r="F395" s="85">
        <v>42053</v>
      </c>
      <c r="G395" s="52">
        <v>143.54</v>
      </c>
      <c r="H395" s="52">
        <v>921</v>
      </c>
      <c r="I395" t="s">
        <v>741</v>
      </c>
      <c r="J395" s="1">
        <v>42036</v>
      </c>
      <c r="K395">
        <v>231</v>
      </c>
      <c r="L395">
        <v>480791</v>
      </c>
      <c r="M395">
        <v>1262531</v>
      </c>
    </row>
    <row r="396" spans="1:13" ht="15.6" x14ac:dyDescent="0.3">
      <c r="A396" t="s">
        <v>792</v>
      </c>
      <c r="B396" t="s">
        <v>387</v>
      </c>
      <c r="C396" s="52">
        <f t="shared" ref="C396:C459" si="6">C395+1</f>
        <v>387</v>
      </c>
      <c r="D396" s="52" t="s">
        <v>798</v>
      </c>
      <c r="E396" s="52" t="s">
        <v>791</v>
      </c>
      <c r="F396" s="85">
        <v>42054</v>
      </c>
      <c r="G396" s="52">
        <v>115.13</v>
      </c>
      <c r="H396" s="52">
        <v>588</v>
      </c>
      <c r="I396" t="s">
        <v>757</v>
      </c>
      <c r="J396" s="1">
        <v>42036</v>
      </c>
      <c r="K396">
        <v>7486</v>
      </c>
      <c r="L396">
        <v>151913</v>
      </c>
      <c r="M396">
        <v>1262531</v>
      </c>
    </row>
    <row r="397" spans="1:13" ht="15.6" x14ac:dyDescent="0.3">
      <c r="A397" t="s">
        <v>792</v>
      </c>
      <c r="B397" t="s">
        <v>387</v>
      </c>
      <c r="C397" s="52">
        <f t="shared" si="6"/>
        <v>388</v>
      </c>
      <c r="D397" s="52" t="s">
        <v>798</v>
      </c>
      <c r="E397" s="52" t="s">
        <v>791</v>
      </c>
      <c r="F397" s="85">
        <v>42054</v>
      </c>
      <c r="G397" s="52">
        <v>185.49</v>
      </c>
      <c r="H397" s="52">
        <v>598</v>
      </c>
      <c r="I397" t="s">
        <v>758</v>
      </c>
      <c r="J397" s="1">
        <v>42036</v>
      </c>
      <c r="K397">
        <v>7486</v>
      </c>
      <c r="L397">
        <v>151913</v>
      </c>
      <c r="M397">
        <v>1262531</v>
      </c>
    </row>
    <row r="398" spans="1:13" ht="15.6" x14ac:dyDescent="0.3">
      <c r="A398" t="s">
        <v>792</v>
      </c>
      <c r="B398" t="s">
        <v>387</v>
      </c>
      <c r="C398" s="52">
        <f t="shared" si="6"/>
        <v>389</v>
      </c>
      <c r="D398" s="52" t="s">
        <v>798</v>
      </c>
      <c r="E398" s="52" t="s">
        <v>791</v>
      </c>
      <c r="F398" s="85">
        <v>42054</v>
      </c>
      <c r="G398" s="52">
        <v>166.3</v>
      </c>
      <c r="H398" s="52">
        <v>903</v>
      </c>
      <c r="I398" t="s">
        <v>752</v>
      </c>
      <c r="J398" s="1">
        <v>42036</v>
      </c>
      <c r="K398">
        <v>7486</v>
      </c>
      <c r="L398">
        <v>151913</v>
      </c>
      <c r="M398">
        <v>1262531</v>
      </c>
    </row>
    <row r="399" spans="1:13" ht="15.6" x14ac:dyDescent="0.3">
      <c r="A399" t="s">
        <v>792</v>
      </c>
      <c r="B399" t="s">
        <v>387</v>
      </c>
      <c r="C399" s="52">
        <f t="shared" si="6"/>
        <v>390</v>
      </c>
      <c r="D399" s="52" t="s">
        <v>798</v>
      </c>
      <c r="E399" s="52" t="s">
        <v>791</v>
      </c>
      <c r="F399" s="85">
        <v>42054</v>
      </c>
      <c r="G399" s="52">
        <v>6.4</v>
      </c>
      <c r="H399" s="52">
        <v>912</v>
      </c>
      <c r="I399" t="s">
        <v>759</v>
      </c>
      <c r="J399" s="1">
        <v>42036</v>
      </c>
      <c r="K399">
        <v>7486</v>
      </c>
      <c r="L399">
        <v>151913</v>
      </c>
      <c r="M399">
        <v>1262531</v>
      </c>
    </row>
    <row r="400" spans="1:13" ht="15.6" x14ac:dyDescent="0.3">
      <c r="A400" t="s">
        <v>792</v>
      </c>
      <c r="B400" t="s">
        <v>387</v>
      </c>
      <c r="C400" s="52">
        <f t="shared" si="6"/>
        <v>391</v>
      </c>
      <c r="D400" s="52" t="s">
        <v>798</v>
      </c>
      <c r="E400" s="52" t="s">
        <v>791</v>
      </c>
      <c r="F400" s="85">
        <v>42054</v>
      </c>
      <c r="G400" s="52">
        <v>166.29</v>
      </c>
      <c r="H400" s="52">
        <v>921</v>
      </c>
      <c r="I400" t="s">
        <v>741</v>
      </c>
      <c r="J400" s="1">
        <v>42036</v>
      </c>
      <c r="K400">
        <v>7486</v>
      </c>
      <c r="L400">
        <v>151913</v>
      </c>
      <c r="M400">
        <v>1262531</v>
      </c>
    </row>
    <row r="401" spans="1:13" ht="15.6" x14ac:dyDescent="0.3">
      <c r="A401" t="s">
        <v>792</v>
      </c>
      <c r="B401" t="s">
        <v>387</v>
      </c>
      <c r="C401" s="52">
        <f t="shared" si="6"/>
        <v>392</v>
      </c>
      <c r="D401" s="52" t="s">
        <v>272</v>
      </c>
      <c r="E401" s="52" t="s">
        <v>828</v>
      </c>
      <c r="F401" s="85">
        <v>42055</v>
      </c>
      <c r="G401" s="52">
        <v>5.24</v>
      </c>
      <c r="H401" s="52">
        <v>588</v>
      </c>
      <c r="I401" t="s">
        <v>757</v>
      </c>
      <c r="J401" s="1">
        <v>42036</v>
      </c>
      <c r="K401">
        <v>39</v>
      </c>
      <c r="L401">
        <v>2490198</v>
      </c>
      <c r="M401">
        <v>1262531</v>
      </c>
    </row>
    <row r="402" spans="1:13" ht="15.6" x14ac:dyDescent="0.3">
      <c r="A402" t="s">
        <v>792</v>
      </c>
      <c r="B402" t="s">
        <v>387</v>
      </c>
      <c r="C402" s="52">
        <f t="shared" si="6"/>
        <v>393</v>
      </c>
      <c r="D402" s="52" t="s">
        <v>272</v>
      </c>
      <c r="E402" s="52" t="s">
        <v>828</v>
      </c>
      <c r="F402" s="85">
        <v>42055</v>
      </c>
      <c r="G402" s="52">
        <v>8.44</v>
      </c>
      <c r="H402" s="52">
        <v>598</v>
      </c>
      <c r="I402" t="s">
        <v>758</v>
      </c>
      <c r="J402" s="1">
        <v>42036</v>
      </c>
      <c r="K402">
        <v>39</v>
      </c>
      <c r="L402">
        <v>2490198</v>
      </c>
      <c r="M402">
        <v>1262531</v>
      </c>
    </row>
    <row r="403" spans="1:13" ht="15.6" x14ac:dyDescent="0.3">
      <c r="A403" t="s">
        <v>792</v>
      </c>
      <c r="B403" t="s">
        <v>387</v>
      </c>
      <c r="C403" s="52">
        <f t="shared" si="6"/>
        <v>394</v>
      </c>
      <c r="D403" s="52" t="s">
        <v>272</v>
      </c>
      <c r="E403" s="52" t="s">
        <v>828</v>
      </c>
      <c r="F403" s="85">
        <v>42055</v>
      </c>
      <c r="G403" s="52">
        <v>7.57</v>
      </c>
      <c r="H403" s="52">
        <v>903</v>
      </c>
      <c r="I403" t="s">
        <v>752</v>
      </c>
      <c r="J403" s="1">
        <v>42036</v>
      </c>
      <c r="K403">
        <v>39</v>
      </c>
      <c r="L403">
        <v>2490198</v>
      </c>
      <c r="M403">
        <v>1262531</v>
      </c>
    </row>
    <row r="404" spans="1:13" ht="15.6" x14ac:dyDescent="0.3">
      <c r="A404" t="s">
        <v>792</v>
      </c>
      <c r="B404" t="s">
        <v>387</v>
      </c>
      <c r="C404" s="52">
        <f t="shared" si="6"/>
        <v>395</v>
      </c>
      <c r="D404" s="52" t="s">
        <v>272</v>
      </c>
      <c r="E404" s="52" t="s">
        <v>828</v>
      </c>
      <c r="F404" s="85">
        <v>42055</v>
      </c>
      <c r="G404" s="52">
        <v>0.28999999999999998</v>
      </c>
      <c r="H404" s="52">
        <v>912</v>
      </c>
      <c r="I404" t="s">
        <v>759</v>
      </c>
      <c r="J404" s="1">
        <v>42036</v>
      </c>
      <c r="K404">
        <v>39</v>
      </c>
      <c r="L404">
        <v>2490198</v>
      </c>
      <c r="M404">
        <v>1262531</v>
      </c>
    </row>
    <row r="405" spans="1:13" ht="15.6" x14ac:dyDescent="0.3">
      <c r="A405" t="s">
        <v>792</v>
      </c>
      <c r="B405" t="s">
        <v>387</v>
      </c>
      <c r="C405" s="52">
        <f t="shared" si="6"/>
        <v>396</v>
      </c>
      <c r="D405" s="52" t="s">
        <v>272</v>
      </c>
      <c r="E405" s="52" t="s">
        <v>828</v>
      </c>
      <c r="F405" s="85">
        <v>42055</v>
      </c>
      <c r="G405" s="52">
        <v>7.56</v>
      </c>
      <c r="H405" s="52">
        <v>921</v>
      </c>
      <c r="I405" t="s">
        <v>741</v>
      </c>
      <c r="J405" s="1">
        <v>42036</v>
      </c>
      <c r="K405">
        <v>39</v>
      </c>
      <c r="L405">
        <v>2490198</v>
      </c>
      <c r="M405">
        <v>1262531</v>
      </c>
    </row>
    <row r="406" spans="1:13" ht="15.6" x14ac:dyDescent="0.3">
      <c r="A406" t="s">
        <v>792</v>
      </c>
      <c r="B406" t="s">
        <v>387</v>
      </c>
      <c r="C406" s="52">
        <f t="shared" si="6"/>
        <v>397</v>
      </c>
      <c r="D406" s="52" t="s">
        <v>793</v>
      </c>
      <c r="E406" s="52" t="s">
        <v>791</v>
      </c>
      <c r="F406" s="85">
        <v>42062</v>
      </c>
      <c r="G406" s="52">
        <v>58.6</v>
      </c>
      <c r="H406" s="52">
        <v>588</v>
      </c>
      <c r="I406" t="s">
        <v>757</v>
      </c>
      <c r="J406" s="1">
        <v>42036</v>
      </c>
      <c r="K406">
        <v>8490</v>
      </c>
      <c r="L406">
        <v>2240041055</v>
      </c>
      <c r="M406">
        <v>1262897</v>
      </c>
    </row>
    <row r="407" spans="1:13" ht="15.6" x14ac:dyDescent="0.3">
      <c r="A407" t="s">
        <v>792</v>
      </c>
      <c r="B407" t="s">
        <v>387</v>
      </c>
      <c r="C407" s="52">
        <f t="shared" si="6"/>
        <v>398</v>
      </c>
      <c r="D407" s="52" t="s">
        <v>793</v>
      </c>
      <c r="E407" s="52" t="s">
        <v>791</v>
      </c>
      <c r="F407" s="85">
        <v>42062</v>
      </c>
      <c r="G407" s="52">
        <v>94.4</v>
      </c>
      <c r="H407" s="52">
        <v>598</v>
      </c>
      <c r="I407" t="s">
        <v>758</v>
      </c>
      <c r="J407" s="1">
        <v>42036</v>
      </c>
      <c r="K407">
        <v>8490</v>
      </c>
      <c r="L407">
        <v>2240041055</v>
      </c>
      <c r="M407">
        <v>1262897</v>
      </c>
    </row>
    <row r="408" spans="1:13" ht="15.6" x14ac:dyDescent="0.3">
      <c r="A408" t="s">
        <v>792</v>
      </c>
      <c r="B408" t="s">
        <v>387</v>
      </c>
      <c r="C408" s="52">
        <f t="shared" si="6"/>
        <v>399</v>
      </c>
      <c r="D408" s="52" t="s">
        <v>793</v>
      </c>
      <c r="E408" s="52" t="s">
        <v>791</v>
      </c>
      <c r="F408" s="85">
        <v>42062</v>
      </c>
      <c r="G408" s="52">
        <v>84.64</v>
      </c>
      <c r="H408" s="52">
        <v>903</v>
      </c>
      <c r="I408" t="s">
        <v>752</v>
      </c>
      <c r="J408" s="1">
        <v>42036</v>
      </c>
      <c r="K408">
        <v>8490</v>
      </c>
      <c r="L408">
        <v>2240041055</v>
      </c>
      <c r="M408">
        <v>1262897</v>
      </c>
    </row>
    <row r="409" spans="1:13" ht="15.6" x14ac:dyDescent="0.3">
      <c r="A409" t="s">
        <v>792</v>
      </c>
      <c r="B409" t="s">
        <v>387</v>
      </c>
      <c r="C409" s="52">
        <f t="shared" si="6"/>
        <v>400</v>
      </c>
      <c r="D409" s="52" t="s">
        <v>793</v>
      </c>
      <c r="E409" s="52" t="s">
        <v>791</v>
      </c>
      <c r="F409" s="85">
        <v>42062</v>
      </c>
      <c r="G409" s="52">
        <v>3.26</v>
      </c>
      <c r="H409" s="52">
        <v>912</v>
      </c>
      <c r="I409" t="s">
        <v>759</v>
      </c>
      <c r="J409" s="1">
        <v>42036</v>
      </c>
      <c r="K409">
        <v>8490</v>
      </c>
      <c r="L409">
        <v>2240041055</v>
      </c>
      <c r="M409">
        <v>1262897</v>
      </c>
    </row>
    <row r="410" spans="1:13" ht="15.6" x14ac:dyDescent="0.3">
      <c r="A410" t="s">
        <v>792</v>
      </c>
      <c r="B410" t="s">
        <v>387</v>
      </c>
      <c r="C410" s="52">
        <f t="shared" si="6"/>
        <v>401</v>
      </c>
      <c r="D410" s="52" t="s">
        <v>793</v>
      </c>
      <c r="E410" s="52" t="s">
        <v>791</v>
      </c>
      <c r="F410" s="85">
        <v>42062</v>
      </c>
      <c r="G410" s="52">
        <v>84.63</v>
      </c>
      <c r="H410" s="52">
        <v>921</v>
      </c>
      <c r="I410" t="s">
        <v>741</v>
      </c>
      <c r="J410" s="1">
        <v>42036</v>
      </c>
      <c r="K410">
        <v>8490</v>
      </c>
      <c r="L410">
        <v>2240041055</v>
      </c>
      <c r="M410">
        <v>1262897</v>
      </c>
    </row>
    <row r="411" spans="1:13" ht="15.6" x14ac:dyDescent="0.3">
      <c r="A411" t="s">
        <v>792</v>
      </c>
      <c r="B411" t="s">
        <v>387</v>
      </c>
      <c r="C411" s="52">
        <f t="shared" si="6"/>
        <v>402</v>
      </c>
      <c r="D411" s="52" t="s">
        <v>81</v>
      </c>
      <c r="E411" s="52" t="s">
        <v>791</v>
      </c>
      <c r="F411" s="85">
        <v>42064</v>
      </c>
      <c r="G411" s="52">
        <v>8.6999999999999993</v>
      </c>
      <c r="H411" s="52">
        <v>588</v>
      </c>
      <c r="I411" t="s">
        <v>757</v>
      </c>
      <c r="J411" s="1">
        <v>42064</v>
      </c>
      <c r="K411">
        <v>7402</v>
      </c>
      <c r="L411">
        <v>2648</v>
      </c>
      <c r="M411">
        <v>1264441</v>
      </c>
    </row>
    <row r="412" spans="1:13" ht="15.6" x14ac:dyDescent="0.3">
      <c r="A412" t="s">
        <v>792</v>
      </c>
      <c r="B412" t="s">
        <v>387</v>
      </c>
      <c r="C412" s="52">
        <f t="shared" si="6"/>
        <v>403</v>
      </c>
      <c r="D412" s="52" t="s">
        <v>800</v>
      </c>
      <c r="E412" s="52" t="s">
        <v>791</v>
      </c>
      <c r="F412" s="85">
        <v>42064</v>
      </c>
      <c r="G412" s="52">
        <v>19.079999999999998</v>
      </c>
      <c r="H412" s="52">
        <v>588</v>
      </c>
      <c r="I412" t="s">
        <v>757</v>
      </c>
      <c r="J412" s="1">
        <v>42064</v>
      </c>
      <c r="K412">
        <v>7679</v>
      </c>
      <c r="L412">
        <v>1833</v>
      </c>
      <c r="M412">
        <v>1263774</v>
      </c>
    </row>
    <row r="413" spans="1:13" ht="15.6" x14ac:dyDescent="0.3">
      <c r="A413" t="s">
        <v>792</v>
      </c>
      <c r="B413" t="s">
        <v>387</v>
      </c>
      <c r="C413" s="52">
        <f t="shared" si="6"/>
        <v>404</v>
      </c>
      <c r="D413" s="52" t="s">
        <v>81</v>
      </c>
      <c r="E413" s="52" t="s">
        <v>803</v>
      </c>
      <c r="F413" s="85">
        <v>42064</v>
      </c>
      <c r="G413" s="52">
        <v>3.42</v>
      </c>
      <c r="H413" s="52">
        <v>588</v>
      </c>
      <c r="I413" t="s">
        <v>757</v>
      </c>
      <c r="J413" s="1">
        <v>42064</v>
      </c>
      <c r="K413">
        <v>7402</v>
      </c>
      <c r="L413">
        <v>7952</v>
      </c>
      <c r="M413">
        <v>1264441</v>
      </c>
    </row>
    <row r="414" spans="1:13" ht="15.6" x14ac:dyDescent="0.3">
      <c r="A414" t="s">
        <v>792</v>
      </c>
      <c r="B414" t="s">
        <v>387</v>
      </c>
      <c r="C414" s="52">
        <f t="shared" si="6"/>
        <v>405</v>
      </c>
      <c r="D414" s="52" t="s">
        <v>81</v>
      </c>
      <c r="E414" s="52" t="s">
        <v>791</v>
      </c>
      <c r="F414" s="85">
        <v>42064</v>
      </c>
      <c r="G414" s="52">
        <v>14.01</v>
      </c>
      <c r="H414" s="52">
        <v>598</v>
      </c>
      <c r="I414" t="s">
        <v>758</v>
      </c>
      <c r="J414" s="1">
        <v>42064</v>
      </c>
      <c r="K414">
        <v>7402</v>
      </c>
      <c r="L414">
        <v>2648</v>
      </c>
      <c r="M414">
        <v>1264441</v>
      </c>
    </row>
    <row r="415" spans="1:13" ht="15.6" x14ac:dyDescent="0.3">
      <c r="A415" t="s">
        <v>792</v>
      </c>
      <c r="B415" t="s">
        <v>387</v>
      </c>
      <c r="C415" s="52">
        <f t="shared" si="6"/>
        <v>406</v>
      </c>
      <c r="D415" s="52" t="s">
        <v>800</v>
      </c>
      <c r="E415" s="52" t="s">
        <v>791</v>
      </c>
      <c r="F415" s="85">
        <v>42064</v>
      </c>
      <c r="G415" s="52">
        <v>30.74</v>
      </c>
      <c r="H415" s="52">
        <v>598</v>
      </c>
      <c r="I415" t="s">
        <v>758</v>
      </c>
      <c r="J415" s="1">
        <v>42064</v>
      </c>
      <c r="K415">
        <v>7679</v>
      </c>
      <c r="L415">
        <v>1833</v>
      </c>
      <c r="M415">
        <v>1263774</v>
      </c>
    </row>
    <row r="416" spans="1:13" ht="15.6" x14ac:dyDescent="0.3">
      <c r="A416" t="s">
        <v>792</v>
      </c>
      <c r="B416" t="s">
        <v>387</v>
      </c>
      <c r="C416" s="52">
        <f t="shared" si="6"/>
        <v>407</v>
      </c>
      <c r="D416" s="52" t="s">
        <v>81</v>
      </c>
      <c r="E416" s="52" t="s">
        <v>803</v>
      </c>
      <c r="F416" s="85">
        <v>42064</v>
      </c>
      <c r="G416" s="52">
        <v>5.52</v>
      </c>
      <c r="H416" s="52">
        <v>598</v>
      </c>
      <c r="I416" t="s">
        <v>758</v>
      </c>
      <c r="J416" s="1">
        <v>42064</v>
      </c>
      <c r="K416">
        <v>7402</v>
      </c>
      <c r="L416">
        <v>7952</v>
      </c>
      <c r="M416">
        <v>1264441</v>
      </c>
    </row>
    <row r="417" spans="1:13" ht="15.6" x14ac:dyDescent="0.3">
      <c r="A417" t="s">
        <v>792</v>
      </c>
      <c r="B417" t="s">
        <v>387</v>
      </c>
      <c r="C417" s="52">
        <f t="shared" si="6"/>
        <v>408</v>
      </c>
      <c r="D417" s="52" t="s">
        <v>81</v>
      </c>
      <c r="E417" s="52" t="s">
        <v>791</v>
      </c>
      <c r="F417" s="85">
        <v>42064</v>
      </c>
      <c r="G417" s="52">
        <v>12.57</v>
      </c>
      <c r="H417" s="52">
        <v>903</v>
      </c>
      <c r="I417" t="s">
        <v>752</v>
      </c>
      <c r="J417" s="1">
        <v>42064</v>
      </c>
      <c r="K417">
        <v>7402</v>
      </c>
      <c r="L417">
        <v>2648</v>
      </c>
      <c r="M417">
        <v>1264441</v>
      </c>
    </row>
    <row r="418" spans="1:13" ht="15.6" x14ac:dyDescent="0.3">
      <c r="A418" t="s">
        <v>792</v>
      </c>
      <c r="B418" t="s">
        <v>387</v>
      </c>
      <c r="C418" s="52">
        <f t="shared" si="6"/>
        <v>409</v>
      </c>
      <c r="D418" s="52" t="s">
        <v>800</v>
      </c>
      <c r="E418" s="52" t="s">
        <v>791</v>
      </c>
      <c r="F418" s="85">
        <v>42064</v>
      </c>
      <c r="G418" s="52">
        <v>27.56</v>
      </c>
      <c r="H418" s="52">
        <v>903</v>
      </c>
      <c r="I418" t="s">
        <v>752</v>
      </c>
      <c r="J418" s="1">
        <v>42064</v>
      </c>
      <c r="K418">
        <v>7679</v>
      </c>
      <c r="L418">
        <v>1833</v>
      </c>
      <c r="M418">
        <v>1263774</v>
      </c>
    </row>
    <row r="419" spans="1:13" ht="15.6" x14ac:dyDescent="0.3">
      <c r="A419" t="s">
        <v>792</v>
      </c>
      <c r="B419" t="s">
        <v>387</v>
      </c>
      <c r="C419" s="52">
        <f t="shared" si="6"/>
        <v>410</v>
      </c>
      <c r="D419" s="52" t="s">
        <v>81</v>
      </c>
      <c r="E419" s="52" t="s">
        <v>803</v>
      </c>
      <c r="F419" s="85">
        <v>42064</v>
      </c>
      <c r="G419" s="52">
        <v>4.95</v>
      </c>
      <c r="H419" s="52">
        <v>903</v>
      </c>
      <c r="I419" t="s">
        <v>752</v>
      </c>
      <c r="J419" s="1">
        <v>42064</v>
      </c>
      <c r="K419">
        <v>7402</v>
      </c>
      <c r="L419">
        <v>7952</v>
      </c>
      <c r="M419">
        <v>1264441</v>
      </c>
    </row>
    <row r="420" spans="1:13" ht="15.6" x14ac:dyDescent="0.3">
      <c r="A420" t="s">
        <v>792</v>
      </c>
      <c r="B420" t="s">
        <v>387</v>
      </c>
      <c r="C420" s="52">
        <f t="shared" si="6"/>
        <v>411</v>
      </c>
      <c r="D420" s="52" t="s">
        <v>81</v>
      </c>
      <c r="E420" s="52" t="s">
        <v>791</v>
      </c>
      <c r="F420" s="85">
        <v>42064</v>
      </c>
      <c r="G420" s="52">
        <v>0.49</v>
      </c>
      <c r="H420" s="52">
        <v>912</v>
      </c>
      <c r="I420" t="s">
        <v>759</v>
      </c>
      <c r="J420" s="1">
        <v>42064</v>
      </c>
      <c r="K420">
        <v>7402</v>
      </c>
      <c r="L420">
        <v>2648</v>
      </c>
      <c r="M420">
        <v>1264441</v>
      </c>
    </row>
    <row r="421" spans="1:13" ht="15.6" x14ac:dyDescent="0.3">
      <c r="A421" t="s">
        <v>792</v>
      </c>
      <c r="B421" t="s">
        <v>387</v>
      </c>
      <c r="C421" s="52">
        <f t="shared" si="6"/>
        <v>412</v>
      </c>
      <c r="D421" s="52" t="s">
        <v>800</v>
      </c>
      <c r="E421" s="52" t="s">
        <v>791</v>
      </c>
      <c r="F421" s="85">
        <v>42064</v>
      </c>
      <c r="G421" s="52">
        <v>1.06</v>
      </c>
      <c r="H421" s="52">
        <v>912</v>
      </c>
      <c r="I421" t="s">
        <v>759</v>
      </c>
      <c r="J421" s="1">
        <v>42064</v>
      </c>
      <c r="K421">
        <v>7679</v>
      </c>
      <c r="L421">
        <v>1833</v>
      </c>
      <c r="M421">
        <v>1263774</v>
      </c>
    </row>
    <row r="422" spans="1:13" ht="15.6" x14ac:dyDescent="0.3">
      <c r="A422" t="s">
        <v>792</v>
      </c>
      <c r="B422" t="s">
        <v>387</v>
      </c>
      <c r="C422" s="52">
        <f t="shared" si="6"/>
        <v>413</v>
      </c>
      <c r="D422" s="52" t="s">
        <v>81</v>
      </c>
      <c r="E422" s="52" t="s">
        <v>803</v>
      </c>
      <c r="F422" s="85">
        <v>42064</v>
      </c>
      <c r="G422" s="52">
        <v>0.19</v>
      </c>
      <c r="H422" s="52">
        <v>912</v>
      </c>
      <c r="I422" t="s">
        <v>759</v>
      </c>
      <c r="J422" s="1">
        <v>42064</v>
      </c>
      <c r="K422">
        <v>7402</v>
      </c>
      <c r="L422">
        <v>7952</v>
      </c>
      <c r="M422">
        <v>1264441</v>
      </c>
    </row>
    <row r="423" spans="1:13" ht="15.6" x14ac:dyDescent="0.3">
      <c r="A423" t="s">
        <v>792</v>
      </c>
      <c r="B423" t="s">
        <v>387</v>
      </c>
      <c r="C423" s="52">
        <f t="shared" si="6"/>
        <v>414</v>
      </c>
      <c r="D423" s="52" t="s">
        <v>81</v>
      </c>
      <c r="E423" s="52" t="s">
        <v>791</v>
      </c>
      <c r="F423" s="85">
        <v>42064</v>
      </c>
      <c r="G423" s="52">
        <v>12.56</v>
      </c>
      <c r="H423" s="52">
        <v>921</v>
      </c>
      <c r="I423" t="s">
        <v>741</v>
      </c>
      <c r="J423" s="1">
        <v>42064</v>
      </c>
      <c r="K423">
        <v>7402</v>
      </c>
      <c r="L423">
        <v>2648</v>
      </c>
      <c r="M423">
        <v>1264441</v>
      </c>
    </row>
    <row r="424" spans="1:13" ht="15.6" x14ac:dyDescent="0.3">
      <c r="A424" t="s">
        <v>792</v>
      </c>
      <c r="B424" t="s">
        <v>387</v>
      </c>
      <c r="C424" s="52">
        <f t="shared" si="6"/>
        <v>415</v>
      </c>
      <c r="D424" s="52" t="s">
        <v>800</v>
      </c>
      <c r="E424" s="52" t="s">
        <v>791</v>
      </c>
      <c r="F424" s="85">
        <v>42064</v>
      </c>
      <c r="G424" s="52">
        <v>27.56</v>
      </c>
      <c r="H424" s="52">
        <v>921</v>
      </c>
      <c r="I424" t="s">
        <v>741</v>
      </c>
      <c r="J424" s="1">
        <v>42064</v>
      </c>
      <c r="K424">
        <v>7679</v>
      </c>
      <c r="L424">
        <v>1833</v>
      </c>
      <c r="M424">
        <v>1263774</v>
      </c>
    </row>
    <row r="425" spans="1:13" ht="15.6" x14ac:dyDescent="0.3">
      <c r="A425" t="s">
        <v>792</v>
      </c>
      <c r="B425" t="s">
        <v>387</v>
      </c>
      <c r="C425" s="52">
        <f t="shared" si="6"/>
        <v>416</v>
      </c>
      <c r="D425" s="52" t="s">
        <v>81</v>
      </c>
      <c r="E425" s="52" t="s">
        <v>803</v>
      </c>
      <c r="F425" s="85">
        <v>42064</v>
      </c>
      <c r="G425" s="52">
        <v>4.96</v>
      </c>
      <c r="H425" s="52">
        <v>921</v>
      </c>
      <c r="I425" t="s">
        <v>741</v>
      </c>
      <c r="J425" s="1">
        <v>42064</v>
      </c>
      <c r="K425">
        <v>7402</v>
      </c>
      <c r="L425">
        <v>7952</v>
      </c>
      <c r="M425">
        <v>1264441</v>
      </c>
    </row>
    <row r="426" spans="1:13" ht="15.6" x14ac:dyDescent="0.3">
      <c r="A426" t="s">
        <v>792</v>
      </c>
      <c r="B426" t="s">
        <v>387</v>
      </c>
      <c r="C426" s="52">
        <f t="shared" si="6"/>
        <v>417</v>
      </c>
      <c r="D426" s="52" t="s">
        <v>819</v>
      </c>
      <c r="E426" s="52" t="s">
        <v>791</v>
      </c>
      <c r="F426" s="85">
        <v>42073</v>
      </c>
      <c r="G426" s="52">
        <v>29.15</v>
      </c>
      <c r="H426" s="52">
        <v>588</v>
      </c>
      <c r="I426" t="s">
        <v>757</v>
      </c>
      <c r="J426" s="1">
        <v>42064</v>
      </c>
      <c r="K426">
        <v>8084</v>
      </c>
      <c r="L426">
        <v>601528535</v>
      </c>
      <c r="M426">
        <v>1263893</v>
      </c>
    </row>
    <row r="427" spans="1:13" ht="15.6" x14ac:dyDescent="0.3">
      <c r="A427" t="s">
        <v>792</v>
      </c>
      <c r="B427" t="s">
        <v>387</v>
      </c>
      <c r="C427" s="52">
        <f t="shared" si="6"/>
        <v>418</v>
      </c>
      <c r="D427" s="52" t="s">
        <v>819</v>
      </c>
      <c r="E427" s="52" t="s">
        <v>791</v>
      </c>
      <c r="F427" s="85">
        <v>42073</v>
      </c>
      <c r="G427" s="52">
        <v>46.97</v>
      </c>
      <c r="H427" s="52">
        <v>598</v>
      </c>
      <c r="I427" t="s">
        <v>758</v>
      </c>
      <c r="J427" s="1">
        <v>42064</v>
      </c>
      <c r="K427">
        <v>8084</v>
      </c>
      <c r="L427">
        <v>601528535</v>
      </c>
      <c r="M427">
        <v>1263893</v>
      </c>
    </row>
    <row r="428" spans="1:13" ht="15.6" x14ac:dyDescent="0.3">
      <c r="A428" t="s">
        <v>792</v>
      </c>
      <c r="B428" t="s">
        <v>387</v>
      </c>
      <c r="C428" s="52">
        <f t="shared" si="6"/>
        <v>419</v>
      </c>
      <c r="D428" s="52" t="s">
        <v>819</v>
      </c>
      <c r="E428" s="52" t="s">
        <v>791</v>
      </c>
      <c r="F428" s="85">
        <v>42073</v>
      </c>
      <c r="G428" s="52">
        <v>42.11</v>
      </c>
      <c r="H428" s="52">
        <v>903</v>
      </c>
      <c r="I428" t="s">
        <v>752</v>
      </c>
      <c r="J428" s="1">
        <v>42064</v>
      </c>
      <c r="K428">
        <v>8084</v>
      </c>
      <c r="L428">
        <v>601528535</v>
      </c>
      <c r="M428">
        <v>1263893</v>
      </c>
    </row>
    <row r="429" spans="1:13" ht="15.6" x14ac:dyDescent="0.3">
      <c r="A429" t="s">
        <v>792</v>
      </c>
      <c r="B429" t="s">
        <v>387</v>
      </c>
      <c r="C429" s="52">
        <f t="shared" si="6"/>
        <v>420</v>
      </c>
      <c r="D429" s="52" t="s">
        <v>819</v>
      </c>
      <c r="E429" s="52" t="s">
        <v>791</v>
      </c>
      <c r="F429" s="85">
        <v>42073</v>
      </c>
      <c r="G429" s="52">
        <v>1.62</v>
      </c>
      <c r="H429" s="52">
        <v>912</v>
      </c>
      <c r="I429" t="s">
        <v>759</v>
      </c>
      <c r="J429" s="1">
        <v>42064</v>
      </c>
      <c r="K429">
        <v>8084</v>
      </c>
      <c r="L429">
        <v>601528535</v>
      </c>
      <c r="M429">
        <v>1263893</v>
      </c>
    </row>
    <row r="430" spans="1:13" ht="15.6" x14ac:dyDescent="0.3">
      <c r="A430" t="s">
        <v>792</v>
      </c>
      <c r="B430" t="s">
        <v>387</v>
      </c>
      <c r="C430" s="52">
        <f t="shared" si="6"/>
        <v>421</v>
      </c>
      <c r="D430" s="52" t="s">
        <v>819</v>
      </c>
      <c r="E430" s="52" t="s">
        <v>791</v>
      </c>
      <c r="F430" s="85">
        <v>42073</v>
      </c>
      <c r="G430" s="52">
        <v>42.11</v>
      </c>
      <c r="H430" s="52">
        <v>921</v>
      </c>
      <c r="I430" t="s">
        <v>741</v>
      </c>
      <c r="J430" s="1">
        <v>42064</v>
      </c>
      <c r="K430">
        <v>8084</v>
      </c>
      <c r="L430">
        <v>601528535</v>
      </c>
      <c r="M430">
        <v>1263893</v>
      </c>
    </row>
    <row r="431" spans="1:13" ht="15.6" x14ac:dyDescent="0.3">
      <c r="A431" t="s">
        <v>792</v>
      </c>
      <c r="B431" t="s">
        <v>387</v>
      </c>
      <c r="C431" s="52">
        <f t="shared" si="6"/>
        <v>422</v>
      </c>
      <c r="D431" s="52" t="s">
        <v>801</v>
      </c>
      <c r="E431" s="52" t="s">
        <v>791</v>
      </c>
      <c r="F431" s="85">
        <v>42074</v>
      </c>
      <c r="G431" s="52">
        <v>50.32</v>
      </c>
      <c r="H431" s="52">
        <v>588</v>
      </c>
      <c r="I431" t="s">
        <v>757</v>
      </c>
      <c r="J431" s="1">
        <v>42064</v>
      </c>
      <c r="K431">
        <v>7946</v>
      </c>
      <c r="L431">
        <v>823800</v>
      </c>
      <c r="M431">
        <v>1263774</v>
      </c>
    </row>
    <row r="432" spans="1:13" ht="15.6" x14ac:dyDescent="0.3">
      <c r="A432" t="s">
        <v>792</v>
      </c>
      <c r="B432" t="s">
        <v>387</v>
      </c>
      <c r="C432" s="52">
        <f t="shared" si="6"/>
        <v>423</v>
      </c>
      <c r="D432" s="52" t="s">
        <v>801</v>
      </c>
      <c r="E432" s="52" t="s">
        <v>791</v>
      </c>
      <c r="F432" s="85">
        <v>42074</v>
      </c>
      <c r="G432" s="52">
        <v>81.069999999999993</v>
      </c>
      <c r="H432" s="52">
        <v>598</v>
      </c>
      <c r="I432" t="s">
        <v>758</v>
      </c>
      <c r="J432" s="1">
        <v>42064</v>
      </c>
      <c r="K432">
        <v>7946</v>
      </c>
      <c r="L432">
        <v>823800</v>
      </c>
      <c r="M432">
        <v>1263774</v>
      </c>
    </row>
    <row r="433" spans="1:13" ht="15.6" x14ac:dyDescent="0.3">
      <c r="A433" t="s">
        <v>792</v>
      </c>
      <c r="B433" t="s">
        <v>387</v>
      </c>
      <c r="C433" s="52">
        <f t="shared" si="6"/>
        <v>424</v>
      </c>
      <c r="D433" s="52" t="s">
        <v>801</v>
      </c>
      <c r="E433" s="52" t="s">
        <v>791</v>
      </c>
      <c r="F433" s="85">
        <v>42074</v>
      </c>
      <c r="G433" s="52">
        <v>72.680000000000007</v>
      </c>
      <c r="H433" s="52">
        <v>903</v>
      </c>
      <c r="I433" t="s">
        <v>752</v>
      </c>
      <c r="J433" s="1">
        <v>42064</v>
      </c>
      <c r="K433">
        <v>7946</v>
      </c>
      <c r="L433">
        <v>823800</v>
      </c>
      <c r="M433">
        <v>1263774</v>
      </c>
    </row>
    <row r="434" spans="1:13" ht="15.6" x14ac:dyDescent="0.3">
      <c r="A434" t="s">
        <v>792</v>
      </c>
      <c r="B434" t="s">
        <v>387</v>
      </c>
      <c r="C434" s="52">
        <f t="shared" si="6"/>
        <v>425</v>
      </c>
      <c r="D434" s="52" t="s">
        <v>801</v>
      </c>
      <c r="E434" s="52" t="s">
        <v>791</v>
      </c>
      <c r="F434" s="85">
        <v>42074</v>
      </c>
      <c r="G434" s="52">
        <v>2.8</v>
      </c>
      <c r="H434" s="52">
        <v>912</v>
      </c>
      <c r="I434" t="s">
        <v>759</v>
      </c>
      <c r="J434" s="1">
        <v>42064</v>
      </c>
      <c r="K434">
        <v>7946</v>
      </c>
      <c r="L434">
        <v>823800</v>
      </c>
      <c r="M434">
        <v>1263774</v>
      </c>
    </row>
    <row r="435" spans="1:13" ht="15.6" x14ac:dyDescent="0.3">
      <c r="A435" t="s">
        <v>792</v>
      </c>
      <c r="B435" t="s">
        <v>387</v>
      </c>
      <c r="C435" s="52">
        <f t="shared" si="6"/>
        <v>426</v>
      </c>
      <c r="D435" s="52" t="s">
        <v>801</v>
      </c>
      <c r="E435" s="52" t="s">
        <v>791</v>
      </c>
      <c r="F435" s="85">
        <v>42074</v>
      </c>
      <c r="G435" s="52">
        <v>72.67</v>
      </c>
      <c r="H435" s="52">
        <v>921</v>
      </c>
      <c r="I435" t="s">
        <v>741</v>
      </c>
      <c r="J435" s="1">
        <v>42064</v>
      </c>
      <c r="K435">
        <v>7946</v>
      </c>
      <c r="L435">
        <v>823800</v>
      </c>
      <c r="M435">
        <v>1263774</v>
      </c>
    </row>
    <row r="436" spans="1:13" ht="15.6" x14ac:dyDescent="0.3">
      <c r="A436" t="s">
        <v>792</v>
      </c>
      <c r="B436" t="s">
        <v>387</v>
      </c>
      <c r="C436" s="52">
        <f t="shared" si="6"/>
        <v>427</v>
      </c>
      <c r="D436" s="52" t="s">
        <v>801</v>
      </c>
      <c r="E436" s="52" t="s">
        <v>791</v>
      </c>
      <c r="F436" s="85">
        <v>42075</v>
      </c>
      <c r="G436" s="52">
        <v>25.98</v>
      </c>
      <c r="H436" s="52">
        <v>588</v>
      </c>
      <c r="I436" t="s">
        <v>757</v>
      </c>
      <c r="J436" s="1">
        <v>42064</v>
      </c>
      <c r="K436">
        <v>7946</v>
      </c>
      <c r="L436">
        <v>823825</v>
      </c>
      <c r="M436">
        <v>1263774</v>
      </c>
    </row>
    <row r="437" spans="1:13" ht="15.6" x14ac:dyDescent="0.3">
      <c r="A437" t="s">
        <v>792</v>
      </c>
      <c r="B437" t="s">
        <v>387</v>
      </c>
      <c r="C437" s="52">
        <f t="shared" si="6"/>
        <v>428</v>
      </c>
      <c r="D437" s="52" t="s">
        <v>801</v>
      </c>
      <c r="E437" s="52" t="s">
        <v>791</v>
      </c>
      <c r="F437" s="85">
        <v>42075</v>
      </c>
      <c r="G437" s="52">
        <v>41.86</v>
      </c>
      <c r="H437" s="52">
        <v>598</v>
      </c>
      <c r="I437" t="s">
        <v>758</v>
      </c>
      <c r="J437" s="1">
        <v>42064</v>
      </c>
      <c r="K437">
        <v>7946</v>
      </c>
      <c r="L437">
        <v>823825</v>
      </c>
      <c r="M437">
        <v>1263774</v>
      </c>
    </row>
    <row r="438" spans="1:13" ht="15.6" x14ac:dyDescent="0.3">
      <c r="A438" t="s">
        <v>792</v>
      </c>
      <c r="B438" t="s">
        <v>387</v>
      </c>
      <c r="C438" s="52">
        <f t="shared" si="6"/>
        <v>429</v>
      </c>
      <c r="D438" s="52" t="s">
        <v>801</v>
      </c>
      <c r="E438" s="52" t="s">
        <v>791</v>
      </c>
      <c r="F438" s="85">
        <v>42075</v>
      </c>
      <c r="G438" s="52">
        <v>37.53</v>
      </c>
      <c r="H438" s="52">
        <v>903</v>
      </c>
      <c r="I438" t="s">
        <v>752</v>
      </c>
      <c r="J438" s="1">
        <v>42064</v>
      </c>
      <c r="K438">
        <v>7946</v>
      </c>
      <c r="L438">
        <v>823825</v>
      </c>
      <c r="M438">
        <v>1263774</v>
      </c>
    </row>
    <row r="439" spans="1:13" ht="15.6" x14ac:dyDescent="0.3">
      <c r="A439" t="s">
        <v>792</v>
      </c>
      <c r="B439" t="s">
        <v>387</v>
      </c>
      <c r="C439" s="52">
        <f t="shared" si="6"/>
        <v>430</v>
      </c>
      <c r="D439" s="52" t="s">
        <v>801</v>
      </c>
      <c r="E439" s="52" t="s">
        <v>791</v>
      </c>
      <c r="F439" s="85">
        <v>42075</v>
      </c>
      <c r="G439" s="52">
        <v>1.44</v>
      </c>
      <c r="H439" s="52">
        <v>912</v>
      </c>
      <c r="I439" t="s">
        <v>759</v>
      </c>
      <c r="J439" s="1">
        <v>42064</v>
      </c>
      <c r="K439">
        <v>7946</v>
      </c>
      <c r="L439">
        <v>823825</v>
      </c>
      <c r="M439">
        <v>1263774</v>
      </c>
    </row>
    <row r="440" spans="1:13" ht="15.6" x14ac:dyDescent="0.3">
      <c r="A440" t="s">
        <v>792</v>
      </c>
      <c r="B440" t="s">
        <v>387</v>
      </c>
      <c r="C440" s="52">
        <f t="shared" si="6"/>
        <v>431</v>
      </c>
      <c r="D440" s="52" t="s">
        <v>801</v>
      </c>
      <c r="E440" s="52" t="s">
        <v>791</v>
      </c>
      <c r="F440" s="85">
        <v>42075</v>
      </c>
      <c r="G440" s="52">
        <v>37.549999999999997</v>
      </c>
      <c r="H440" s="52">
        <v>921</v>
      </c>
      <c r="I440" t="s">
        <v>741</v>
      </c>
      <c r="J440" s="1">
        <v>42064</v>
      </c>
      <c r="K440">
        <v>7946</v>
      </c>
      <c r="L440">
        <v>823825</v>
      </c>
      <c r="M440">
        <v>1263774</v>
      </c>
    </row>
    <row r="441" spans="1:13" ht="15.6" x14ac:dyDescent="0.3">
      <c r="A441" t="s">
        <v>792</v>
      </c>
      <c r="B441" t="s">
        <v>387</v>
      </c>
      <c r="C441" s="52">
        <f t="shared" si="6"/>
        <v>432</v>
      </c>
      <c r="D441" s="52" t="s">
        <v>814</v>
      </c>
      <c r="E441" s="52" t="s">
        <v>815</v>
      </c>
      <c r="F441" s="85">
        <v>42080</v>
      </c>
      <c r="G441" s="52">
        <v>7.88</v>
      </c>
      <c r="H441" s="52">
        <v>588</v>
      </c>
      <c r="I441" t="s">
        <v>757</v>
      </c>
      <c r="J441" s="1">
        <v>42064</v>
      </c>
      <c r="K441">
        <v>2670</v>
      </c>
      <c r="L441">
        <v>877637</v>
      </c>
      <c r="M441">
        <v>1264441</v>
      </c>
    </row>
    <row r="442" spans="1:13" ht="15.6" x14ac:dyDescent="0.3">
      <c r="A442" t="s">
        <v>792</v>
      </c>
      <c r="B442" t="s">
        <v>387</v>
      </c>
      <c r="C442" s="52">
        <f t="shared" si="6"/>
        <v>433</v>
      </c>
      <c r="D442" s="52" t="s">
        <v>81</v>
      </c>
      <c r="E442" s="52" t="s">
        <v>829</v>
      </c>
      <c r="F442" s="85">
        <v>42080</v>
      </c>
      <c r="G442" s="52">
        <v>6.14</v>
      </c>
      <c r="H442" s="52">
        <v>588</v>
      </c>
      <c r="I442" t="s">
        <v>757</v>
      </c>
      <c r="J442" s="1">
        <v>42064</v>
      </c>
      <c r="K442">
        <v>7402</v>
      </c>
      <c r="L442">
        <v>5458</v>
      </c>
      <c r="M442">
        <v>1264982</v>
      </c>
    </row>
    <row r="443" spans="1:13" ht="15.6" x14ac:dyDescent="0.3">
      <c r="A443" t="s">
        <v>792</v>
      </c>
      <c r="B443" t="s">
        <v>387</v>
      </c>
      <c r="C443" s="52">
        <f t="shared" si="6"/>
        <v>434</v>
      </c>
      <c r="D443" s="52" t="s">
        <v>804</v>
      </c>
      <c r="E443" s="52" t="s">
        <v>830</v>
      </c>
      <c r="F443" s="85">
        <v>42080</v>
      </c>
      <c r="G443" s="52">
        <v>302.05</v>
      </c>
      <c r="H443" s="52">
        <v>588</v>
      </c>
      <c r="I443" t="s">
        <v>757</v>
      </c>
      <c r="J443" s="1">
        <v>42064</v>
      </c>
      <c r="K443">
        <v>231</v>
      </c>
      <c r="L443">
        <v>481851</v>
      </c>
      <c r="M443">
        <v>1264149</v>
      </c>
    </row>
    <row r="444" spans="1:13" ht="15.6" x14ac:dyDescent="0.3">
      <c r="A444" t="s">
        <v>792</v>
      </c>
      <c r="B444" t="s">
        <v>387</v>
      </c>
      <c r="C444" s="52">
        <f t="shared" si="6"/>
        <v>435</v>
      </c>
      <c r="D444" s="52" t="s">
        <v>814</v>
      </c>
      <c r="E444" s="52" t="s">
        <v>815</v>
      </c>
      <c r="F444" s="85">
        <v>42080</v>
      </c>
      <c r="G444" s="52">
        <v>12.69</v>
      </c>
      <c r="H444" s="52">
        <v>598</v>
      </c>
      <c r="I444" t="s">
        <v>758</v>
      </c>
      <c r="J444" s="1">
        <v>42064</v>
      </c>
      <c r="K444">
        <v>2670</v>
      </c>
      <c r="L444">
        <v>877637</v>
      </c>
      <c r="M444">
        <v>1264441</v>
      </c>
    </row>
    <row r="445" spans="1:13" ht="15.6" x14ac:dyDescent="0.3">
      <c r="A445" t="s">
        <v>792</v>
      </c>
      <c r="B445" t="s">
        <v>387</v>
      </c>
      <c r="C445" s="52">
        <f t="shared" si="6"/>
        <v>436</v>
      </c>
      <c r="D445" s="52" t="s">
        <v>81</v>
      </c>
      <c r="E445" s="52" t="s">
        <v>829</v>
      </c>
      <c r="F445" s="85">
        <v>42080</v>
      </c>
      <c r="G445" s="52">
        <v>9.89</v>
      </c>
      <c r="H445" s="52">
        <v>598</v>
      </c>
      <c r="I445" t="s">
        <v>758</v>
      </c>
      <c r="J445" s="1">
        <v>42064</v>
      </c>
      <c r="K445">
        <v>7402</v>
      </c>
      <c r="L445">
        <v>5458</v>
      </c>
      <c r="M445">
        <v>1264982</v>
      </c>
    </row>
    <row r="446" spans="1:13" ht="15.6" x14ac:dyDescent="0.3">
      <c r="A446" t="s">
        <v>792</v>
      </c>
      <c r="B446" t="s">
        <v>387</v>
      </c>
      <c r="C446" s="52">
        <f t="shared" si="6"/>
        <v>437</v>
      </c>
      <c r="D446" s="52" t="s">
        <v>804</v>
      </c>
      <c r="E446" s="52" t="s">
        <v>830</v>
      </c>
      <c r="F446" s="85">
        <v>42080</v>
      </c>
      <c r="G446" s="52">
        <v>310.95</v>
      </c>
      <c r="H446" s="52">
        <v>598</v>
      </c>
      <c r="I446" t="s">
        <v>758</v>
      </c>
      <c r="J446" s="1">
        <v>42064</v>
      </c>
      <c r="K446">
        <v>231</v>
      </c>
      <c r="L446">
        <v>481851</v>
      </c>
      <c r="M446">
        <v>1264149</v>
      </c>
    </row>
    <row r="447" spans="1:13" ht="15.6" x14ac:dyDescent="0.3">
      <c r="A447" t="s">
        <v>792</v>
      </c>
      <c r="B447" t="s">
        <v>387</v>
      </c>
      <c r="C447" s="52">
        <f t="shared" si="6"/>
        <v>438</v>
      </c>
      <c r="D447" s="52" t="s">
        <v>814</v>
      </c>
      <c r="E447" s="52" t="s">
        <v>815</v>
      </c>
      <c r="F447" s="85">
        <v>42080</v>
      </c>
      <c r="G447" s="52">
        <v>11.38</v>
      </c>
      <c r="H447" s="52">
        <v>903</v>
      </c>
      <c r="I447" t="s">
        <v>752</v>
      </c>
      <c r="J447" s="1">
        <v>42064</v>
      </c>
      <c r="K447">
        <v>2670</v>
      </c>
      <c r="L447">
        <v>877637</v>
      </c>
      <c r="M447">
        <v>1264441</v>
      </c>
    </row>
    <row r="448" spans="1:13" ht="15.6" x14ac:dyDescent="0.3">
      <c r="A448" t="s">
        <v>792</v>
      </c>
      <c r="B448" t="s">
        <v>387</v>
      </c>
      <c r="C448" s="52">
        <f t="shared" si="6"/>
        <v>439</v>
      </c>
      <c r="D448" s="52" t="s">
        <v>81</v>
      </c>
      <c r="E448" s="52" t="s">
        <v>829</v>
      </c>
      <c r="F448" s="85">
        <v>42080</v>
      </c>
      <c r="G448" s="52">
        <v>8.8699999999999992</v>
      </c>
      <c r="H448" s="52">
        <v>903</v>
      </c>
      <c r="I448" t="s">
        <v>752</v>
      </c>
      <c r="J448" s="1">
        <v>42064</v>
      </c>
      <c r="K448">
        <v>7402</v>
      </c>
      <c r="L448">
        <v>5458</v>
      </c>
      <c r="M448">
        <v>1264982</v>
      </c>
    </row>
    <row r="449" spans="1:13" ht="15.6" x14ac:dyDescent="0.3">
      <c r="A449" t="s">
        <v>792</v>
      </c>
      <c r="B449" t="s">
        <v>387</v>
      </c>
      <c r="C449" s="52">
        <f t="shared" si="6"/>
        <v>440</v>
      </c>
      <c r="D449" s="52" t="s">
        <v>804</v>
      </c>
      <c r="E449" s="52" t="s">
        <v>830</v>
      </c>
      <c r="F449" s="85">
        <v>42080</v>
      </c>
      <c r="G449" s="52">
        <v>133.28</v>
      </c>
      <c r="H449" s="52">
        <v>903</v>
      </c>
      <c r="I449" t="s">
        <v>752</v>
      </c>
      <c r="J449" s="1">
        <v>42064</v>
      </c>
      <c r="K449">
        <v>231</v>
      </c>
      <c r="L449">
        <v>481851</v>
      </c>
      <c r="M449">
        <v>1264149</v>
      </c>
    </row>
    <row r="450" spans="1:13" ht="15.6" x14ac:dyDescent="0.3">
      <c r="A450" t="s">
        <v>792</v>
      </c>
      <c r="B450" t="s">
        <v>387</v>
      </c>
      <c r="C450" s="52">
        <f t="shared" si="6"/>
        <v>441</v>
      </c>
      <c r="D450" s="52" t="s">
        <v>814</v>
      </c>
      <c r="E450" s="52" t="s">
        <v>815</v>
      </c>
      <c r="F450" s="85">
        <v>42080</v>
      </c>
      <c r="G450" s="52">
        <v>0.44</v>
      </c>
      <c r="H450" s="52">
        <v>912</v>
      </c>
      <c r="I450" t="s">
        <v>759</v>
      </c>
      <c r="J450" s="1">
        <v>42064</v>
      </c>
      <c r="K450">
        <v>2670</v>
      </c>
      <c r="L450">
        <v>877637</v>
      </c>
      <c r="M450">
        <v>1264441</v>
      </c>
    </row>
    <row r="451" spans="1:13" ht="15.6" x14ac:dyDescent="0.3">
      <c r="A451" t="s">
        <v>792</v>
      </c>
      <c r="B451" t="s">
        <v>387</v>
      </c>
      <c r="C451" s="52">
        <f t="shared" si="6"/>
        <v>442</v>
      </c>
      <c r="D451" s="52" t="s">
        <v>81</v>
      </c>
      <c r="E451" s="52" t="s">
        <v>829</v>
      </c>
      <c r="F451" s="85">
        <v>42080</v>
      </c>
      <c r="G451" s="52">
        <v>0.34</v>
      </c>
      <c r="H451" s="52">
        <v>912</v>
      </c>
      <c r="I451" t="s">
        <v>759</v>
      </c>
      <c r="J451" s="1">
        <v>42064</v>
      </c>
      <c r="K451">
        <v>7402</v>
      </c>
      <c r="L451">
        <v>5458</v>
      </c>
      <c r="M451">
        <v>1264982</v>
      </c>
    </row>
    <row r="452" spans="1:13" ht="15.6" x14ac:dyDescent="0.3">
      <c r="A452" t="s">
        <v>792</v>
      </c>
      <c r="B452" t="s">
        <v>387</v>
      </c>
      <c r="C452" s="52">
        <f t="shared" si="6"/>
        <v>443</v>
      </c>
      <c r="D452" s="52" t="s">
        <v>804</v>
      </c>
      <c r="E452" s="52" t="s">
        <v>830</v>
      </c>
      <c r="F452" s="85">
        <v>42080</v>
      </c>
      <c r="G452" s="52">
        <v>8.86</v>
      </c>
      <c r="H452" s="52">
        <v>912</v>
      </c>
      <c r="I452" t="s">
        <v>759</v>
      </c>
      <c r="J452" s="1">
        <v>42064</v>
      </c>
      <c r="K452">
        <v>231</v>
      </c>
      <c r="L452">
        <v>481851</v>
      </c>
      <c r="M452">
        <v>1264149</v>
      </c>
    </row>
    <row r="453" spans="1:13" ht="15.6" x14ac:dyDescent="0.3">
      <c r="A453" t="s">
        <v>792</v>
      </c>
      <c r="B453" t="s">
        <v>387</v>
      </c>
      <c r="C453" s="52">
        <f t="shared" si="6"/>
        <v>444</v>
      </c>
      <c r="D453" s="52" t="s">
        <v>814</v>
      </c>
      <c r="E453" s="52" t="s">
        <v>815</v>
      </c>
      <c r="F453" s="85">
        <v>42080</v>
      </c>
      <c r="G453" s="52">
        <v>11.37</v>
      </c>
      <c r="H453" s="52">
        <v>921</v>
      </c>
      <c r="I453" t="s">
        <v>741</v>
      </c>
      <c r="J453" s="1">
        <v>42064</v>
      </c>
      <c r="K453">
        <v>2670</v>
      </c>
      <c r="L453">
        <v>877637</v>
      </c>
      <c r="M453">
        <v>1264441</v>
      </c>
    </row>
    <row r="454" spans="1:13" ht="15.6" x14ac:dyDescent="0.3">
      <c r="A454" t="s">
        <v>792</v>
      </c>
      <c r="B454" t="s">
        <v>387</v>
      </c>
      <c r="C454" s="52">
        <f t="shared" si="6"/>
        <v>445</v>
      </c>
      <c r="D454" s="52" t="s">
        <v>81</v>
      </c>
      <c r="E454" s="52" t="s">
        <v>829</v>
      </c>
      <c r="F454" s="85">
        <v>42080</v>
      </c>
      <c r="G454" s="52">
        <v>8.8800000000000008</v>
      </c>
      <c r="H454" s="52">
        <v>921</v>
      </c>
      <c r="I454" t="s">
        <v>741</v>
      </c>
      <c r="J454" s="1">
        <v>42064</v>
      </c>
      <c r="K454">
        <v>7402</v>
      </c>
      <c r="L454">
        <v>5458</v>
      </c>
      <c r="M454">
        <v>1264982</v>
      </c>
    </row>
    <row r="455" spans="1:13" ht="15.6" x14ac:dyDescent="0.3">
      <c r="A455" t="s">
        <v>792</v>
      </c>
      <c r="B455" t="s">
        <v>387</v>
      </c>
      <c r="C455" s="52">
        <f t="shared" si="6"/>
        <v>446</v>
      </c>
      <c r="D455" s="52" t="s">
        <v>804</v>
      </c>
      <c r="E455" s="52" t="s">
        <v>830</v>
      </c>
      <c r="F455" s="85">
        <v>42080</v>
      </c>
      <c r="G455" s="52">
        <v>133.28</v>
      </c>
      <c r="H455" s="52">
        <v>921</v>
      </c>
      <c r="I455" t="s">
        <v>741</v>
      </c>
      <c r="J455" s="1">
        <v>42064</v>
      </c>
      <c r="K455">
        <v>231</v>
      </c>
      <c r="L455">
        <v>481851</v>
      </c>
      <c r="M455">
        <v>1264149</v>
      </c>
    </row>
    <row r="456" spans="1:13" ht="15.6" x14ac:dyDescent="0.3">
      <c r="A456" t="s">
        <v>792</v>
      </c>
      <c r="B456" t="s">
        <v>26</v>
      </c>
      <c r="C456" s="52">
        <f t="shared" si="6"/>
        <v>447</v>
      </c>
      <c r="D456" s="52"/>
      <c r="E456" s="52" t="s">
        <v>831</v>
      </c>
      <c r="F456" s="85">
        <v>42082</v>
      </c>
      <c r="G456" s="52">
        <v>-98.6</v>
      </c>
      <c r="H456" s="52">
        <v>588</v>
      </c>
      <c r="I456" t="s">
        <v>757</v>
      </c>
      <c r="J456" s="1">
        <v>42064</v>
      </c>
      <c r="M456">
        <v>1263788</v>
      </c>
    </row>
    <row r="457" spans="1:13" ht="15.6" x14ac:dyDescent="0.3">
      <c r="A457" t="s">
        <v>792</v>
      </c>
      <c r="B457" t="s">
        <v>387</v>
      </c>
      <c r="C457" s="52">
        <f t="shared" si="6"/>
        <v>448</v>
      </c>
      <c r="D457" s="52" t="s">
        <v>801</v>
      </c>
      <c r="E457" s="52" t="s">
        <v>832</v>
      </c>
      <c r="F457" s="85">
        <v>42082</v>
      </c>
      <c r="G457" s="52">
        <v>29.38</v>
      </c>
      <c r="H457" s="52">
        <v>588</v>
      </c>
      <c r="I457" t="s">
        <v>757</v>
      </c>
      <c r="J457" s="1">
        <v>42064</v>
      </c>
      <c r="K457">
        <v>7946</v>
      </c>
      <c r="L457">
        <v>823884</v>
      </c>
      <c r="M457">
        <v>1264149</v>
      </c>
    </row>
    <row r="458" spans="1:13" ht="15.6" x14ac:dyDescent="0.3">
      <c r="A458" t="s">
        <v>792</v>
      </c>
      <c r="B458" t="s">
        <v>26</v>
      </c>
      <c r="C458" s="52">
        <f t="shared" si="6"/>
        <v>449</v>
      </c>
      <c r="D458" s="52"/>
      <c r="E458" s="52" t="s">
        <v>831</v>
      </c>
      <c r="F458" s="85">
        <v>42082</v>
      </c>
      <c r="G458" s="52">
        <v>-101.5</v>
      </c>
      <c r="H458" s="52">
        <v>598</v>
      </c>
      <c r="I458" t="s">
        <v>758</v>
      </c>
      <c r="J458" s="1">
        <v>42064</v>
      </c>
      <c r="M458">
        <v>1263788</v>
      </c>
    </row>
    <row r="459" spans="1:13" ht="15.6" x14ac:dyDescent="0.3">
      <c r="A459" t="s">
        <v>792</v>
      </c>
      <c r="B459" t="s">
        <v>387</v>
      </c>
      <c r="C459" s="52">
        <f t="shared" si="6"/>
        <v>450</v>
      </c>
      <c r="D459" s="52" t="s">
        <v>801</v>
      </c>
      <c r="E459" s="52" t="s">
        <v>832</v>
      </c>
      <c r="F459" s="85">
        <v>42082</v>
      </c>
      <c r="G459" s="52">
        <v>47.34</v>
      </c>
      <c r="H459" s="52">
        <v>598</v>
      </c>
      <c r="I459" t="s">
        <v>758</v>
      </c>
      <c r="J459" s="1">
        <v>42064</v>
      </c>
      <c r="K459">
        <v>7946</v>
      </c>
      <c r="L459">
        <v>823884</v>
      </c>
      <c r="M459">
        <v>1264149</v>
      </c>
    </row>
    <row r="460" spans="1:13" ht="15.6" x14ac:dyDescent="0.3">
      <c r="A460" t="s">
        <v>792</v>
      </c>
      <c r="B460" t="s">
        <v>26</v>
      </c>
      <c r="C460" s="52">
        <f t="shared" ref="C460:C523" si="7">C459+1</f>
        <v>451</v>
      </c>
      <c r="D460" s="52"/>
      <c r="E460" s="52" t="s">
        <v>831</v>
      </c>
      <c r="F460" s="85">
        <v>42082</v>
      </c>
      <c r="G460" s="52">
        <v>-43.5</v>
      </c>
      <c r="H460" s="52">
        <v>903</v>
      </c>
      <c r="I460" t="s">
        <v>752</v>
      </c>
      <c r="J460" s="1">
        <v>42064</v>
      </c>
      <c r="M460">
        <v>1263788</v>
      </c>
    </row>
    <row r="461" spans="1:13" ht="15.6" x14ac:dyDescent="0.3">
      <c r="A461" t="s">
        <v>792</v>
      </c>
      <c r="B461" t="s">
        <v>387</v>
      </c>
      <c r="C461" s="52">
        <f t="shared" si="7"/>
        <v>452</v>
      </c>
      <c r="D461" s="52" t="s">
        <v>801</v>
      </c>
      <c r="E461" s="52" t="s">
        <v>832</v>
      </c>
      <c r="F461" s="85">
        <v>42082</v>
      </c>
      <c r="G461" s="52">
        <v>42.44</v>
      </c>
      <c r="H461" s="52">
        <v>903</v>
      </c>
      <c r="I461" t="s">
        <v>752</v>
      </c>
      <c r="J461" s="1">
        <v>42064</v>
      </c>
      <c r="K461">
        <v>7946</v>
      </c>
      <c r="L461">
        <v>823884</v>
      </c>
      <c r="M461">
        <v>1264149</v>
      </c>
    </row>
    <row r="462" spans="1:13" ht="15.6" x14ac:dyDescent="0.3">
      <c r="A462" t="s">
        <v>792</v>
      </c>
      <c r="B462" t="s">
        <v>26</v>
      </c>
      <c r="C462" s="52">
        <f t="shared" si="7"/>
        <v>453</v>
      </c>
      <c r="D462" s="52"/>
      <c r="E462" s="52" t="s">
        <v>831</v>
      </c>
      <c r="F462" s="85">
        <v>42082</v>
      </c>
      <c r="G462" s="52">
        <v>-2.9</v>
      </c>
      <c r="H462" s="52">
        <v>912</v>
      </c>
      <c r="I462" t="s">
        <v>759</v>
      </c>
      <c r="J462" s="1">
        <v>42064</v>
      </c>
      <c r="M462">
        <v>1263788</v>
      </c>
    </row>
    <row r="463" spans="1:13" ht="15.6" x14ac:dyDescent="0.3">
      <c r="A463" t="s">
        <v>792</v>
      </c>
      <c r="B463" t="s">
        <v>387</v>
      </c>
      <c r="C463" s="52">
        <f t="shared" si="7"/>
        <v>454</v>
      </c>
      <c r="D463" s="52" t="s">
        <v>801</v>
      </c>
      <c r="E463" s="52" t="s">
        <v>832</v>
      </c>
      <c r="F463" s="85">
        <v>42082</v>
      </c>
      <c r="G463" s="52">
        <v>1.63</v>
      </c>
      <c r="H463" s="52">
        <v>912</v>
      </c>
      <c r="I463" t="s">
        <v>759</v>
      </c>
      <c r="J463" s="1">
        <v>42064</v>
      </c>
      <c r="K463">
        <v>7946</v>
      </c>
      <c r="L463">
        <v>823884</v>
      </c>
      <c r="M463">
        <v>1264149</v>
      </c>
    </row>
    <row r="464" spans="1:13" ht="15.6" x14ac:dyDescent="0.3">
      <c r="A464" t="s">
        <v>792</v>
      </c>
      <c r="B464" t="s">
        <v>26</v>
      </c>
      <c r="C464" s="52">
        <f t="shared" si="7"/>
        <v>455</v>
      </c>
      <c r="D464" s="52"/>
      <c r="E464" s="52" t="s">
        <v>831</v>
      </c>
      <c r="F464" s="85">
        <v>42082</v>
      </c>
      <c r="G464" s="52">
        <v>-43.5</v>
      </c>
      <c r="H464" s="52">
        <v>921</v>
      </c>
      <c r="I464" t="s">
        <v>741</v>
      </c>
      <c r="J464" s="1">
        <v>42064</v>
      </c>
      <c r="M464">
        <v>1263788</v>
      </c>
    </row>
    <row r="465" spans="1:13" ht="15.6" x14ac:dyDescent="0.3">
      <c r="A465" t="s">
        <v>792</v>
      </c>
      <c r="B465" t="s">
        <v>387</v>
      </c>
      <c r="C465" s="52">
        <f t="shared" si="7"/>
        <v>456</v>
      </c>
      <c r="D465" s="52" t="s">
        <v>801</v>
      </c>
      <c r="E465" s="52" t="s">
        <v>832</v>
      </c>
      <c r="F465" s="85">
        <v>42082</v>
      </c>
      <c r="G465" s="52">
        <v>42.44</v>
      </c>
      <c r="H465" s="52">
        <v>921</v>
      </c>
      <c r="I465" t="s">
        <v>741</v>
      </c>
      <c r="J465" s="1">
        <v>42064</v>
      </c>
      <c r="K465">
        <v>7946</v>
      </c>
      <c r="L465">
        <v>823884</v>
      </c>
      <c r="M465">
        <v>1264149</v>
      </c>
    </row>
    <row r="466" spans="1:13" ht="15.6" x14ac:dyDescent="0.3">
      <c r="A466" t="s">
        <v>792</v>
      </c>
      <c r="B466" t="s">
        <v>387</v>
      </c>
      <c r="C466" s="52">
        <f t="shared" si="7"/>
        <v>457</v>
      </c>
      <c r="D466" s="52" t="s">
        <v>81</v>
      </c>
      <c r="E466" s="52" t="s">
        <v>791</v>
      </c>
      <c r="F466" s="85">
        <v>42083</v>
      </c>
      <c r="G466" s="52">
        <v>7.74</v>
      </c>
      <c r="H466" s="52">
        <v>588</v>
      </c>
      <c r="I466" t="s">
        <v>757</v>
      </c>
      <c r="J466" s="1">
        <v>42064</v>
      </c>
      <c r="K466">
        <v>7402</v>
      </c>
      <c r="L466">
        <v>1184</v>
      </c>
      <c r="M466">
        <v>1264441</v>
      </c>
    </row>
    <row r="467" spans="1:13" ht="15.6" x14ac:dyDescent="0.3">
      <c r="A467" t="s">
        <v>792</v>
      </c>
      <c r="B467" t="s">
        <v>387</v>
      </c>
      <c r="C467" s="52">
        <f t="shared" si="7"/>
        <v>458</v>
      </c>
      <c r="D467" s="52" t="s">
        <v>81</v>
      </c>
      <c r="E467" s="52" t="s">
        <v>791</v>
      </c>
      <c r="F467" s="85">
        <v>42083</v>
      </c>
      <c r="G467" s="52">
        <v>12.48</v>
      </c>
      <c r="H467" s="52">
        <v>598</v>
      </c>
      <c r="I467" t="s">
        <v>758</v>
      </c>
      <c r="J467" s="1">
        <v>42064</v>
      </c>
      <c r="K467">
        <v>7402</v>
      </c>
      <c r="L467">
        <v>1184</v>
      </c>
      <c r="M467">
        <v>1264441</v>
      </c>
    </row>
    <row r="468" spans="1:13" ht="15.6" x14ac:dyDescent="0.3">
      <c r="A468" t="s">
        <v>792</v>
      </c>
      <c r="B468" t="s">
        <v>387</v>
      </c>
      <c r="C468" s="52">
        <f t="shared" si="7"/>
        <v>459</v>
      </c>
      <c r="D468" s="52" t="s">
        <v>81</v>
      </c>
      <c r="E468" s="52" t="s">
        <v>791</v>
      </c>
      <c r="F468" s="85">
        <v>42083</v>
      </c>
      <c r="G468" s="52">
        <v>11.2</v>
      </c>
      <c r="H468" s="52">
        <v>903</v>
      </c>
      <c r="I468" t="s">
        <v>752</v>
      </c>
      <c r="J468" s="1">
        <v>42064</v>
      </c>
      <c r="K468">
        <v>7402</v>
      </c>
      <c r="L468">
        <v>1184</v>
      </c>
      <c r="M468">
        <v>1264441</v>
      </c>
    </row>
    <row r="469" spans="1:13" ht="15.6" x14ac:dyDescent="0.3">
      <c r="A469" t="s">
        <v>792</v>
      </c>
      <c r="B469" t="s">
        <v>387</v>
      </c>
      <c r="C469" s="52">
        <f t="shared" si="7"/>
        <v>460</v>
      </c>
      <c r="D469" s="52" t="s">
        <v>81</v>
      </c>
      <c r="E469" s="52" t="s">
        <v>791</v>
      </c>
      <c r="F469" s="85">
        <v>42083</v>
      </c>
      <c r="G469" s="52">
        <v>0.43</v>
      </c>
      <c r="H469" s="52">
        <v>912</v>
      </c>
      <c r="I469" t="s">
        <v>759</v>
      </c>
      <c r="J469" s="1">
        <v>42064</v>
      </c>
      <c r="K469">
        <v>7402</v>
      </c>
      <c r="L469">
        <v>1184</v>
      </c>
      <c r="M469">
        <v>1264441</v>
      </c>
    </row>
    <row r="470" spans="1:13" ht="15.6" x14ac:dyDescent="0.3">
      <c r="A470" t="s">
        <v>792</v>
      </c>
      <c r="B470" t="s">
        <v>387</v>
      </c>
      <c r="C470" s="52">
        <f t="shared" si="7"/>
        <v>461</v>
      </c>
      <c r="D470" s="52" t="s">
        <v>81</v>
      </c>
      <c r="E470" s="52" t="s">
        <v>791</v>
      </c>
      <c r="F470" s="85">
        <v>42083</v>
      </c>
      <c r="G470" s="52">
        <v>11.23</v>
      </c>
      <c r="H470" s="52">
        <v>921</v>
      </c>
      <c r="I470" t="s">
        <v>741</v>
      </c>
      <c r="J470" s="1">
        <v>42064</v>
      </c>
      <c r="K470">
        <v>7402</v>
      </c>
      <c r="L470">
        <v>1184</v>
      </c>
      <c r="M470">
        <v>1264441</v>
      </c>
    </row>
    <row r="471" spans="1:13" ht="15.6" x14ac:dyDescent="0.3">
      <c r="A471" t="s">
        <v>792</v>
      </c>
      <c r="B471" t="s">
        <v>387</v>
      </c>
      <c r="C471" s="52">
        <f t="shared" si="7"/>
        <v>462</v>
      </c>
      <c r="D471" s="52" t="s">
        <v>800</v>
      </c>
      <c r="E471" s="52" t="s">
        <v>833</v>
      </c>
      <c r="F471" s="85">
        <v>42088</v>
      </c>
      <c r="G471" s="52">
        <v>26.52</v>
      </c>
      <c r="H471" s="52">
        <v>588</v>
      </c>
      <c r="I471" t="s">
        <v>757</v>
      </c>
      <c r="J471" s="1">
        <v>42064</v>
      </c>
      <c r="K471">
        <v>7679</v>
      </c>
      <c r="L471">
        <v>1904</v>
      </c>
      <c r="M471">
        <v>1265213</v>
      </c>
    </row>
    <row r="472" spans="1:13" ht="15.6" x14ac:dyDescent="0.3">
      <c r="A472" t="s">
        <v>792</v>
      </c>
      <c r="B472" t="s">
        <v>387</v>
      </c>
      <c r="C472" s="52">
        <f t="shared" si="7"/>
        <v>463</v>
      </c>
      <c r="D472" s="52" t="s">
        <v>800</v>
      </c>
      <c r="E472" s="52" t="s">
        <v>833</v>
      </c>
      <c r="F472" s="85">
        <v>42088</v>
      </c>
      <c r="G472" s="52">
        <v>42.73</v>
      </c>
      <c r="H472" s="52">
        <v>598</v>
      </c>
      <c r="I472" t="s">
        <v>758</v>
      </c>
      <c r="J472" s="1">
        <v>42064</v>
      </c>
      <c r="K472">
        <v>7679</v>
      </c>
      <c r="L472">
        <v>1904</v>
      </c>
      <c r="M472">
        <v>1265213</v>
      </c>
    </row>
    <row r="473" spans="1:13" ht="15.6" x14ac:dyDescent="0.3">
      <c r="A473" t="s">
        <v>792</v>
      </c>
      <c r="B473" t="s">
        <v>387</v>
      </c>
      <c r="C473" s="52">
        <f t="shared" si="7"/>
        <v>464</v>
      </c>
      <c r="D473" s="52" t="s">
        <v>800</v>
      </c>
      <c r="E473" s="52" t="s">
        <v>833</v>
      </c>
      <c r="F473" s="85">
        <v>42088</v>
      </c>
      <c r="G473" s="52">
        <v>38.31</v>
      </c>
      <c r="H473" s="52">
        <v>903</v>
      </c>
      <c r="I473" t="s">
        <v>752</v>
      </c>
      <c r="J473" s="1">
        <v>42064</v>
      </c>
      <c r="K473">
        <v>7679</v>
      </c>
      <c r="L473">
        <v>1904</v>
      </c>
      <c r="M473">
        <v>1265213</v>
      </c>
    </row>
    <row r="474" spans="1:13" ht="15.6" x14ac:dyDescent="0.3">
      <c r="A474" t="s">
        <v>792</v>
      </c>
      <c r="B474" t="s">
        <v>387</v>
      </c>
      <c r="C474" s="52">
        <f t="shared" si="7"/>
        <v>465</v>
      </c>
      <c r="D474" s="52" t="s">
        <v>800</v>
      </c>
      <c r="E474" s="52" t="s">
        <v>833</v>
      </c>
      <c r="F474" s="85">
        <v>42088</v>
      </c>
      <c r="G474" s="52">
        <v>1.47</v>
      </c>
      <c r="H474" s="52">
        <v>912</v>
      </c>
      <c r="I474" t="s">
        <v>759</v>
      </c>
      <c r="J474" s="1">
        <v>42064</v>
      </c>
      <c r="K474">
        <v>7679</v>
      </c>
      <c r="L474">
        <v>1904</v>
      </c>
      <c r="M474">
        <v>1265213</v>
      </c>
    </row>
    <row r="475" spans="1:13" ht="15.6" x14ac:dyDescent="0.3">
      <c r="A475" t="s">
        <v>792</v>
      </c>
      <c r="B475" t="s">
        <v>387</v>
      </c>
      <c r="C475" s="52">
        <f t="shared" si="7"/>
        <v>466</v>
      </c>
      <c r="D475" s="52" t="s">
        <v>800</v>
      </c>
      <c r="E475" s="52" t="s">
        <v>833</v>
      </c>
      <c r="F475" s="85">
        <v>42088</v>
      </c>
      <c r="G475" s="52">
        <v>38.31</v>
      </c>
      <c r="H475" s="52">
        <v>921</v>
      </c>
      <c r="I475" t="s">
        <v>741</v>
      </c>
      <c r="J475" s="1">
        <v>42064</v>
      </c>
      <c r="K475">
        <v>7679</v>
      </c>
      <c r="L475">
        <v>1904</v>
      </c>
      <c r="M475">
        <v>1265213</v>
      </c>
    </row>
    <row r="476" spans="1:13" ht="15.6" x14ac:dyDescent="0.3">
      <c r="A476" t="s">
        <v>792</v>
      </c>
      <c r="B476" t="s">
        <v>387</v>
      </c>
      <c r="C476" s="52">
        <f t="shared" si="7"/>
        <v>467</v>
      </c>
      <c r="D476" s="52" t="s">
        <v>279</v>
      </c>
      <c r="E476" s="52" t="s">
        <v>834</v>
      </c>
      <c r="F476" s="85">
        <v>42095</v>
      </c>
      <c r="G476" s="52">
        <v>4.05</v>
      </c>
      <c r="H476" s="52">
        <v>588</v>
      </c>
      <c r="I476" t="s">
        <v>757</v>
      </c>
      <c r="J476" s="1">
        <v>42095</v>
      </c>
      <c r="K476">
        <v>7540</v>
      </c>
      <c r="L476">
        <v>118</v>
      </c>
      <c r="M476">
        <v>1265408</v>
      </c>
    </row>
    <row r="477" spans="1:13" ht="15.6" x14ac:dyDescent="0.3">
      <c r="A477" t="s">
        <v>792</v>
      </c>
      <c r="B477" t="s">
        <v>387</v>
      </c>
      <c r="C477" s="52">
        <f t="shared" si="7"/>
        <v>468</v>
      </c>
      <c r="D477" s="52" t="s">
        <v>279</v>
      </c>
      <c r="E477" s="52" t="s">
        <v>834</v>
      </c>
      <c r="F477" s="85">
        <v>42095</v>
      </c>
      <c r="G477" s="52">
        <v>6.53</v>
      </c>
      <c r="H477" s="52">
        <v>598</v>
      </c>
      <c r="I477" t="s">
        <v>758</v>
      </c>
      <c r="J477" s="1">
        <v>42095</v>
      </c>
      <c r="K477">
        <v>7540</v>
      </c>
      <c r="L477">
        <v>118</v>
      </c>
      <c r="M477">
        <v>1265408</v>
      </c>
    </row>
    <row r="478" spans="1:13" ht="15.6" x14ac:dyDescent="0.3">
      <c r="A478" t="s">
        <v>792</v>
      </c>
      <c r="B478" t="s">
        <v>387</v>
      </c>
      <c r="C478" s="52">
        <f t="shared" si="7"/>
        <v>469</v>
      </c>
      <c r="D478" s="52" t="s">
        <v>279</v>
      </c>
      <c r="E478" s="52" t="s">
        <v>834</v>
      </c>
      <c r="F478" s="85">
        <v>42095</v>
      </c>
      <c r="G478" s="52">
        <v>5.86</v>
      </c>
      <c r="H478" s="52">
        <v>903</v>
      </c>
      <c r="I478" t="s">
        <v>752</v>
      </c>
      <c r="J478" s="1">
        <v>42095</v>
      </c>
      <c r="K478">
        <v>7540</v>
      </c>
      <c r="L478">
        <v>118</v>
      </c>
      <c r="M478">
        <v>1265408</v>
      </c>
    </row>
    <row r="479" spans="1:13" ht="15.6" x14ac:dyDescent="0.3">
      <c r="A479" t="s">
        <v>792</v>
      </c>
      <c r="B479" t="s">
        <v>387</v>
      </c>
      <c r="C479" s="52">
        <f t="shared" si="7"/>
        <v>470</v>
      </c>
      <c r="D479" s="52" t="s">
        <v>279</v>
      </c>
      <c r="E479" s="52" t="s">
        <v>834</v>
      </c>
      <c r="F479" s="85">
        <v>42095</v>
      </c>
      <c r="G479" s="52">
        <v>0.23</v>
      </c>
      <c r="H479" s="52">
        <v>912</v>
      </c>
      <c r="I479" t="s">
        <v>759</v>
      </c>
      <c r="J479" s="1">
        <v>42095</v>
      </c>
      <c r="K479">
        <v>7540</v>
      </c>
      <c r="L479">
        <v>118</v>
      </c>
      <c r="M479">
        <v>1265408</v>
      </c>
    </row>
    <row r="480" spans="1:13" ht="15.6" x14ac:dyDescent="0.3">
      <c r="A480" t="s">
        <v>792</v>
      </c>
      <c r="B480" t="s">
        <v>387</v>
      </c>
      <c r="C480" s="52">
        <f t="shared" si="7"/>
        <v>471</v>
      </c>
      <c r="D480" s="52" t="s">
        <v>279</v>
      </c>
      <c r="E480" s="52" t="s">
        <v>834</v>
      </c>
      <c r="F480" s="85">
        <v>42095</v>
      </c>
      <c r="G480" s="52">
        <v>5.85</v>
      </c>
      <c r="H480" s="52">
        <v>921</v>
      </c>
      <c r="I480" t="s">
        <v>741</v>
      </c>
      <c r="J480" s="1">
        <v>42095</v>
      </c>
      <c r="K480">
        <v>7540</v>
      </c>
      <c r="L480">
        <v>118</v>
      </c>
      <c r="M480">
        <v>1265408</v>
      </c>
    </row>
    <row r="481" spans="1:13" ht="15.6" x14ac:dyDescent="0.3">
      <c r="A481" t="s">
        <v>792</v>
      </c>
      <c r="B481" t="s">
        <v>387</v>
      </c>
      <c r="C481" s="52">
        <f t="shared" si="7"/>
        <v>472</v>
      </c>
      <c r="D481" s="52" t="s">
        <v>81</v>
      </c>
      <c r="E481" s="52" t="s">
        <v>791</v>
      </c>
      <c r="F481" s="85">
        <v>42097</v>
      </c>
      <c r="G481" s="52">
        <v>7.39</v>
      </c>
      <c r="H481" s="52">
        <v>588</v>
      </c>
      <c r="I481" t="s">
        <v>757</v>
      </c>
      <c r="J481" s="1">
        <v>42095</v>
      </c>
      <c r="K481">
        <v>7402</v>
      </c>
      <c r="L481">
        <v>1499</v>
      </c>
      <c r="M481">
        <v>1265290</v>
      </c>
    </row>
    <row r="482" spans="1:13" ht="15.6" x14ac:dyDescent="0.3">
      <c r="A482" t="s">
        <v>792</v>
      </c>
      <c r="B482" t="s">
        <v>387</v>
      </c>
      <c r="C482" s="52">
        <f t="shared" si="7"/>
        <v>473</v>
      </c>
      <c r="D482" s="52" t="s">
        <v>81</v>
      </c>
      <c r="E482" s="52" t="s">
        <v>791</v>
      </c>
      <c r="F482" s="85">
        <v>42097</v>
      </c>
      <c r="G482" s="52">
        <v>7.63</v>
      </c>
      <c r="H482" s="52">
        <v>588</v>
      </c>
      <c r="I482" t="s">
        <v>757</v>
      </c>
      <c r="J482" s="1">
        <v>42095</v>
      </c>
      <c r="K482">
        <v>7402</v>
      </c>
      <c r="L482">
        <v>20150513121539</v>
      </c>
      <c r="M482">
        <v>1266950</v>
      </c>
    </row>
    <row r="483" spans="1:13" ht="15.6" x14ac:dyDescent="0.3">
      <c r="A483" t="s">
        <v>792</v>
      </c>
      <c r="B483" t="s">
        <v>387</v>
      </c>
      <c r="C483" s="52">
        <f t="shared" si="7"/>
        <v>474</v>
      </c>
      <c r="D483" s="52" t="s">
        <v>804</v>
      </c>
      <c r="E483" s="52" t="s">
        <v>835</v>
      </c>
      <c r="F483" s="85">
        <v>42097</v>
      </c>
      <c r="G483" s="52">
        <v>61.25</v>
      </c>
      <c r="H483" s="52">
        <v>588</v>
      </c>
      <c r="I483" t="s">
        <v>757</v>
      </c>
      <c r="J483" s="1">
        <v>42095</v>
      </c>
      <c r="K483">
        <v>231</v>
      </c>
      <c r="L483">
        <v>482613</v>
      </c>
      <c r="M483">
        <v>1265408</v>
      </c>
    </row>
    <row r="484" spans="1:13" ht="15.6" x14ac:dyDescent="0.3">
      <c r="A484" t="s">
        <v>792</v>
      </c>
      <c r="B484" t="s">
        <v>387</v>
      </c>
      <c r="C484" s="52">
        <f t="shared" si="7"/>
        <v>475</v>
      </c>
      <c r="D484" s="52" t="s">
        <v>81</v>
      </c>
      <c r="E484" s="52" t="s">
        <v>791</v>
      </c>
      <c r="F484" s="85">
        <v>42097</v>
      </c>
      <c r="G484" s="52">
        <v>11.9</v>
      </c>
      <c r="H484" s="52">
        <v>598</v>
      </c>
      <c r="I484" t="s">
        <v>758</v>
      </c>
      <c r="J484" s="1">
        <v>42095</v>
      </c>
      <c r="K484">
        <v>7402</v>
      </c>
      <c r="L484">
        <v>1499</v>
      </c>
      <c r="M484">
        <v>1265290</v>
      </c>
    </row>
    <row r="485" spans="1:13" ht="15.6" x14ac:dyDescent="0.3">
      <c r="A485" t="s">
        <v>792</v>
      </c>
      <c r="B485" t="s">
        <v>387</v>
      </c>
      <c r="C485" s="52">
        <f t="shared" si="7"/>
        <v>476</v>
      </c>
      <c r="D485" s="52" t="s">
        <v>81</v>
      </c>
      <c r="E485" s="52" t="s">
        <v>791</v>
      </c>
      <c r="F485" s="85">
        <v>42097</v>
      </c>
      <c r="G485" s="52">
        <v>12.3</v>
      </c>
      <c r="H485" s="52">
        <v>598</v>
      </c>
      <c r="I485" t="s">
        <v>758</v>
      </c>
      <c r="J485" s="1">
        <v>42095</v>
      </c>
      <c r="K485">
        <v>7402</v>
      </c>
      <c r="L485">
        <v>20150513121539</v>
      </c>
      <c r="M485">
        <v>1266950</v>
      </c>
    </row>
    <row r="486" spans="1:13" ht="15.6" x14ac:dyDescent="0.3">
      <c r="A486" t="s">
        <v>792</v>
      </c>
      <c r="B486" t="s">
        <v>387</v>
      </c>
      <c r="C486" s="52">
        <f t="shared" si="7"/>
        <v>477</v>
      </c>
      <c r="D486" s="52" t="s">
        <v>804</v>
      </c>
      <c r="E486" s="52" t="s">
        <v>835</v>
      </c>
      <c r="F486" s="85">
        <v>42097</v>
      </c>
      <c r="G486" s="52">
        <v>98.68</v>
      </c>
      <c r="H486" s="52">
        <v>598</v>
      </c>
      <c r="I486" t="s">
        <v>758</v>
      </c>
      <c r="J486" s="1">
        <v>42095</v>
      </c>
      <c r="K486">
        <v>231</v>
      </c>
      <c r="L486">
        <v>482613</v>
      </c>
      <c r="M486">
        <v>1265408</v>
      </c>
    </row>
    <row r="487" spans="1:13" ht="15.6" x14ac:dyDescent="0.3">
      <c r="A487" t="s">
        <v>792</v>
      </c>
      <c r="B487" t="s">
        <v>387</v>
      </c>
      <c r="C487" s="52">
        <f t="shared" si="7"/>
        <v>478</v>
      </c>
      <c r="D487" s="52" t="s">
        <v>81</v>
      </c>
      <c r="E487" s="52" t="s">
        <v>791</v>
      </c>
      <c r="F487" s="85">
        <v>42097</v>
      </c>
      <c r="G487" s="52">
        <v>10.67</v>
      </c>
      <c r="H487" s="52">
        <v>903</v>
      </c>
      <c r="I487" t="s">
        <v>752</v>
      </c>
      <c r="J487" s="1">
        <v>42095</v>
      </c>
      <c r="K487">
        <v>7402</v>
      </c>
      <c r="L487">
        <v>1499</v>
      </c>
      <c r="M487">
        <v>1265290</v>
      </c>
    </row>
    <row r="488" spans="1:13" ht="15.6" x14ac:dyDescent="0.3">
      <c r="A488" t="s">
        <v>792</v>
      </c>
      <c r="B488" t="s">
        <v>387</v>
      </c>
      <c r="C488" s="52">
        <f t="shared" si="7"/>
        <v>479</v>
      </c>
      <c r="D488" s="52" t="s">
        <v>81</v>
      </c>
      <c r="E488" s="52" t="s">
        <v>791</v>
      </c>
      <c r="F488" s="85">
        <v>42097</v>
      </c>
      <c r="G488" s="52">
        <v>11.02</v>
      </c>
      <c r="H488" s="52">
        <v>903</v>
      </c>
      <c r="I488" t="s">
        <v>752</v>
      </c>
      <c r="J488" s="1">
        <v>42095</v>
      </c>
      <c r="K488">
        <v>7402</v>
      </c>
      <c r="L488">
        <v>20150513121539</v>
      </c>
      <c r="M488">
        <v>1266950</v>
      </c>
    </row>
    <row r="489" spans="1:13" ht="15.6" x14ac:dyDescent="0.3">
      <c r="A489" t="s">
        <v>792</v>
      </c>
      <c r="B489" t="s">
        <v>387</v>
      </c>
      <c r="C489" s="52">
        <f t="shared" si="7"/>
        <v>480</v>
      </c>
      <c r="D489" s="52" t="s">
        <v>804</v>
      </c>
      <c r="E489" s="52" t="s">
        <v>835</v>
      </c>
      <c r="F489" s="85">
        <v>42097</v>
      </c>
      <c r="G489" s="52">
        <v>88.47</v>
      </c>
      <c r="H489" s="52">
        <v>903</v>
      </c>
      <c r="I489" t="s">
        <v>752</v>
      </c>
      <c r="J489" s="1">
        <v>42095</v>
      </c>
      <c r="K489">
        <v>231</v>
      </c>
      <c r="L489">
        <v>482613</v>
      </c>
      <c r="M489">
        <v>1265408</v>
      </c>
    </row>
    <row r="490" spans="1:13" ht="15.6" x14ac:dyDescent="0.3">
      <c r="A490" t="s">
        <v>792</v>
      </c>
      <c r="B490" t="s">
        <v>387</v>
      </c>
      <c r="C490" s="52">
        <f t="shared" si="7"/>
        <v>481</v>
      </c>
      <c r="D490" s="52" t="s">
        <v>81</v>
      </c>
      <c r="E490" s="52" t="s">
        <v>791</v>
      </c>
      <c r="F490" s="85">
        <v>42097</v>
      </c>
      <c r="G490" s="52">
        <v>0.41</v>
      </c>
      <c r="H490" s="52">
        <v>912</v>
      </c>
      <c r="I490" t="s">
        <v>759</v>
      </c>
      <c r="J490" s="1">
        <v>42095</v>
      </c>
      <c r="K490">
        <v>7402</v>
      </c>
      <c r="L490">
        <v>1499</v>
      </c>
      <c r="M490">
        <v>1265290</v>
      </c>
    </row>
    <row r="491" spans="1:13" ht="15.6" x14ac:dyDescent="0.3">
      <c r="A491" t="s">
        <v>792</v>
      </c>
      <c r="B491" t="s">
        <v>387</v>
      </c>
      <c r="C491" s="52">
        <f t="shared" si="7"/>
        <v>482</v>
      </c>
      <c r="D491" s="52" t="s">
        <v>81</v>
      </c>
      <c r="E491" s="52" t="s">
        <v>791</v>
      </c>
      <c r="F491" s="85">
        <v>42097</v>
      </c>
      <c r="G491" s="52">
        <v>0.42</v>
      </c>
      <c r="H491" s="52">
        <v>912</v>
      </c>
      <c r="I491" t="s">
        <v>759</v>
      </c>
      <c r="J491" s="1">
        <v>42095</v>
      </c>
      <c r="K491">
        <v>7402</v>
      </c>
      <c r="L491">
        <v>20150513121539</v>
      </c>
      <c r="M491">
        <v>1266950</v>
      </c>
    </row>
    <row r="492" spans="1:13" ht="15.6" x14ac:dyDescent="0.3">
      <c r="A492" t="s">
        <v>792</v>
      </c>
      <c r="B492" t="s">
        <v>387</v>
      </c>
      <c r="C492" s="52">
        <f t="shared" si="7"/>
        <v>483</v>
      </c>
      <c r="D492" s="52" t="s">
        <v>804</v>
      </c>
      <c r="E492" s="52" t="s">
        <v>835</v>
      </c>
      <c r="F492" s="85">
        <v>42097</v>
      </c>
      <c r="G492" s="52">
        <v>3.4</v>
      </c>
      <c r="H492" s="52">
        <v>912</v>
      </c>
      <c r="I492" t="s">
        <v>759</v>
      </c>
      <c r="J492" s="1">
        <v>42095</v>
      </c>
      <c r="K492">
        <v>231</v>
      </c>
      <c r="L492">
        <v>482613</v>
      </c>
      <c r="M492">
        <v>1265408</v>
      </c>
    </row>
    <row r="493" spans="1:13" ht="15.6" x14ac:dyDescent="0.3">
      <c r="A493" t="s">
        <v>792</v>
      </c>
      <c r="B493" t="s">
        <v>387</v>
      </c>
      <c r="C493" s="52">
        <f t="shared" si="7"/>
        <v>484</v>
      </c>
      <c r="D493" s="52" t="s">
        <v>81</v>
      </c>
      <c r="E493" s="52" t="s">
        <v>791</v>
      </c>
      <c r="F493" s="85">
        <v>42097</v>
      </c>
      <c r="G493" s="52">
        <v>10.67</v>
      </c>
      <c r="H493" s="52">
        <v>921</v>
      </c>
      <c r="I493" t="s">
        <v>741</v>
      </c>
      <c r="J493" s="1">
        <v>42095</v>
      </c>
      <c r="K493">
        <v>7402</v>
      </c>
      <c r="L493">
        <v>1499</v>
      </c>
      <c r="M493">
        <v>1265290</v>
      </c>
    </row>
    <row r="494" spans="1:13" ht="15.6" x14ac:dyDescent="0.3">
      <c r="A494" t="s">
        <v>792</v>
      </c>
      <c r="B494" t="s">
        <v>387</v>
      </c>
      <c r="C494" s="52">
        <f t="shared" si="7"/>
        <v>485</v>
      </c>
      <c r="D494" s="52" t="s">
        <v>81</v>
      </c>
      <c r="E494" s="52" t="s">
        <v>791</v>
      </c>
      <c r="F494" s="85">
        <v>42097</v>
      </c>
      <c r="G494" s="52">
        <v>11.03</v>
      </c>
      <c r="H494" s="52">
        <v>921</v>
      </c>
      <c r="I494" t="s">
        <v>741</v>
      </c>
      <c r="J494" s="1">
        <v>42095</v>
      </c>
      <c r="K494">
        <v>7402</v>
      </c>
      <c r="L494">
        <v>20150513121539</v>
      </c>
      <c r="M494">
        <v>1266950</v>
      </c>
    </row>
    <row r="495" spans="1:13" ht="15.6" x14ac:dyDescent="0.3">
      <c r="A495" t="s">
        <v>792</v>
      </c>
      <c r="B495" t="s">
        <v>387</v>
      </c>
      <c r="C495" s="52">
        <f t="shared" si="7"/>
        <v>486</v>
      </c>
      <c r="D495" s="52" t="s">
        <v>804</v>
      </c>
      <c r="E495" s="52" t="s">
        <v>835</v>
      </c>
      <c r="F495" s="85">
        <v>42097</v>
      </c>
      <c r="G495" s="52">
        <v>88.46</v>
      </c>
      <c r="H495" s="52">
        <v>921</v>
      </c>
      <c r="I495" t="s">
        <v>741</v>
      </c>
      <c r="J495" s="1">
        <v>42095</v>
      </c>
      <c r="K495">
        <v>231</v>
      </c>
      <c r="L495">
        <v>482613</v>
      </c>
      <c r="M495">
        <v>1265408</v>
      </c>
    </row>
    <row r="496" spans="1:13" ht="15.6" x14ac:dyDescent="0.3">
      <c r="A496" t="s">
        <v>792</v>
      </c>
      <c r="B496" t="s">
        <v>387</v>
      </c>
      <c r="C496" s="52">
        <f t="shared" si="7"/>
        <v>487</v>
      </c>
      <c r="D496" s="52" t="s">
        <v>801</v>
      </c>
      <c r="E496" s="52" t="s">
        <v>791</v>
      </c>
      <c r="F496" s="85">
        <v>42102</v>
      </c>
      <c r="G496" s="52">
        <v>22.42</v>
      </c>
      <c r="H496" s="52">
        <v>588</v>
      </c>
      <c r="I496" t="s">
        <v>757</v>
      </c>
      <c r="J496" s="1">
        <v>42095</v>
      </c>
      <c r="K496">
        <v>7946</v>
      </c>
      <c r="L496">
        <v>823986</v>
      </c>
      <c r="M496">
        <v>1265213</v>
      </c>
    </row>
    <row r="497" spans="1:13" ht="15.6" x14ac:dyDescent="0.3">
      <c r="A497" t="s">
        <v>792</v>
      </c>
      <c r="B497" t="s">
        <v>387</v>
      </c>
      <c r="C497" s="52">
        <f t="shared" si="7"/>
        <v>488</v>
      </c>
      <c r="D497" s="52" t="s">
        <v>801</v>
      </c>
      <c r="E497" s="52" t="s">
        <v>791</v>
      </c>
      <c r="F497" s="85">
        <v>42102</v>
      </c>
      <c r="G497" s="52">
        <v>36.119999999999997</v>
      </c>
      <c r="H497" s="52">
        <v>598</v>
      </c>
      <c r="I497" t="s">
        <v>758</v>
      </c>
      <c r="J497" s="1">
        <v>42095</v>
      </c>
      <c r="K497">
        <v>7946</v>
      </c>
      <c r="L497">
        <v>823986</v>
      </c>
      <c r="M497">
        <v>1265213</v>
      </c>
    </row>
    <row r="498" spans="1:13" ht="15.6" x14ac:dyDescent="0.3">
      <c r="A498" t="s">
        <v>792</v>
      </c>
      <c r="B498" t="s">
        <v>387</v>
      </c>
      <c r="C498" s="52">
        <f t="shared" si="7"/>
        <v>489</v>
      </c>
      <c r="D498" s="52" t="s">
        <v>801</v>
      </c>
      <c r="E498" s="52" t="s">
        <v>791</v>
      </c>
      <c r="F498" s="85">
        <v>42102</v>
      </c>
      <c r="G498" s="52">
        <v>32.39</v>
      </c>
      <c r="H498" s="52">
        <v>903</v>
      </c>
      <c r="I498" t="s">
        <v>752</v>
      </c>
      <c r="J498" s="1">
        <v>42095</v>
      </c>
      <c r="K498">
        <v>7946</v>
      </c>
      <c r="L498">
        <v>823986</v>
      </c>
      <c r="M498">
        <v>1265213</v>
      </c>
    </row>
    <row r="499" spans="1:13" ht="15.6" x14ac:dyDescent="0.3">
      <c r="A499" t="s">
        <v>792</v>
      </c>
      <c r="B499" t="s">
        <v>387</v>
      </c>
      <c r="C499" s="52">
        <f t="shared" si="7"/>
        <v>490</v>
      </c>
      <c r="D499" s="52" t="s">
        <v>801</v>
      </c>
      <c r="E499" s="52" t="s">
        <v>791</v>
      </c>
      <c r="F499" s="85">
        <v>42102</v>
      </c>
      <c r="G499" s="52">
        <v>1.25</v>
      </c>
      <c r="H499" s="52">
        <v>912</v>
      </c>
      <c r="I499" t="s">
        <v>759</v>
      </c>
      <c r="J499" s="1">
        <v>42095</v>
      </c>
      <c r="K499">
        <v>7946</v>
      </c>
      <c r="L499">
        <v>823986</v>
      </c>
      <c r="M499">
        <v>1265213</v>
      </c>
    </row>
    <row r="500" spans="1:13" ht="15.6" x14ac:dyDescent="0.3">
      <c r="A500" t="s">
        <v>792</v>
      </c>
      <c r="B500" t="s">
        <v>387</v>
      </c>
      <c r="C500" s="52">
        <f t="shared" si="7"/>
        <v>491</v>
      </c>
      <c r="D500" s="52" t="s">
        <v>801</v>
      </c>
      <c r="E500" s="52" t="s">
        <v>791</v>
      </c>
      <c r="F500" s="85">
        <v>42102</v>
      </c>
      <c r="G500" s="52">
        <v>32.380000000000003</v>
      </c>
      <c r="H500" s="52">
        <v>921</v>
      </c>
      <c r="I500" t="s">
        <v>741</v>
      </c>
      <c r="J500" s="1">
        <v>42095</v>
      </c>
      <c r="K500">
        <v>7946</v>
      </c>
      <c r="L500">
        <v>823986</v>
      </c>
      <c r="M500">
        <v>1265213</v>
      </c>
    </row>
    <row r="501" spans="1:13" ht="15.6" x14ac:dyDescent="0.3">
      <c r="A501" t="s">
        <v>792</v>
      </c>
      <c r="B501" t="s">
        <v>387</v>
      </c>
      <c r="C501" s="52">
        <f t="shared" si="7"/>
        <v>492</v>
      </c>
      <c r="D501" s="52" t="s">
        <v>801</v>
      </c>
      <c r="E501" s="52" t="s">
        <v>791</v>
      </c>
      <c r="F501" s="85">
        <v>42103</v>
      </c>
      <c r="G501" s="52">
        <v>76.260000000000005</v>
      </c>
      <c r="H501" s="52">
        <v>588</v>
      </c>
      <c r="I501" t="s">
        <v>757</v>
      </c>
      <c r="J501" s="1">
        <v>42095</v>
      </c>
      <c r="K501">
        <v>7946</v>
      </c>
      <c r="L501">
        <v>824007</v>
      </c>
      <c r="M501">
        <v>1265078</v>
      </c>
    </row>
    <row r="502" spans="1:13" ht="15.6" x14ac:dyDescent="0.3">
      <c r="A502" t="s">
        <v>792</v>
      </c>
      <c r="B502" t="s">
        <v>387</v>
      </c>
      <c r="C502" s="52">
        <f t="shared" si="7"/>
        <v>493</v>
      </c>
      <c r="D502" s="52" t="s">
        <v>801</v>
      </c>
      <c r="E502" s="52" t="s">
        <v>791</v>
      </c>
      <c r="F502" s="85">
        <v>42103</v>
      </c>
      <c r="G502" s="52">
        <v>122.86</v>
      </c>
      <c r="H502" s="52">
        <v>598</v>
      </c>
      <c r="I502" t="s">
        <v>758</v>
      </c>
      <c r="J502" s="1">
        <v>42095</v>
      </c>
      <c r="K502">
        <v>7946</v>
      </c>
      <c r="L502">
        <v>824007</v>
      </c>
      <c r="M502">
        <v>1265078</v>
      </c>
    </row>
    <row r="503" spans="1:13" ht="15.6" x14ac:dyDescent="0.3">
      <c r="A503" t="s">
        <v>792</v>
      </c>
      <c r="B503" t="s">
        <v>387</v>
      </c>
      <c r="C503" s="52">
        <f t="shared" si="7"/>
        <v>494</v>
      </c>
      <c r="D503" s="52" t="s">
        <v>801</v>
      </c>
      <c r="E503" s="52" t="s">
        <v>791</v>
      </c>
      <c r="F503" s="85">
        <v>42103</v>
      </c>
      <c r="G503" s="52">
        <v>110.15</v>
      </c>
      <c r="H503" s="52">
        <v>903</v>
      </c>
      <c r="I503" t="s">
        <v>752</v>
      </c>
      <c r="J503" s="1">
        <v>42095</v>
      </c>
      <c r="K503">
        <v>7946</v>
      </c>
      <c r="L503">
        <v>824007</v>
      </c>
      <c r="M503">
        <v>1265078</v>
      </c>
    </row>
    <row r="504" spans="1:13" ht="15.6" x14ac:dyDescent="0.3">
      <c r="A504" t="s">
        <v>792</v>
      </c>
      <c r="B504" t="s">
        <v>387</v>
      </c>
      <c r="C504" s="52">
        <f t="shared" si="7"/>
        <v>495</v>
      </c>
      <c r="D504" s="52" t="s">
        <v>801</v>
      </c>
      <c r="E504" s="52" t="s">
        <v>791</v>
      </c>
      <c r="F504" s="85">
        <v>42103</v>
      </c>
      <c r="G504" s="52">
        <v>4.24</v>
      </c>
      <c r="H504" s="52">
        <v>912</v>
      </c>
      <c r="I504" t="s">
        <v>759</v>
      </c>
      <c r="J504" s="1">
        <v>42095</v>
      </c>
      <c r="K504">
        <v>7946</v>
      </c>
      <c r="L504">
        <v>824007</v>
      </c>
      <c r="M504">
        <v>1265078</v>
      </c>
    </row>
    <row r="505" spans="1:13" ht="15.6" x14ac:dyDescent="0.3">
      <c r="A505" t="s">
        <v>792</v>
      </c>
      <c r="B505" t="s">
        <v>387</v>
      </c>
      <c r="C505" s="52">
        <f t="shared" si="7"/>
        <v>496</v>
      </c>
      <c r="D505" s="52" t="s">
        <v>801</v>
      </c>
      <c r="E505" s="52" t="s">
        <v>791</v>
      </c>
      <c r="F505" s="85">
        <v>42103</v>
      </c>
      <c r="G505" s="52">
        <v>110.14</v>
      </c>
      <c r="H505" s="52">
        <v>921</v>
      </c>
      <c r="I505" t="s">
        <v>741</v>
      </c>
      <c r="J505" s="1">
        <v>42095</v>
      </c>
      <c r="K505">
        <v>7946</v>
      </c>
      <c r="L505">
        <v>824007</v>
      </c>
      <c r="M505">
        <v>1265078</v>
      </c>
    </row>
    <row r="506" spans="1:13" ht="15.6" x14ac:dyDescent="0.3">
      <c r="A506" t="s">
        <v>792</v>
      </c>
      <c r="B506" t="s">
        <v>387</v>
      </c>
      <c r="C506" s="52">
        <f t="shared" si="7"/>
        <v>497</v>
      </c>
      <c r="D506" s="52" t="s">
        <v>81</v>
      </c>
      <c r="E506" s="52" t="s">
        <v>836</v>
      </c>
      <c r="F506" s="85">
        <v>42109</v>
      </c>
      <c r="G506" s="52">
        <v>3.42</v>
      </c>
      <c r="H506" s="52">
        <v>588</v>
      </c>
      <c r="I506" t="s">
        <v>757</v>
      </c>
      <c r="J506" s="1">
        <v>42095</v>
      </c>
      <c r="K506">
        <v>7402</v>
      </c>
      <c r="L506">
        <v>6060</v>
      </c>
      <c r="M506">
        <v>1266041</v>
      </c>
    </row>
    <row r="507" spans="1:13" ht="15.6" x14ac:dyDescent="0.3">
      <c r="A507" t="s">
        <v>792</v>
      </c>
      <c r="B507" t="s">
        <v>387</v>
      </c>
      <c r="C507" s="52">
        <f t="shared" si="7"/>
        <v>498</v>
      </c>
      <c r="D507" s="52" t="s">
        <v>81</v>
      </c>
      <c r="E507" s="52" t="s">
        <v>836</v>
      </c>
      <c r="F507" s="85">
        <v>42109</v>
      </c>
      <c r="G507" s="52">
        <v>5.52</v>
      </c>
      <c r="H507" s="52">
        <v>598</v>
      </c>
      <c r="I507" t="s">
        <v>758</v>
      </c>
      <c r="J507" s="1">
        <v>42095</v>
      </c>
      <c r="K507">
        <v>7402</v>
      </c>
      <c r="L507">
        <v>6060</v>
      </c>
      <c r="M507">
        <v>1266041</v>
      </c>
    </row>
    <row r="508" spans="1:13" ht="15.6" x14ac:dyDescent="0.3">
      <c r="A508" t="s">
        <v>792</v>
      </c>
      <c r="B508" t="s">
        <v>387</v>
      </c>
      <c r="C508" s="52">
        <f t="shared" si="7"/>
        <v>499</v>
      </c>
      <c r="D508" s="52" t="s">
        <v>81</v>
      </c>
      <c r="E508" s="52" t="s">
        <v>836</v>
      </c>
      <c r="F508" s="85">
        <v>42109</v>
      </c>
      <c r="G508" s="52">
        <v>4.95</v>
      </c>
      <c r="H508" s="52">
        <v>903</v>
      </c>
      <c r="I508" t="s">
        <v>752</v>
      </c>
      <c r="J508" s="1">
        <v>42095</v>
      </c>
      <c r="K508">
        <v>7402</v>
      </c>
      <c r="L508">
        <v>6060</v>
      </c>
      <c r="M508">
        <v>1266041</v>
      </c>
    </row>
    <row r="509" spans="1:13" ht="15.6" x14ac:dyDescent="0.3">
      <c r="A509" t="s">
        <v>792</v>
      </c>
      <c r="B509" t="s">
        <v>387</v>
      </c>
      <c r="C509" s="52">
        <f t="shared" si="7"/>
        <v>500</v>
      </c>
      <c r="D509" s="52" t="s">
        <v>81</v>
      </c>
      <c r="E509" s="52" t="s">
        <v>836</v>
      </c>
      <c r="F509" s="85">
        <v>42109</v>
      </c>
      <c r="G509" s="52">
        <v>0.19</v>
      </c>
      <c r="H509" s="52">
        <v>912</v>
      </c>
      <c r="I509" t="s">
        <v>759</v>
      </c>
      <c r="J509" s="1">
        <v>42095</v>
      </c>
      <c r="K509">
        <v>7402</v>
      </c>
      <c r="L509">
        <v>6060</v>
      </c>
      <c r="M509">
        <v>1266041</v>
      </c>
    </row>
    <row r="510" spans="1:13" ht="15.6" x14ac:dyDescent="0.3">
      <c r="A510" t="s">
        <v>792</v>
      </c>
      <c r="B510" t="s">
        <v>387</v>
      </c>
      <c r="C510" s="52">
        <f t="shared" si="7"/>
        <v>501</v>
      </c>
      <c r="D510" s="52" t="s">
        <v>81</v>
      </c>
      <c r="E510" s="52" t="s">
        <v>836</v>
      </c>
      <c r="F510" s="85">
        <v>42109</v>
      </c>
      <c r="G510" s="52">
        <v>4.96</v>
      </c>
      <c r="H510" s="52">
        <v>921</v>
      </c>
      <c r="I510" t="s">
        <v>741</v>
      </c>
      <c r="J510" s="1">
        <v>42095</v>
      </c>
      <c r="K510">
        <v>7402</v>
      </c>
      <c r="L510">
        <v>6060</v>
      </c>
      <c r="M510">
        <v>1266041</v>
      </c>
    </row>
    <row r="511" spans="1:13" ht="15.6" x14ac:dyDescent="0.3">
      <c r="A511" t="s">
        <v>792</v>
      </c>
      <c r="B511" t="s">
        <v>387</v>
      </c>
      <c r="C511" s="52">
        <f t="shared" si="7"/>
        <v>502</v>
      </c>
      <c r="D511" s="52" t="s">
        <v>804</v>
      </c>
      <c r="E511" s="52" t="s">
        <v>791</v>
      </c>
      <c r="F511" s="85">
        <v>42125</v>
      </c>
      <c r="G511" s="52">
        <v>156.91</v>
      </c>
      <c r="H511" s="52">
        <v>588</v>
      </c>
      <c r="I511" t="s">
        <v>757</v>
      </c>
      <c r="J511" s="1">
        <v>42125</v>
      </c>
      <c r="K511">
        <v>231</v>
      </c>
      <c r="L511">
        <v>483370</v>
      </c>
      <c r="M511">
        <v>1267134</v>
      </c>
    </row>
    <row r="512" spans="1:13" ht="15.6" x14ac:dyDescent="0.3">
      <c r="A512" t="s">
        <v>792</v>
      </c>
      <c r="B512" t="s">
        <v>387</v>
      </c>
      <c r="C512" s="52">
        <f t="shared" si="7"/>
        <v>503</v>
      </c>
      <c r="D512" s="52" t="s">
        <v>81</v>
      </c>
      <c r="E512" s="52" t="s">
        <v>791</v>
      </c>
      <c r="F512" s="85">
        <v>42125</v>
      </c>
      <c r="G512" s="52">
        <v>13.57</v>
      </c>
      <c r="H512" s="52">
        <v>588</v>
      </c>
      <c r="I512" t="s">
        <v>757</v>
      </c>
      <c r="J512" s="1">
        <v>42125</v>
      </c>
      <c r="K512">
        <v>7402</v>
      </c>
      <c r="L512">
        <v>7930</v>
      </c>
      <c r="M512">
        <v>1266669</v>
      </c>
    </row>
    <row r="513" spans="1:13" ht="15.6" x14ac:dyDescent="0.3">
      <c r="A513" t="s">
        <v>792</v>
      </c>
      <c r="B513" t="s">
        <v>387</v>
      </c>
      <c r="C513" s="52">
        <f t="shared" si="7"/>
        <v>504</v>
      </c>
      <c r="D513" s="52" t="s">
        <v>804</v>
      </c>
      <c r="E513" s="52" t="s">
        <v>791</v>
      </c>
      <c r="F513" s="85">
        <v>42125</v>
      </c>
      <c r="G513" s="52">
        <v>252.81</v>
      </c>
      <c r="H513" s="52">
        <v>598</v>
      </c>
      <c r="I513" t="s">
        <v>758</v>
      </c>
      <c r="J513" s="1">
        <v>42125</v>
      </c>
      <c r="K513">
        <v>231</v>
      </c>
      <c r="L513">
        <v>483370</v>
      </c>
      <c r="M513">
        <v>1267134</v>
      </c>
    </row>
    <row r="514" spans="1:13" ht="15.6" x14ac:dyDescent="0.3">
      <c r="A514" t="s">
        <v>792</v>
      </c>
      <c r="B514" t="s">
        <v>387</v>
      </c>
      <c r="C514" s="52">
        <f t="shared" si="7"/>
        <v>505</v>
      </c>
      <c r="D514" s="52" t="s">
        <v>81</v>
      </c>
      <c r="E514" s="52" t="s">
        <v>791</v>
      </c>
      <c r="F514" s="85">
        <v>42125</v>
      </c>
      <c r="G514" s="52">
        <v>21.84</v>
      </c>
      <c r="H514" s="52">
        <v>598</v>
      </c>
      <c r="I514" t="s">
        <v>758</v>
      </c>
      <c r="J514" s="1">
        <v>42125</v>
      </c>
      <c r="K514">
        <v>7402</v>
      </c>
      <c r="L514">
        <v>7930</v>
      </c>
      <c r="M514">
        <v>1266669</v>
      </c>
    </row>
    <row r="515" spans="1:13" ht="15.6" x14ac:dyDescent="0.3">
      <c r="A515" t="s">
        <v>792</v>
      </c>
      <c r="B515" t="s">
        <v>387</v>
      </c>
      <c r="C515" s="52">
        <f t="shared" si="7"/>
        <v>506</v>
      </c>
      <c r="D515" s="52" t="s">
        <v>804</v>
      </c>
      <c r="E515" s="52" t="s">
        <v>791</v>
      </c>
      <c r="F515" s="85">
        <v>42125</v>
      </c>
      <c r="G515" s="52">
        <v>226.64</v>
      </c>
      <c r="H515" s="52">
        <v>903</v>
      </c>
      <c r="I515" t="s">
        <v>752</v>
      </c>
      <c r="J515" s="1">
        <v>42125</v>
      </c>
      <c r="K515">
        <v>231</v>
      </c>
      <c r="L515">
        <v>483370</v>
      </c>
      <c r="M515">
        <v>1267134</v>
      </c>
    </row>
    <row r="516" spans="1:13" ht="15.6" x14ac:dyDescent="0.3">
      <c r="A516" t="s">
        <v>792</v>
      </c>
      <c r="B516" t="s">
        <v>387</v>
      </c>
      <c r="C516" s="52">
        <f t="shared" si="7"/>
        <v>507</v>
      </c>
      <c r="D516" s="52" t="s">
        <v>81</v>
      </c>
      <c r="E516" s="52" t="s">
        <v>791</v>
      </c>
      <c r="F516" s="85">
        <v>42125</v>
      </c>
      <c r="G516" s="52">
        <v>19.579999999999998</v>
      </c>
      <c r="H516" s="52">
        <v>903</v>
      </c>
      <c r="I516" t="s">
        <v>752</v>
      </c>
      <c r="J516" s="1">
        <v>42125</v>
      </c>
      <c r="K516">
        <v>7402</v>
      </c>
      <c r="L516">
        <v>7930</v>
      </c>
      <c r="M516">
        <v>1266669</v>
      </c>
    </row>
    <row r="517" spans="1:13" ht="15.6" x14ac:dyDescent="0.3">
      <c r="A517" t="s">
        <v>792</v>
      </c>
      <c r="B517" t="s">
        <v>387</v>
      </c>
      <c r="C517" s="52">
        <f t="shared" si="7"/>
        <v>508</v>
      </c>
      <c r="D517" s="52" t="s">
        <v>804</v>
      </c>
      <c r="E517" s="52" t="s">
        <v>791</v>
      </c>
      <c r="F517" s="85">
        <v>42125</v>
      </c>
      <c r="G517" s="52">
        <v>8.7200000000000006</v>
      </c>
      <c r="H517" s="52">
        <v>912</v>
      </c>
      <c r="I517" t="s">
        <v>759</v>
      </c>
      <c r="J517" s="1">
        <v>42125</v>
      </c>
      <c r="K517">
        <v>231</v>
      </c>
      <c r="L517">
        <v>483370</v>
      </c>
      <c r="M517">
        <v>1267134</v>
      </c>
    </row>
    <row r="518" spans="1:13" ht="15.6" x14ac:dyDescent="0.3">
      <c r="A518" t="s">
        <v>792</v>
      </c>
      <c r="B518" t="s">
        <v>387</v>
      </c>
      <c r="C518" s="52">
        <f t="shared" si="7"/>
        <v>509</v>
      </c>
      <c r="D518" s="52" t="s">
        <v>81</v>
      </c>
      <c r="E518" s="52" t="s">
        <v>791</v>
      </c>
      <c r="F518" s="85">
        <v>42125</v>
      </c>
      <c r="G518" s="52">
        <v>0.76</v>
      </c>
      <c r="H518" s="52">
        <v>912</v>
      </c>
      <c r="I518" t="s">
        <v>759</v>
      </c>
      <c r="J518" s="1">
        <v>42125</v>
      </c>
      <c r="K518">
        <v>7402</v>
      </c>
      <c r="L518">
        <v>7930</v>
      </c>
      <c r="M518">
        <v>1266669</v>
      </c>
    </row>
    <row r="519" spans="1:13" ht="15.6" x14ac:dyDescent="0.3">
      <c r="A519" t="s">
        <v>792</v>
      </c>
      <c r="B519" t="s">
        <v>387</v>
      </c>
      <c r="C519" s="52">
        <f t="shared" si="7"/>
        <v>510</v>
      </c>
      <c r="D519" s="52" t="s">
        <v>804</v>
      </c>
      <c r="E519" s="52" t="s">
        <v>791</v>
      </c>
      <c r="F519" s="85">
        <v>42125</v>
      </c>
      <c r="G519" s="52">
        <v>226.63</v>
      </c>
      <c r="H519" s="52">
        <v>921</v>
      </c>
      <c r="I519" t="s">
        <v>741</v>
      </c>
      <c r="J519" s="1">
        <v>42125</v>
      </c>
      <c r="K519">
        <v>231</v>
      </c>
      <c r="L519">
        <v>483370</v>
      </c>
      <c r="M519">
        <v>1267134</v>
      </c>
    </row>
    <row r="520" spans="1:13" ht="15.6" x14ac:dyDescent="0.3">
      <c r="A520" t="s">
        <v>792</v>
      </c>
      <c r="B520" t="s">
        <v>387</v>
      </c>
      <c r="C520" s="52">
        <f t="shared" si="7"/>
        <v>511</v>
      </c>
      <c r="D520" s="52" t="s">
        <v>81</v>
      </c>
      <c r="E520" s="52" t="s">
        <v>791</v>
      </c>
      <c r="F520" s="85">
        <v>42125</v>
      </c>
      <c r="G520" s="52">
        <v>19.559999999999999</v>
      </c>
      <c r="H520" s="52">
        <v>921</v>
      </c>
      <c r="I520" t="s">
        <v>741</v>
      </c>
      <c r="J520" s="1">
        <v>42125</v>
      </c>
      <c r="K520">
        <v>7402</v>
      </c>
      <c r="L520">
        <v>7930</v>
      </c>
      <c r="M520">
        <v>1266669</v>
      </c>
    </row>
    <row r="521" spans="1:13" ht="15.6" x14ac:dyDescent="0.3">
      <c r="A521" t="s">
        <v>792</v>
      </c>
      <c r="B521" t="s">
        <v>387</v>
      </c>
      <c r="C521" s="52">
        <f t="shared" si="7"/>
        <v>512</v>
      </c>
      <c r="D521" s="52" t="s">
        <v>804</v>
      </c>
      <c r="E521" s="52" t="s">
        <v>791</v>
      </c>
      <c r="F521" s="85">
        <v>42128</v>
      </c>
      <c r="G521" s="52">
        <v>18.899999999999999</v>
      </c>
      <c r="H521" s="52">
        <v>588</v>
      </c>
      <c r="I521" t="s">
        <v>757</v>
      </c>
      <c r="J521" s="1">
        <v>42125</v>
      </c>
      <c r="K521">
        <v>231</v>
      </c>
      <c r="L521" t="s">
        <v>837</v>
      </c>
      <c r="M521">
        <v>1267134</v>
      </c>
    </row>
    <row r="522" spans="1:13" ht="15.6" x14ac:dyDescent="0.3">
      <c r="A522" t="s">
        <v>792</v>
      </c>
      <c r="B522" t="s">
        <v>387</v>
      </c>
      <c r="C522" s="52">
        <f t="shared" si="7"/>
        <v>513</v>
      </c>
      <c r="D522" s="52" t="s">
        <v>804</v>
      </c>
      <c r="E522" s="52" t="s">
        <v>791</v>
      </c>
      <c r="F522" s="85">
        <v>42128</v>
      </c>
      <c r="G522" s="52">
        <v>30.45</v>
      </c>
      <c r="H522" s="52">
        <v>598</v>
      </c>
      <c r="I522" t="s">
        <v>758</v>
      </c>
      <c r="J522" s="1">
        <v>42125</v>
      </c>
      <c r="K522">
        <v>231</v>
      </c>
      <c r="L522" t="s">
        <v>837</v>
      </c>
      <c r="M522">
        <v>1267134</v>
      </c>
    </row>
    <row r="523" spans="1:13" ht="15.6" x14ac:dyDescent="0.3">
      <c r="A523" t="s">
        <v>792</v>
      </c>
      <c r="B523" t="s">
        <v>387</v>
      </c>
      <c r="C523" s="52">
        <f t="shared" si="7"/>
        <v>514</v>
      </c>
      <c r="D523" s="52" t="s">
        <v>804</v>
      </c>
      <c r="E523" s="52" t="s">
        <v>791</v>
      </c>
      <c r="F523" s="85">
        <v>42128</v>
      </c>
      <c r="G523" s="52">
        <v>27.3</v>
      </c>
      <c r="H523" s="52">
        <v>903</v>
      </c>
      <c r="I523" t="s">
        <v>752</v>
      </c>
      <c r="J523" s="1">
        <v>42125</v>
      </c>
      <c r="K523">
        <v>231</v>
      </c>
      <c r="L523" t="s">
        <v>837</v>
      </c>
      <c r="M523">
        <v>1267134</v>
      </c>
    </row>
    <row r="524" spans="1:13" ht="15.6" x14ac:dyDescent="0.3">
      <c r="A524" t="s">
        <v>792</v>
      </c>
      <c r="B524" t="s">
        <v>387</v>
      </c>
      <c r="C524" s="52">
        <f t="shared" ref="C524:C587" si="8">C523+1</f>
        <v>515</v>
      </c>
      <c r="D524" s="52" t="s">
        <v>804</v>
      </c>
      <c r="E524" s="52" t="s">
        <v>791</v>
      </c>
      <c r="F524" s="85">
        <v>42128</v>
      </c>
      <c r="G524" s="52">
        <v>1.05</v>
      </c>
      <c r="H524" s="52">
        <v>912</v>
      </c>
      <c r="I524" t="s">
        <v>759</v>
      </c>
      <c r="J524" s="1">
        <v>42125</v>
      </c>
      <c r="K524">
        <v>231</v>
      </c>
      <c r="L524" t="s">
        <v>837</v>
      </c>
      <c r="M524">
        <v>1267134</v>
      </c>
    </row>
    <row r="525" spans="1:13" ht="15.6" x14ac:dyDescent="0.3">
      <c r="A525" t="s">
        <v>792</v>
      </c>
      <c r="B525" t="s">
        <v>387</v>
      </c>
      <c r="C525" s="52">
        <f t="shared" si="8"/>
        <v>516</v>
      </c>
      <c r="D525" s="52" t="s">
        <v>804</v>
      </c>
      <c r="E525" s="52" t="s">
        <v>791</v>
      </c>
      <c r="F525" s="85">
        <v>42128</v>
      </c>
      <c r="G525" s="52">
        <v>27.32</v>
      </c>
      <c r="H525" s="52">
        <v>921</v>
      </c>
      <c r="I525" t="s">
        <v>741</v>
      </c>
      <c r="J525" s="1">
        <v>42125</v>
      </c>
      <c r="K525">
        <v>231</v>
      </c>
      <c r="L525" t="s">
        <v>837</v>
      </c>
      <c r="M525">
        <v>1267134</v>
      </c>
    </row>
    <row r="526" spans="1:13" ht="15.6" x14ac:dyDescent="0.3">
      <c r="A526" t="s">
        <v>792</v>
      </c>
      <c r="B526" t="s">
        <v>387</v>
      </c>
      <c r="C526" s="52">
        <f t="shared" si="8"/>
        <v>517</v>
      </c>
      <c r="D526" s="52" t="s">
        <v>801</v>
      </c>
      <c r="E526" s="52" t="s">
        <v>791</v>
      </c>
      <c r="F526" s="85">
        <v>42130</v>
      </c>
      <c r="G526" s="52">
        <v>38.770000000000003</v>
      </c>
      <c r="H526" s="52">
        <v>588</v>
      </c>
      <c r="I526" t="s">
        <v>757</v>
      </c>
      <c r="J526" s="1">
        <v>42125</v>
      </c>
      <c r="K526">
        <v>7946</v>
      </c>
      <c r="L526">
        <v>824192</v>
      </c>
      <c r="M526">
        <v>1267253</v>
      </c>
    </row>
    <row r="527" spans="1:13" ht="15.6" x14ac:dyDescent="0.3">
      <c r="A527" t="s">
        <v>792</v>
      </c>
      <c r="B527" t="s">
        <v>387</v>
      </c>
      <c r="C527" s="52">
        <f t="shared" si="8"/>
        <v>518</v>
      </c>
      <c r="D527" s="52" t="s">
        <v>801</v>
      </c>
      <c r="E527" s="52" t="s">
        <v>791</v>
      </c>
      <c r="F527" s="85">
        <v>42130</v>
      </c>
      <c r="G527" s="52">
        <v>62.47</v>
      </c>
      <c r="H527" s="52">
        <v>598</v>
      </c>
      <c r="I527" t="s">
        <v>758</v>
      </c>
      <c r="J527" s="1">
        <v>42125</v>
      </c>
      <c r="K527">
        <v>7946</v>
      </c>
      <c r="L527">
        <v>824192</v>
      </c>
      <c r="M527">
        <v>1267253</v>
      </c>
    </row>
    <row r="528" spans="1:13" ht="15.6" x14ac:dyDescent="0.3">
      <c r="A528" t="s">
        <v>792</v>
      </c>
      <c r="B528" t="s">
        <v>387</v>
      </c>
      <c r="C528" s="52">
        <f t="shared" si="8"/>
        <v>519</v>
      </c>
      <c r="D528" s="52" t="s">
        <v>801</v>
      </c>
      <c r="E528" s="52" t="s">
        <v>791</v>
      </c>
      <c r="F528" s="85">
        <v>42130</v>
      </c>
      <c r="G528" s="52">
        <v>56.01</v>
      </c>
      <c r="H528" s="52">
        <v>903</v>
      </c>
      <c r="I528" t="s">
        <v>752</v>
      </c>
      <c r="J528" s="1">
        <v>42125</v>
      </c>
      <c r="K528">
        <v>7946</v>
      </c>
      <c r="L528">
        <v>824192</v>
      </c>
      <c r="M528">
        <v>1267253</v>
      </c>
    </row>
    <row r="529" spans="1:13" ht="15.6" x14ac:dyDescent="0.3">
      <c r="A529" t="s">
        <v>792</v>
      </c>
      <c r="B529" t="s">
        <v>387</v>
      </c>
      <c r="C529" s="52">
        <f t="shared" si="8"/>
        <v>520</v>
      </c>
      <c r="D529" s="52" t="s">
        <v>801</v>
      </c>
      <c r="E529" s="52" t="s">
        <v>791</v>
      </c>
      <c r="F529" s="85">
        <v>42130</v>
      </c>
      <c r="G529" s="52">
        <v>2.15</v>
      </c>
      <c r="H529" s="52">
        <v>912</v>
      </c>
      <c r="I529" t="s">
        <v>759</v>
      </c>
      <c r="J529" s="1">
        <v>42125</v>
      </c>
      <c r="K529">
        <v>7946</v>
      </c>
      <c r="L529">
        <v>824192</v>
      </c>
      <c r="M529">
        <v>1267253</v>
      </c>
    </row>
    <row r="530" spans="1:13" ht="15.6" x14ac:dyDescent="0.3">
      <c r="A530" t="s">
        <v>792</v>
      </c>
      <c r="B530" t="s">
        <v>387</v>
      </c>
      <c r="C530" s="52">
        <f t="shared" si="8"/>
        <v>521</v>
      </c>
      <c r="D530" s="52" t="s">
        <v>801</v>
      </c>
      <c r="E530" s="52" t="s">
        <v>791</v>
      </c>
      <c r="F530" s="85">
        <v>42130</v>
      </c>
      <c r="G530" s="52">
        <v>56.01</v>
      </c>
      <c r="H530" s="52">
        <v>921</v>
      </c>
      <c r="I530" t="s">
        <v>741</v>
      </c>
      <c r="J530" s="1">
        <v>42125</v>
      </c>
      <c r="K530">
        <v>7946</v>
      </c>
      <c r="L530">
        <v>824192</v>
      </c>
      <c r="M530">
        <v>1267253</v>
      </c>
    </row>
    <row r="531" spans="1:13" ht="15.6" x14ac:dyDescent="0.3">
      <c r="A531" t="s">
        <v>792</v>
      </c>
      <c r="B531" t="s">
        <v>387</v>
      </c>
      <c r="C531" s="52">
        <f t="shared" si="8"/>
        <v>522</v>
      </c>
      <c r="D531" s="52" t="s">
        <v>801</v>
      </c>
      <c r="E531" s="52" t="s">
        <v>791</v>
      </c>
      <c r="F531" s="85">
        <v>42137</v>
      </c>
      <c r="G531" s="52">
        <v>68.23</v>
      </c>
      <c r="H531" s="52">
        <v>588</v>
      </c>
      <c r="I531" t="s">
        <v>757</v>
      </c>
      <c r="J531" s="1">
        <v>42125</v>
      </c>
      <c r="K531">
        <v>7946</v>
      </c>
      <c r="L531">
        <v>824529</v>
      </c>
      <c r="M531">
        <v>1267404</v>
      </c>
    </row>
    <row r="532" spans="1:13" ht="15.6" x14ac:dyDescent="0.3">
      <c r="A532" t="s">
        <v>792</v>
      </c>
      <c r="B532" t="s">
        <v>387</v>
      </c>
      <c r="C532" s="52">
        <f t="shared" si="8"/>
        <v>523</v>
      </c>
      <c r="D532" s="52" t="s">
        <v>801</v>
      </c>
      <c r="E532" s="52" t="s">
        <v>791</v>
      </c>
      <c r="F532" s="85">
        <v>42137</v>
      </c>
      <c r="G532" s="52">
        <v>109.93</v>
      </c>
      <c r="H532" s="52">
        <v>598</v>
      </c>
      <c r="I532" t="s">
        <v>758</v>
      </c>
      <c r="J532" s="1">
        <v>42125</v>
      </c>
      <c r="K532">
        <v>7946</v>
      </c>
      <c r="L532">
        <v>824529</v>
      </c>
      <c r="M532">
        <v>1267404</v>
      </c>
    </row>
    <row r="533" spans="1:13" ht="15.6" x14ac:dyDescent="0.3">
      <c r="A533" t="s">
        <v>792</v>
      </c>
      <c r="B533" t="s">
        <v>387</v>
      </c>
      <c r="C533" s="52">
        <f t="shared" si="8"/>
        <v>524</v>
      </c>
      <c r="D533" s="52" t="s">
        <v>801</v>
      </c>
      <c r="E533" s="52" t="s">
        <v>791</v>
      </c>
      <c r="F533" s="85">
        <v>42137</v>
      </c>
      <c r="G533" s="52">
        <v>98.56</v>
      </c>
      <c r="H533" s="52">
        <v>903</v>
      </c>
      <c r="I533" t="s">
        <v>752</v>
      </c>
      <c r="J533" s="1">
        <v>42125</v>
      </c>
      <c r="K533">
        <v>7946</v>
      </c>
      <c r="L533">
        <v>824529</v>
      </c>
      <c r="M533">
        <v>1267404</v>
      </c>
    </row>
    <row r="534" spans="1:13" ht="15.6" x14ac:dyDescent="0.3">
      <c r="A534" t="s">
        <v>792</v>
      </c>
      <c r="B534" t="s">
        <v>387</v>
      </c>
      <c r="C534" s="52">
        <f t="shared" si="8"/>
        <v>525</v>
      </c>
      <c r="D534" s="52" t="s">
        <v>801</v>
      </c>
      <c r="E534" s="52" t="s">
        <v>791</v>
      </c>
      <c r="F534" s="85">
        <v>42137</v>
      </c>
      <c r="G534" s="52">
        <v>3.79</v>
      </c>
      <c r="H534" s="52">
        <v>912</v>
      </c>
      <c r="I534" t="s">
        <v>759</v>
      </c>
      <c r="J534" s="1">
        <v>42125</v>
      </c>
      <c r="K534">
        <v>7946</v>
      </c>
      <c r="L534">
        <v>824529</v>
      </c>
      <c r="M534">
        <v>1267404</v>
      </c>
    </row>
    <row r="535" spans="1:13" ht="15.6" x14ac:dyDescent="0.3">
      <c r="A535" t="s">
        <v>792</v>
      </c>
      <c r="B535" t="s">
        <v>387</v>
      </c>
      <c r="C535" s="52">
        <f t="shared" si="8"/>
        <v>526</v>
      </c>
      <c r="D535" s="52" t="s">
        <v>801</v>
      </c>
      <c r="E535" s="52" t="s">
        <v>791</v>
      </c>
      <c r="F535" s="85">
        <v>42137</v>
      </c>
      <c r="G535" s="52">
        <v>98.55</v>
      </c>
      <c r="H535" s="52">
        <v>921</v>
      </c>
      <c r="I535" t="s">
        <v>741</v>
      </c>
      <c r="J535" s="1">
        <v>42125</v>
      </c>
      <c r="K535">
        <v>7946</v>
      </c>
      <c r="L535">
        <v>824529</v>
      </c>
      <c r="M535">
        <v>1267404</v>
      </c>
    </row>
    <row r="536" spans="1:13" ht="15.6" x14ac:dyDescent="0.3">
      <c r="A536" t="s">
        <v>792</v>
      </c>
      <c r="B536" t="s">
        <v>387</v>
      </c>
      <c r="C536" s="52">
        <f t="shared" si="8"/>
        <v>527</v>
      </c>
      <c r="D536" s="52" t="s">
        <v>793</v>
      </c>
      <c r="E536" s="52" t="s">
        <v>810</v>
      </c>
      <c r="F536" s="85">
        <v>42138</v>
      </c>
      <c r="G536" s="52">
        <v>68.06</v>
      </c>
      <c r="H536" s="52">
        <v>588</v>
      </c>
      <c r="I536" t="s">
        <v>757</v>
      </c>
      <c r="J536" s="1">
        <v>42125</v>
      </c>
      <c r="K536">
        <v>8490</v>
      </c>
      <c r="L536">
        <v>2240042013</v>
      </c>
      <c r="M536">
        <v>1267208</v>
      </c>
    </row>
    <row r="537" spans="1:13" ht="15.6" x14ac:dyDescent="0.3">
      <c r="A537" t="s">
        <v>792</v>
      </c>
      <c r="B537" t="s">
        <v>387</v>
      </c>
      <c r="C537" s="52">
        <f t="shared" si="8"/>
        <v>528</v>
      </c>
      <c r="D537" s="52" t="s">
        <v>793</v>
      </c>
      <c r="E537" s="52" t="s">
        <v>810</v>
      </c>
      <c r="F537" s="85">
        <v>42138</v>
      </c>
      <c r="G537" s="52">
        <v>109.65</v>
      </c>
      <c r="H537" s="52">
        <v>598</v>
      </c>
      <c r="I537" t="s">
        <v>758</v>
      </c>
      <c r="J537" s="1">
        <v>42125</v>
      </c>
      <c r="K537">
        <v>8490</v>
      </c>
      <c r="L537">
        <v>2240042013</v>
      </c>
      <c r="M537">
        <v>1267208</v>
      </c>
    </row>
    <row r="538" spans="1:13" ht="15.6" x14ac:dyDescent="0.3">
      <c r="A538" t="s">
        <v>792</v>
      </c>
      <c r="B538" t="s">
        <v>387</v>
      </c>
      <c r="C538" s="52">
        <f t="shared" si="8"/>
        <v>529</v>
      </c>
      <c r="D538" s="52" t="s">
        <v>793</v>
      </c>
      <c r="E538" s="52" t="s">
        <v>810</v>
      </c>
      <c r="F538" s="85">
        <v>42138</v>
      </c>
      <c r="G538" s="52">
        <v>98.31</v>
      </c>
      <c r="H538" s="52">
        <v>903</v>
      </c>
      <c r="I538" t="s">
        <v>752</v>
      </c>
      <c r="J538" s="1">
        <v>42125</v>
      </c>
      <c r="K538">
        <v>8490</v>
      </c>
      <c r="L538">
        <v>2240042013</v>
      </c>
      <c r="M538">
        <v>1267208</v>
      </c>
    </row>
    <row r="539" spans="1:13" ht="15.6" x14ac:dyDescent="0.3">
      <c r="A539" t="s">
        <v>792</v>
      </c>
      <c r="B539" t="s">
        <v>387</v>
      </c>
      <c r="C539" s="52">
        <f t="shared" si="8"/>
        <v>530</v>
      </c>
      <c r="D539" s="52" t="s">
        <v>793</v>
      </c>
      <c r="E539" s="52" t="s">
        <v>810</v>
      </c>
      <c r="F539" s="85">
        <v>42138</v>
      </c>
      <c r="G539" s="52">
        <v>3.78</v>
      </c>
      <c r="H539" s="52">
        <v>912</v>
      </c>
      <c r="I539" t="s">
        <v>759</v>
      </c>
      <c r="J539" s="1">
        <v>42125</v>
      </c>
      <c r="K539">
        <v>8490</v>
      </c>
      <c r="L539">
        <v>2240042013</v>
      </c>
      <c r="M539">
        <v>1267208</v>
      </c>
    </row>
    <row r="540" spans="1:13" ht="15.6" x14ac:dyDescent="0.3">
      <c r="A540" t="s">
        <v>792</v>
      </c>
      <c r="B540" t="s">
        <v>387</v>
      </c>
      <c r="C540" s="52">
        <f t="shared" si="8"/>
        <v>531</v>
      </c>
      <c r="D540" s="52" t="s">
        <v>793</v>
      </c>
      <c r="E540" s="52" t="s">
        <v>810</v>
      </c>
      <c r="F540" s="85">
        <v>42138</v>
      </c>
      <c r="G540" s="52">
        <v>98.3</v>
      </c>
      <c r="H540" s="52">
        <v>921</v>
      </c>
      <c r="I540" t="s">
        <v>741</v>
      </c>
      <c r="J540" s="1">
        <v>42125</v>
      </c>
      <c r="K540">
        <v>8490</v>
      </c>
      <c r="L540">
        <v>2240042013</v>
      </c>
      <c r="M540">
        <v>1267208</v>
      </c>
    </row>
    <row r="541" spans="1:13" ht="15.6" x14ac:dyDescent="0.3">
      <c r="A541" t="s">
        <v>792</v>
      </c>
      <c r="B541" t="s">
        <v>26</v>
      </c>
      <c r="C541" s="52">
        <f t="shared" si="8"/>
        <v>532</v>
      </c>
      <c r="D541" s="52"/>
      <c r="E541" s="52" t="s">
        <v>838</v>
      </c>
      <c r="F541" s="85">
        <v>42139</v>
      </c>
      <c r="G541" s="52">
        <v>-97.58</v>
      </c>
      <c r="H541" s="52">
        <v>588</v>
      </c>
      <c r="I541" t="s">
        <v>757</v>
      </c>
      <c r="J541" s="1">
        <v>42125</v>
      </c>
      <c r="M541">
        <v>1267096</v>
      </c>
    </row>
    <row r="542" spans="1:13" ht="15.6" x14ac:dyDescent="0.3">
      <c r="A542" t="s">
        <v>792</v>
      </c>
      <c r="B542" t="s">
        <v>26</v>
      </c>
      <c r="C542" s="52">
        <f t="shared" si="8"/>
        <v>533</v>
      </c>
      <c r="D542" s="52"/>
      <c r="E542" s="52" t="s">
        <v>838</v>
      </c>
      <c r="F542" s="85">
        <v>42139</v>
      </c>
      <c r="G542" s="52">
        <v>-100.45</v>
      </c>
      <c r="H542" s="52">
        <v>598</v>
      </c>
      <c r="I542" t="s">
        <v>758</v>
      </c>
      <c r="J542" s="1">
        <v>42125</v>
      </c>
      <c r="M542">
        <v>1267096</v>
      </c>
    </row>
    <row r="543" spans="1:13" ht="15.6" x14ac:dyDescent="0.3">
      <c r="A543" t="s">
        <v>792</v>
      </c>
      <c r="B543" t="s">
        <v>26</v>
      </c>
      <c r="C543" s="52">
        <f t="shared" si="8"/>
        <v>534</v>
      </c>
      <c r="D543" s="52"/>
      <c r="E543" s="52" t="s">
        <v>838</v>
      </c>
      <c r="F543" s="85">
        <v>42139</v>
      </c>
      <c r="G543" s="52">
        <v>-43.05</v>
      </c>
      <c r="H543" s="52">
        <v>903</v>
      </c>
      <c r="I543" t="s">
        <v>752</v>
      </c>
      <c r="J543" s="1">
        <v>42125</v>
      </c>
      <c r="M543">
        <v>1267096</v>
      </c>
    </row>
    <row r="544" spans="1:13" ht="15.6" x14ac:dyDescent="0.3">
      <c r="A544" t="s">
        <v>792</v>
      </c>
      <c r="B544" t="s">
        <v>26</v>
      </c>
      <c r="C544" s="52">
        <f t="shared" si="8"/>
        <v>535</v>
      </c>
      <c r="D544" s="52"/>
      <c r="E544" s="52" t="s">
        <v>838</v>
      </c>
      <c r="F544" s="85">
        <v>42139</v>
      </c>
      <c r="G544" s="52">
        <v>-2.87</v>
      </c>
      <c r="H544" s="52">
        <v>912</v>
      </c>
      <c r="I544" t="s">
        <v>759</v>
      </c>
      <c r="J544" s="1">
        <v>42125</v>
      </c>
      <c r="M544">
        <v>1267096</v>
      </c>
    </row>
    <row r="545" spans="1:13" ht="15.6" x14ac:dyDescent="0.3">
      <c r="A545" t="s">
        <v>792</v>
      </c>
      <c r="B545" t="s">
        <v>26</v>
      </c>
      <c r="C545" s="52">
        <f t="shared" si="8"/>
        <v>536</v>
      </c>
      <c r="D545" s="52"/>
      <c r="E545" s="52" t="s">
        <v>838</v>
      </c>
      <c r="F545" s="85">
        <v>42139</v>
      </c>
      <c r="G545" s="52">
        <v>-43.05</v>
      </c>
      <c r="H545" s="52">
        <v>921</v>
      </c>
      <c r="I545" t="s">
        <v>741</v>
      </c>
      <c r="J545" s="1">
        <v>42125</v>
      </c>
      <c r="M545">
        <v>1267096</v>
      </c>
    </row>
    <row r="546" spans="1:13" ht="15.6" x14ac:dyDescent="0.3">
      <c r="A546" t="s">
        <v>792</v>
      </c>
      <c r="B546" t="s">
        <v>387</v>
      </c>
      <c r="C546" s="52">
        <f t="shared" si="8"/>
        <v>537</v>
      </c>
      <c r="D546" s="52" t="s">
        <v>801</v>
      </c>
      <c r="E546" s="52" t="s">
        <v>791</v>
      </c>
      <c r="F546" s="85">
        <v>42152</v>
      </c>
      <c r="G546" s="52">
        <v>36.15</v>
      </c>
      <c r="H546" s="52">
        <v>588</v>
      </c>
      <c r="I546" t="s">
        <v>757</v>
      </c>
      <c r="J546" s="1">
        <v>42125</v>
      </c>
      <c r="K546">
        <v>7946</v>
      </c>
      <c r="L546">
        <v>824375</v>
      </c>
      <c r="M546">
        <v>1268554</v>
      </c>
    </row>
    <row r="547" spans="1:13" ht="15.6" x14ac:dyDescent="0.3">
      <c r="A547" t="s">
        <v>792</v>
      </c>
      <c r="B547" t="s">
        <v>387</v>
      </c>
      <c r="C547" s="52">
        <f t="shared" si="8"/>
        <v>538</v>
      </c>
      <c r="D547" s="52" t="s">
        <v>801</v>
      </c>
      <c r="E547" s="52" t="s">
        <v>791</v>
      </c>
      <c r="F547" s="85">
        <v>42152</v>
      </c>
      <c r="G547" s="52">
        <v>58.25</v>
      </c>
      <c r="H547" s="52">
        <v>598</v>
      </c>
      <c r="I547" t="s">
        <v>758</v>
      </c>
      <c r="J547" s="1">
        <v>42125</v>
      </c>
      <c r="K547">
        <v>7946</v>
      </c>
      <c r="L547">
        <v>824375</v>
      </c>
      <c r="M547">
        <v>1268554</v>
      </c>
    </row>
    <row r="548" spans="1:13" ht="15.6" x14ac:dyDescent="0.3">
      <c r="A548" t="s">
        <v>792</v>
      </c>
      <c r="B548" t="s">
        <v>387</v>
      </c>
      <c r="C548" s="52">
        <f t="shared" si="8"/>
        <v>539</v>
      </c>
      <c r="D548" s="52" t="s">
        <v>801</v>
      </c>
      <c r="E548" s="52" t="s">
        <v>791</v>
      </c>
      <c r="F548" s="85">
        <v>42152</v>
      </c>
      <c r="G548" s="52">
        <v>52.22</v>
      </c>
      <c r="H548" s="52">
        <v>903</v>
      </c>
      <c r="I548" t="s">
        <v>752</v>
      </c>
      <c r="J548" s="1">
        <v>42125</v>
      </c>
      <c r="K548">
        <v>7946</v>
      </c>
      <c r="L548">
        <v>824375</v>
      </c>
      <c r="M548">
        <v>1268554</v>
      </c>
    </row>
    <row r="549" spans="1:13" ht="15.6" x14ac:dyDescent="0.3">
      <c r="A549" t="s">
        <v>792</v>
      </c>
      <c r="B549" t="s">
        <v>387</v>
      </c>
      <c r="C549" s="52">
        <f t="shared" si="8"/>
        <v>540</v>
      </c>
      <c r="D549" s="52" t="s">
        <v>801</v>
      </c>
      <c r="E549" s="52" t="s">
        <v>791</v>
      </c>
      <c r="F549" s="85">
        <v>42152</v>
      </c>
      <c r="G549" s="52">
        <v>2.0099999999999998</v>
      </c>
      <c r="H549" s="52">
        <v>912</v>
      </c>
      <c r="I549" t="s">
        <v>759</v>
      </c>
      <c r="J549" s="1">
        <v>42125</v>
      </c>
      <c r="K549">
        <v>7946</v>
      </c>
      <c r="L549">
        <v>824375</v>
      </c>
      <c r="M549">
        <v>1268554</v>
      </c>
    </row>
    <row r="550" spans="1:13" ht="15.6" x14ac:dyDescent="0.3">
      <c r="A550" t="s">
        <v>792</v>
      </c>
      <c r="B550" t="s">
        <v>387</v>
      </c>
      <c r="C550" s="52">
        <f t="shared" si="8"/>
        <v>541</v>
      </c>
      <c r="D550" s="52" t="s">
        <v>801</v>
      </c>
      <c r="E550" s="52" t="s">
        <v>791</v>
      </c>
      <c r="F550" s="85">
        <v>42152</v>
      </c>
      <c r="G550" s="52">
        <v>52.23</v>
      </c>
      <c r="H550" s="52">
        <v>921</v>
      </c>
      <c r="I550" t="s">
        <v>741</v>
      </c>
      <c r="J550" s="1">
        <v>42125</v>
      </c>
      <c r="K550">
        <v>7946</v>
      </c>
      <c r="L550">
        <v>824375</v>
      </c>
      <c r="M550">
        <v>1268554</v>
      </c>
    </row>
    <row r="551" spans="1:13" ht="15.6" x14ac:dyDescent="0.3">
      <c r="A551" t="s">
        <v>792</v>
      </c>
      <c r="B551" t="s">
        <v>26</v>
      </c>
      <c r="C551" s="52">
        <f t="shared" si="8"/>
        <v>542</v>
      </c>
      <c r="D551" s="52"/>
      <c r="E551" s="52" t="s">
        <v>839</v>
      </c>
      <c r="F551" s="85">
        <v>42155</v>
      </c>
      <c r="G551" s="52">
        <v>-11.37</v>
      </c>
      <c r="H551" s="52">
        <v>588</v>
      </c>
      <c r="I551" t="s">
        <v>757</v>
      </c>
      <c r="J551" s="1">
        <v>42125</v>
      </c>
      <c r="M551">
        <v>1268362</v>
      </c>
    </row>
    <row r="552" spans="1:13" ht="15.6" x14ac:dyDescent="0.3">
      <c r="A552" t="s">
        <v>792</v>
      </c>
      <c r="B552" t="s">
        <v>26</v>
      </c>
      <c r="C552" s="52">
        <f t="shared" si="8"/>
        <v>543</v>
      </c>
      <c r="D552" s="52"/>
      <c r="E552" s="52" t="s">
        <v>839</v>
      </c>
      <c r="F552" s="85">
        <v>42155</v>
      </c>
      <c r="G552" s="52">
        <v>-18.32</v>
      </c>
      <c r="H552" s="52">
        <v>598</v>
      </c>
      <c r="I552" t="s">
        <v>758</v>
      </c>
      <c r="J552" s="1">
        <v>42125</v>
      </c>
      <c r="M552">
        <v>1268362</v>
      </c>
    </row>
    <row r="553" spans="1:13" ht="15.6" x14ac:dyDescent="0.3">
      <c r="A553" t="s">
        <v>792</v>
      </c>
      <c r="B553" t="s">
        <v>26</v>
      </c>
      <c r="C553" s="52">
        <f t="shared" si="8"/>
        <v>544</v>
      </c>
      <c r="D553" s="52"/>
      <c r="E553" s="52" t="s">
        <v>839</v>
      </c>
      <c r="F553" s="85">
        <v>42155</v>
      </c>
      <c r="G553" s="52">
        <v>-16.420000000000002</v>
      </c>
      <c r="H553" s="52">
        <v>903</v>
      </c>
      <c r="I553" t="s">
        <v>752</v>
      </c>
      <c r="J553" s="1">
        <v>42125</v>
      </c>
      <c r="M553">
        <v>1268362</v>
      </c>
    </row>
    <row r="554" spans="1:13" ht="15.6" x14ac:dyDescent="0.3">
      <c r="A554" t="s">
        <v>792</v>
      </c>
      <c r="B554" t="s">
        <v>26</v>
      </c>
      <c r="C554" s="52">
        <f t="shared" si="8"/>
        <v>545</v>
      </c>
      <c r="D554" s="52"/>
      <c r="E554" s="52" t="s">
        <v>839</v>
      </c>
      <c r="F554" s="85">
        <v>42155</v>
      </c>
      <c r="G554" s="52">
        <v>-0.63</v>
      </c>
      <c r="H554" s="52">
        <v>912</v>
      </c>
      <c r="I554" t="s">
        <v>759</v>
      </c>
      <c r="J554" s="1">
        <v>42125</v>
      </c>
      <c r="M554">
        <v>1268362</v>
      </c>
    </row>
    <row r="555" spans="1:13" ht="15.6" x14ac:dyDescent="0.3">
      <c r="A555" t="s">
        <v>792</v>
      </c>
      <c r="B555" t="s">
        <v>26</v>
      </c>
      <c r="C555" s="52">
        <f t="shared" si="8"/>
        <v>546</v>
      </c>
      <c r="D555" s="52"/>
      <c r="E555" s="52" t="s">
        <v>839</v>
      </c>
      <c r="F555" s="85">
        <v>42155</v>
      </c>
      <c r="G555" s="52">
        <v>-16.420000000000002</v>
      </c>
      <c r="H555" s="52">
        <v>921</v>
      </c>
      <c r="I555" t="s">
        <v>741</v>
      </c>
      <c r="J555" s="1">
        <v>42125</v>
      </c>
      <c r="M555">
        <v>1268362</v>
      </c>
    </row>
    <row r="556" spans="1:13" ht="15.6" x14ac:dyDescent="0.3">
      <c r="A556" t="s">
        <v>792</v>
      </c>
      <c r="B556" t="s">
        <v>387</v>
      </c>
      <c r="C556" s="52">
        <f t="shared" si="8"/>
        <v>547</v>
      </c>
      <c r="D556" s="52" t="s">
        <v>804</v>
      </c>
      <c r="E556" s="52" t="s">
        <v>791</v>
      </c>
      <c r="F556" s="85">
        <v>42156</v>
      </c>
      <c r="G556" s="52">
        <v>164.14</v>
      </c>
      <c r="H556" s="52">
        <v>588</v>
      </c>
      <c r="I556" t="s">
        <v>757</v>
      </c>
      <c r="J556" s="1">
        <v>42156</v>
      </c>
      <c r="K556">
        <v>231</v>
      </c>
      <c r="L556">
        <v>484903</v>
      </c>
      <c r="M556">
        <v>1269081</v>
      </c>
    </row>
    <row r="557" spans="1:13" ht="15.6" x14ac:dyDescent="0.3">
      <c r="A557" t="s">
        <v>792</v>
      </c>
      <c r="B557" t="s">
        <v>387</v>
      </c>
      <c r="C557" s="52">
        <f t="shared" si="8"/>
        <v>548</v>
      </c>
      <c r="D557" s="52" t="s">
        <v>279</v>
      </c>
      <c r="E557" s="52" t="s">
        <v>1241</v>
      </c>
      <c r="F557" s="85">
        <v>42156</v>
      </c>
      <c r="G557" s="52">
        <v>8.9700000000000006</v>
      </c>
      <c r="H557" s="52">
        <v>588</v>
      </c>
      <c r="I557" t="s">
        <v>757</v>
      </c>
      <c r="J557" s="1">
        <v>42156</v>
      </c>
      <c r="K557">
        <v>7540</v>
      </c>
      <c r="L557">
        <v>100020205</v>
      </c>
      <c r="M557">
        <v>1268041</v>
      </c>
    </row>
    <row r="558" spans="1:13" ht="15.6" x14ac:dyDescent="0.3">
      <c r="A558" t="s">
        <v>792</v>
      </c>
      <c r="B558" t="s">
        <v>387</v>
      </c>
      <c r="C558" s="52">
        <f t="shared" si="8"/>
        <v>549</v>
      </c>
      <c r="D558" s="52" t="s">
        <v>804</v>
      </c>
      <c r="E558" s="168">
        <v>1484</v>
      </c>
      <c r="F558" s="85">
        <v>42156</v>
      </c>
      <c r="G558" s="52">
        <v>264.45</v>
      </c>
      <c r="H558" s="52">
        <v>598</v>
      </c>
      <c r="I558" t="s">
        <v>758</v>
      </c>
      <c r="J558" s="1">
        <v>42156</v>
      </c>
      <c r="K558">
        <v>231</v>
      </c>
      <c r="L558">
        <v>484903</v>
      </c>
      <c r="M558">
        <v>1269081</v>
      </c>
    </row>
    <row r="559" spans="1:13" ht="15.6" x14ac:dyDescent="0.3">
      <c r="A559" t="s">
        <v>792</v>
      </c>
      <c r="B559" t="s">
        <v>387</v>
      </c>
      <c r="C559" s="52">
        <f t="shared" si="8"/>
        <v>550</v>
      </c>
      <c r="D559" s="52" t="s">
        <v>279</v>
      </c>
      <c r="E559" s="52" t="s">
        <v>1242</v>
      </c>
      <c r="F559" s="85">
        <v>42156</v>
      </c>
      <c r="G559" s="52">
        <v>14.44</v>
      </c>
      <c r="H559" s="52">
        <v>598</v>
      </c>
      <c r="I559" t="s">
        <v>758</v>
      </c>
      <c r="J559" s="1">
        <v>42156</v>
      </c>
      <c r="K559">
        <v>7540</v>
      </c>
      <c r="L559">
        <v>100020205</v>
      </c>
      <c r="M559">
        <v>1268041</v>
      </c>
    </row>
    <row r="560" spans="1:13" ht="15.6" x14ac:dyDescent="0.3">
      <c r="A560" t="s">
        <v>792</v>
      </c>
      <c r="B560" t="s">
        <v>387</v>
      </c>
      <c r="C560" s="52">
        <f t="shared" si="8"/>
        <v>551</v>
      </c>
      <c r="D560" s="52" t="s">
        <v>804</v>
      </c>
      <c r="E560" s="168">
        <v>1484</v>
      </c>
      <c r="F560" s="85">
        <v>42156</v>
      </c>
      <c r="G560" s="52">
        <v>237.08</v>
      </c>
      <c r="H560" s="52">
        <v>903</v>
      </c>
      <c r="I560" t="s">
        <v>752</v>
      </c>
      <c r="J560" s="1">
        <v>42156</v>
      </c>
      <c r="K560">
        <v>231</v>
      </c>
      <c r="L560">
        <v>484903</v>
      </c>
      <c r="M560">
        <v>1269081</v>
      </c>
    </row>
    <row r="561" spans="1:13" ht="15.6" x14ac:dyDescent="0.3">
      <c r="A561" t="s">
        <v>792</v>
      </c>
      <c r="B561" t="s">
        <v>387</v>
      </c>
      <c r="C561" s="52">
        <f t="shared" si="8"/>
        <v>552</v>
      </c>
      <c r="D561" s="52" t="s">
        <v>279</v>
      </c>
      <c r="E561" s="52" t="s">
        <v>1242</v>
      </c>
      <c r="F561" s="85">
        <v>42156</v>
      </c>
      <c r="G561" s="52">
        <v>12.95</v>
      </c>
      <c r="H561" s="52">
        <v>903</v>
      </c>
      <c r="I561" t="s">
        <v>752</v>
      </c>
      <c r="J561" s="1">
        <v>42156</v>
      </c>
      <c r="K561">
        <v>7540</v>
      </c>
      <c r="L561">
        <v>100020205</v>
      </c>
      <c r="M561">
        <v>1268041</v>
      </c>
    </row>
    <row r="562" spans="1:13" ht="15.6" x14ac:dyDescent="0.3">
      <c r="A562" t="s">
        <v>792</v>
      </c>
      <c r="B562" t="s">
        <v>387</v>
      </c>
      <c r="C562" s="52">
        <f t="shared" si="8"/>
        <v>553</v>
      </c>
      <c r="D562" s="52" t="s">
        <v>804</v>
      </c>
      <c r="E562" s="168">
        <v>1484</v>
      </c>
      <c r="F562" s="85">
        <v>42156</v>
      </c>
      <c r="G562" s="52">
        <v>9.1199999999999992</v>
      </c>
      <c r="H562" s="52">
        <v>912</v>
      </c>
      <c r="I562" t="s">
        <v>759</v>
      </c>
      <c r="J562" s="1">
        <v>42156</v>
      </c>
      <c r="K562">
        <v>231</v>
      </c>
      <c r="L562">
        <v>484903</v>
      </c>
      <c r="M562">
        <v>1269081</v>
      </c>
    </row>
    <row r="563" spans="1:13" ht="15.6" x14ac:dyDescent="0.3">
      <c r="A563" t="s">
        <v>792</v>
      </c>
      <c r="B563" t="s">
        <v>387</v>
      </c>
      <c r="C563" s="52">
        <f t="shared" si="8"/>
        <v>554</v>
      </c>
      <c r="D563" s="52" t="s">
        <v>279</v>
      </c>
      <c r="E563" s="52" t="s">
        <v>1242</v>
      </c>
      <c r="F563" s="85">
        <v>42156</v>
      </c>
      <c r="G563" s="52">
        <v>0.5</v>
      </c>
      <c r="H563" s="52">
        <v>912</v>
      </c>
      <c r="I563" t="s">
        <v>759</v>
      </c>
      <c r="J563" s="1">
        <v>42156</v>
      </c>
      <c r="K563">
        <v>7540</v>
      </c>
      <c r="L563">
        <v>100020205</v>
      </c>
      <c r="M563">
        <v>1268041</v>
      </c>
    </row>
    <row r="564" spans="1:13" ht="15.6" x14ac:dyDescent="0.3">
      <c r="A564" t="s">
        <v>792</v>
      </c>
      <c r="B564" t="s">
        <v>387</v>
      </c>
      <c r="C564" s="52">
        <f t="shared" si="8"/>
        <v>555</v>
      </c>
      <c r="D564" s="52" t="s">
        <v>804</v>
      </c>
      <c r="E564" s="168">
        <v>1484</v>
      </c>
      <c r="F564" s="85">
        <v>42156</v>
      </c>
      <c r="G564" s="52">
        <v>237.05</v>
      </c>
      <c r="H564" s="52">
        <v>921</v>
      </c>
      <c r="I564" t="s">
        <v>741</v>
      </c>
      <c r="J564" s="1">
        <v>42156</v>
      </c>
      <c r="K564">
        <v>231</v>
      </c>
      <c r="L564">
        <v>484903</v>
      </c>
      <c r="M564">
        <v>1269081</v>
      </c>
    </row>
    <row r="565" spans="1:13" ht="15.6" x14ac:dyDescent="0.3">
      <c r="A565" t="s">
        <v>792</v>
      </c>
      <c r="B565" t="s">
        <v>387</v>
      </c>
      <c r="C565" s="52">
        <f t="shared" si="8"/>
        <v>556</v>
      </c>
      <c r="D565" s="52" t="s">
        <v>279</v>
      </c>
      <c r="E565" s="52" t="s">
        <v>1242</v>
      </c>
      <c r="F565" s="85">
        <v>42156</v>
      </c>
      <c r="G565" s="52">
        <v>12.95</v>
      </c>
      <c r="H565" s="52">
        <v>921</v>
      </c>
      <c r="I565" t="s">
        <v>741</v>
      </c>
      <c r="J565" s="1">
        <v>42156</v>
      </c>
      <c r="K565">
        <v>7540</v>
      </c>
      <c r="L565">
        <v>100020205</v>
      </c>
      <c r="M565">
        <v>1268041</v>
      </c>
    </row>
    <row r="566" spans="1:13" ht="15.6" x14ac:dyDescent="0.3">
      <c r="A566" t="s">
        <v>792</v>
      </c>
      <c r="B566" t="s">
        <v>387</v>
      </c>
      <c r="C566" s="52">
        <f t="shared" si="8"/>
        <v>557</v>
      </c>
      <c r="D566" s="52" t="s">
        <v>81</v>
      </c>
      <c r="E566" s="52" t="s">
        <v>791</v>
      </c>
      <c r="F566" s="85">
        <v>42157</v>
      </c>
      <c r="G566" s="52">
        <v>3.42</v>
      </c>
      <c r="H566" s="52">
        <v>588</v>
      </c>
      <c r="I566" t="s">
        <v>757</v>
      </c>
      <c r="J566" s="1">
        <v>42156</v>
      </c>
      <c r="K566">
        <v>7402</v>
      </c>
      <c r="L566">
        <v>9915</v>
      </c>
      <c r="M566">
        <v>1268223</v>
      </c>
    </row>
    <row r="567" spans="1:13" ht="15.6" x14ac:dyDescent="0.3">
      <c r="A567" t="s">
        <v>792</v>
      </c>
      <c r="B567" t="s">
        <v>387</v>
      </c>
      <c r="C567" s="52">
        <f t="shared" si="8"/>
        <v>558</v>
      </c>
      <c r="D567" s="52" t="s">
        <v>81</v>
      </c>
      <c r="E567" s="52" t="s">
        <v>791</v>
      </c>
      <c r="F567" s="85">
        <v>42157</v>
      </c>
      <c r="G567" s="52">
        <v>5.52</v>
      </c>
      <c r="H567" s="52">
        <v>598</v>
      </c>
      <c r="I567" t="s">
        <v>758</v>
      </c>
      <c r="J567" s="1">
        <v>42156</v>
      </c>
      <c r="K567">
        <v>7402</v>
      </c>
      <c r="L567">
        <v>9915</v>
      </c>
      <c r="M567">
        <v>1268223</v>
      </c>
    </row>
    <row r="568" spans="1:13" ht="15.6" x14ac:dyDescent="0.3">
      <c r="A568" t="s">
        <v>792</v>
      </c>
      <c r="B568" t="s">
        <v>387</v>
      </c>
      <c r="C568" s="52">
        <f t="shared" si="8"/>
        <v>559</v>
      </c>
      <c r="D568" s="52" t="s">
        <v>81</v>
      </c>
      <c r="E568" s="52" t="s">
        <v>791</v>
      </c>
      <c r="F568" s="85">
        <v>42157</v>
      </c>
      <c r="G568" s="52">
        <v>4.95</v>
      </c>
      <c r="H568" s="52">
        <v>903</v>
      </c>
      <c r="I568" t="s">
        <v>752</v>
      </c>
      <c r="J568" s="1">
        <v>42156</v>
      </c>
      <c r="K568">
        <v>7402</v>
      </c>
      <c r="L568">
        <v>9915</v>
      </c>
      <c r="M568">
        <v>1268223</v>
      </c>
    </row>
    <row r="569" spans="1:13" ht="15.6" x14ac:dyDescent="0.3">
      <c r="A569" t="s">
        <v>792</v>
      </c>
      <c r="B569" t="s">
        <v>387</v>
      </c>
      <c r="C569" s="52">
        <f t="shared" si="8"/>
        <v>560</v>
      </c>
      <c r="D569" s="52" t="s">
        <v>81</v>
      </c>
      <c r="E569" s="52" t="s">
        <v>791</v>
      </c>
      <c r="F569" s="85">
        <v>42157</v>
      </c>
      <c r="G569" s="52">
        <v>0.19</v>
      </c>
      <c r="H569" s="52">
        <v>912</v>
      </c>
      <c r="I569" t="s">
        <v>759</v>
      </c>
      <c r="J569" s="1">
        <v>42156</v>
      </c>
      <c r="K569">
        <v>7402</v>
      </c>
      <c r="L569">
        <v>9915</v>
      </c>
      <c r="M569">
        <v>1268223</v>
      </c>
    </row>
    <row r="570" spans="1:13" ht="15.6" x14ac:dyDescent="0.3">
      <c r="A570" t="s">
        <v>792</v>
      </c>
      <c r="B570" t="s">
        <v>387</v>
      </c>
      <c r="C570" s="52">
        <f t="shared" si="8"/>
        <v>561</v>
      </c>
      <c r="D570" s="52" t="s">
        <v>81</v>
      </c>
      <c r="E570" s="52" t="s">
        <v>791</v>
      </c>
      <c r="F570" s="85">
        <v>42157</v>
      </c>
      <c r="G570" s="52">
        <v>4.96</v>
      </c>
      <c r="H570" s="52">
        <v>921</v>
      </c>
      <c r="I570" t="s">
        <v>741</v>
      </c>
      <c r="J570" s="1">
        <v>42156</v>
      </c>
      <c r="K570">
        <v>7402</v>
      </c>
      <c r="L570">
        <v>9915</v>
      </c>
      <c r="M570">
        <v>1268223</v>
      </c>
    </row>
    <row r="571" spans="1:13" ht="15.6" x14ac:dyDescent="0.3">
      <c r="A571" t="s">
        <v>792</v>
      </c>
      <c r="B571" t="s">
        <v>387</v>
      </c>
      <c r="C571" s="52">
        <f t="shared" si="8"/>
        <v>562</v>
      </c>
      <c r="D571" s="52" t="s">
        <v>801</v>
      </c>
      <c r="E571" s="52" t="s">
        <v>791</v>
      </c>
      <c r="F571" s="85">
        <v>42165</v>
      </c>
      <c r="G571" s="52">
        <v>46.6</v>
      </c>
      <c r="H571" s="52">
        <v>588</v>
      </c>
      <c r="I571" t="s">
        <v>757</v>
      </c>
      <c r="J571" s="1">
        <v>42156</v>
      </c>
      <c r="K571">
        <v>7946</v>
      </c>
      <c r="L571">
        <v>824462</v>
      </c>
      <c r="M571">
        <v>1269081</v>
      </c>
    </row>
    <row r="572" spans="1:13" ht="15.6" x14ac:dyDescent="0.3">
      <c r="A572" t="s">
        <v>792</v>
      </c>
      <c r="B572" t="s">
        <v>387</v>
      </c>
      <c r="C572" s="52">
        <f t="shared" si="8"/>
        <v>563</v>
      </c>
      <c r="D572" s="52" t="s">
        <v>801</v>
      </c>
      <c r="E572" s="52" t="s">
        <v>791</v>
      </c>
      <c r="F572" s="85">
        <v>42165</v>
      </c>
      <c r="G572" s="52">
        <v>75.08</v>
      </c>
      <c r="H572" s="52">
        <v>598</v>
      </c>
      <c r="I572" t="s">
        <v>758</v>
      </c>
      <c r="J572" s="1">
        <v>42156</v>
      </c>
      <c r="K572">
        <v>7946</v>
      </c>
      <c r="L572">
        <v>824462</v>
      </c>
      <c r="M572">
        <v>1269081</v>
      </c>
    </row>
    <row r="573" spans="1:13" ht="15.6" x14ac:dyDescent="0.3">
      <c r="A573" t="s">
        <v>792</v>
      </c>
      <c r="B573" t="s">
        <v>387</v>
      </c>
      <c r="C573" s="52">
        <f t="shared" si="8"/>
        <v>564</v>
      </c>
      <c r="D573" s="52" t="s">
        <v>801</v>
      </c>
      <c r="E573" s="52" t="s">
        <v>791</v>
      </c>
      <c r="F573" s="85">
        <v>42165</v>
      </c>
      <c r="G573" s="52">
        <v>67.31</v>
      </c>
      <c r="H573" s="52">
        <v>903</v>
      </c>
      <c r="I573" t="s">
        <v>752</v>
      </c>
      <c r="J573" s="1">
        <v>42156</v>
      </c>
      <c r="K573">
        <v>7946</v>
      </c>
      <c r="L573">
        <v>824462</v>
      </c>
      <c r="M573">
        <v>1269081</v>
      </c>
    </row>
    <row r="574" spans="1:13" ht="15.6" x14ac:dyDescent="0.3">
      <c r="A574" t="s">
        <v>792</v>
      </c>
      <c r="B574" t="s">
        <v>387</v>
      </c>
      <c r="C574" s="52">
        <f t="shared" si="8"/>
        <v>565</v>
      </c>
      <c r="D574" s="52" t="s">
        <v>801</v>
      </c>
      <c r="E574" s="52" t="s">
        <v>791</v>
      </c>
      <c r="F574" s="85">
        <v>42165</v>
      </c>
      <c r="G574" s="52">
        <v>2.59</v>
      </c>
      <c r="H574" s="52">
        <v>912</v>
      </c>
      <c r="I574" t="s">
        <v>759</v>
      </c>
      <c r="J574" s="1">
        <v>42156</v>
      </c>
      <c r="K574">
        <v>7946</v>
      </c>
      <c r="L574">
        <v>824462</v>
      </c>
      <c r="M574">
        <v>1269081</v>
      </c>
    </row>
    <row r="575" spans="1:13" ht="15.6" x14ac:dyDescent="0.3">
      <c r="A575" t="s">
        <v>792</v>
      </c>
      <c r="B575" t="s">
        <v>387</v>
      </c>
      <c r="C575" s="52">
        <f t="shared" si="8"/>
        <v>566</v>
      </c>
      <c r="D575" s="52" t="s">
        <v>801</v>
      </c>
      <c r="E575" s="52" t="s">
        <v>791</v>
      </c>
      <c r="F575" s="85">
        <v>42165</v>
      </c>
      <c r="G575" s="52">
        <v>67.319999999999993</v>
      </c>
      <c r="H575" s="52">
        <v>921</v>
      </c>
      <c r="I575" t="s">
        <v>741</v>
      </c>
      <c r="J575" s="1">
        <v>42156</v>
      </c>
      <c r="K575">
        <v>7946</v>
      </c>
      <c r="L575">
        <v>824462</v>
      </c>
      <c r="M575">
        <v>1269081</v>
      </c>
    </row>
    <row r="576" spans="1:13" ht="15.6" x14ac:dyDescent="0.3">
      <c r="A576" t="s">
        <v>792</v>
      </c>
      <c r="B576" t="s">
        <v>387</v>
      </c>
      <c r="C576" s="52">
        <f t="shared" si="8"/>
        <v>567</v>
      </c>
      <c r="D576" s="52" t="s">
        <v>804</v>
      </c>
      <c r="E576" s="52" t="s">
        <v>791</v>
      </c>
      <c r="F576" s="85">
        <v>42171</v>
      </c>
      <c r="G576" s="52">
        <v>61.25</v>
      </c>
      <c r="H576" s="52">
        <v>588</v>
      </c>
      <c r="I576" t="s">
        <v>757</v>
      </c>
      <c r="J576" s="1">
        <v>42156</v>
      </c>
      <c r="K576">
        <v>231</v>
      </c>
      <c r="L576">
        <v>485620</v>
      </c>
      <c r="M576">
        <v>1269393</v>
      </c>
    </row>
    <row r="577" spans="1:13" ht="15.6" x14ac:dyDescent="0.3">
      <c r="A577" t="s">
        <v>792</v>
      </c>
      <c r="B577" t="s">
        <v>387</v>
      </c>
      <c r="C577" s="52">
        <f t="shared" si="8"/>
        <v>568</v>
      </c>
      <c r="D577" s="52" t="s">
        <v>804</v>
      </c>
      <c r="E577" s="52" t="s">
        <v>791</v>
      </c>
      <c r="F577" s="85">
        <v>42171</v>
      </c>
      <c r="G577" s="52">
        <v>98.68</v>
      </c>
      <c r="H577" s="52">
        <v>598</v>
      </c>
      <c r="I577" t="s">
        <v>758</v>
      </c>
      <c r="J577" s="1">
        <v>42156</v>
      </c>
      <c r="K577">
        <v>231</v>
      </c>
      <c r="L577">
        <v>485620</v>
      </c>
      <c r="M577">
        <v>1269393</v>
      </c>
    </row>
    <row r="578" spans="1:13" ht="15.6" x14ac:dyDescent="0.3">
      <c r="A578" t="s">
        <v>792</v>
      </c>
      <c r="B578" t="s">
        <v>387</v>
      </c>
      <c r="C578" s="52">
        <f t="shared" si="8"/>
        <v>569</v>
      </c>
      <c r="D578" s="52" t="s">
        <v>804</v>
      </c>
      <c r="E578" s="52" t="s">
        <v>791</v>
      </c>
      <c r="F578" s="85">
        <v>42171</v>
      </c>
      <c r="G578" s="52">
        <v>88.47</v>
      </c>
      <c r="H578" s="52">
        <v>903</v>
      </c>
      <c r="I578" t="s">
        <v>752</v>
      </c>
      <c r="J578" s="1">
        <v>42156</v>
      </c>
      <c r="K578">
        <v>231</v>
      </c>
      <c r="L578">
        <v>485620</v>
      </c>
      <c r="M578">
        <v>1269393</v>
      </c>
    </row>
    <row r="579" spans="1:13" ht="15.6" x14ac:dyDescent="0.3">
      <c r="A579" t="s">
        <v>792</v>
      </c>
      <c r="B579" t="s">
        <v>387</v>
      </c>
      <c r="C579" s="52">
        <f t="shared" si="8"/>
        <v>570</v>
      </c>
      <c r="D579" s="52" t="s">
        <v>804</v>
      </c>
      <c r="E579" s="52" t="s">
        <v>791</v>
      </c>
      <c r="F579" s="85">
        <v>42171</v>
      </c>
      <c r="G579" s="52">
        <v>3.4</v>
      </c>
      <c r="H579" s="52">
        <v>912</v>
      </c>
      <c r="I579" t="s">
        <v>759</v>
      </c>
      <c r="J579" s="1">
        <v>42156</v>
      </c>
      <c r="K579">
        <v>231</v>
      </c>
      <c r="L579">
        <v>485620</v>
      </c>
      <c r="M579">
        <v>1269393</v>
      </c>
    </row>
    <row r="580" spans="1:13" ht="15.6" x14ac:dyDescent="0.3">
      <c r="A580" t="s">
        <v>792</v>
      </c>
      <c r="B580" t="s">
        <v>387</v>
      </c>
      <c r="C580" s="52">
        <f t="shared" si="8"/>
        <v>571</v>
      </c>
      <c r="D580" s="52" t="s">
        <v>804</v>
      </c>
      <c r="E580" s="52" t="s">
        <v>791</v>
      </c>
      <c r="F580" s="85">
        <v>42171</v>
      </c>
      <c r="G580" s="52">
        <v>88.46</v>
      </c>
      <c r="H580" s="52">
        <v>921</v>
      </c>
      <c r="I580" t="s">
        <v>741</v>
      </c>
      <c r="J580" s="1">
        <v>42156</v>
      </c>
      <c r="K580">
        <v>231</v>
      </c>
      <c r="L580">
        <v>485620</v>
      </c>
      <c r="M580">
        <v>1269393</v>
      </c>
    </row>
    <row r="581" spans="1:13" ht="15.6" x14ac:dyDescent="0.3">
      <c r="A581" t="s">
        <v>792</v>
      </c>
      <c r="B581" t="s">
        <v>387</v>
      </c>
      <c r="C581" s="52">
        <f t="shared" si="8"/>
        <v>572</v>
      </c>
      <c r="D581" s="52" t="s">
        <v>81</v>
      </c>
      <c r="E581" s="52" t="s">
        <v>791</v>
      </c>
      <c r="F581" s="85">
        <v>42180</v>
      </c>
      <c r="G581" s="52">
        <v>28.5</v>
      </c>
      <c r="H581" s="52">
        <v>588</v>
      </c>
      <c r="I581" t="s">
        <v>757</v>
      </c>
      <c r="J581" s="1">
        <v>42156</v>
      </c>
      <c r="K581">
        <v>7402</v>
      </c>
      <c r="L581">
        <v>4473</v>
      </c>
      <c r="M581">
        <v>1269499</v>
      </c>
    </row>
    <row r="582" spans="1:13" ht="15.6" x14ac:dyDescent="0.3">
      <c r="A582" t="s">
        <v>792</v>
      </c>
      <c r="B582" t="s">
        <v>387</v>
      </c>
      <c r="C582" s="52">
        <f t="shared" si="8"/>
        <v>573</v>
      </c>
      <c r="D582" s="52" t="s">
        <v>81</v>
      </c>
      <c r="E582" s="52" t="s">
        <v>791</v>
      </c>
      <c r="F582" s="85">
        <v>42180</v>
      </c>
      <c r="G582" s="52">
        <v>45.92</v>
      </c>
      <c r="H582" s="52">
        <v>598</v>
      </c>
      <c r="I582" t="s">
        <v>758</v>
      </c>
      <c r="J582" s="1">
        <v>42156</v>
      </c>
      <c r="K582">
        <v>7402</v>
      </c>
      <c r="L582">
        <v>4473</v>
      </c>
      <c r="M582">
        <v>1269499</v>
      </c>
    </row>
    <row r="583" spans="1:13" ht="15.6" x14ac:dyDescent="0.3">
      <c r="A583" t="s">
        <v>792</v>
      </c>
      <c r="B583" t="s">
        <v>387</v>
      </c>
      <c r="C583" s="52">
        <f t="shared" si="8"/>
        <v>574</v>
      </c>
      <c r="D583" s="52" t="s">
        <v>81</v>
      </c>
      <c r="E583" s="52" t="s">
        <v>791</v>
      </c>
      <c r="F583" s="85">
        <v>42180</v>
      </c>
      <c r="G583" s="52">
        <v>41.17</v>
      </c>
      <c r="H583" s="52">
        <v>903</v>
      </c>
      <c r="I583" t="s">
        <v>752</v>
      </c>
      <c r="J583" s="1">
        <v>42156</v>
      </c>
      <c r="K583">
        <v>7402</v>
      </c>
      <c r="L583">
        <v>4473</v>
      </c>
      <c r="M583">
        <v>1269499</v>
      </c>
    </row>
    <row r="584" spans="1:13" ht="15.6" x14ac:dyDescent="0.3">
      <c r="A584" t="s">
        <v>792</v>
      </c>
      <c r="B584" t="s">
        <v>387</v>
      </c>
      <c r="C584" s="52">
        <f t="shared" si="8"/>
        <v>575</v>
      </c>
      <c r="D584" s="52" t="s">
        <v>81</v>
      </c>
      <c r="E584" s="52" t="s">
        <v>791</v>
      </c>
      <c r="F584" s="85">
        <v>42180</v>
      </c>
      <c r="G584" s="52">
        <v>1.58</v>
      </c>
      <c r="H584" s="52">
        <v>912</v>
      </c>
      <c r="I584" t="s">
        <v>759</v>
      </c>
      <c r="J584" s="1">
        <v>42156</v>
      </c>
      <c r="K584">
        <v>7402</v>
      </c>
      <c r="L584">
        <v>4473</v>
      </c>
      <c r="M584">
        <v>1269499</v>
      </c>
    </row>
    <row r="585" spans="1:13" ht="15.6" x14ac:dyDescent="0.3">
      <c r="A585" t="s">
        <v>792</v>
      </c>
      <c r="B585" t="s">
        <v>387</v>
      </c>
      <c r="C585" s="52">
        <f t="shared" si="8"/>
        <v>576</v>
      </c>
      <c r="D585" s="52" t="s">
        <v>81</v>
      </c>
      <c r="E585" s="52" t="s">
        <v>791</v>
      </c>
      <c r="F585" s="85">
        <v>42180</v>
      </c>
      <c r="G585" s="52">
        <v>41.17</v>
      </c>
      <c r="H585" s="52">
        <v>921</v>
      </c>
      <c r="I585" t="s">
        <v>741</v>
      </c>
      <c r="J585" s="1">
        <v>42156</v>
      </c>
      <c r="K585">
        <v>7402</v>
      </c>
      <c r="L585">
        <v>4473</v>
      </c>
      <c r="M585">
        <v>1269499</v>
      </c>
    </row>
    <row r="586" spans="1:13" ht="15.6" x14ac:dyDescent="0.3">
      <c r="A586" t="s">
        <v>792</v>
      </c>
      <c r="B586" t="s">
        <v>387</v>
      </c>
      <c r="C586" s="52">
        <f t="shared" si="8"/>
        <v>577</v>
      </c>
      <c r="D586" s="52" t="s">
        <v>801</v>
      </c>
      <c r="E586" s="52" t="s">
        <v>832</v>
      </c>
      <c r="F586" s="85">
        <v>42184</v>
      </c>
      <c r="G586" s="52">
        <v>81.91</v>
      </c>
      <c r="H586" s="52">
        <v>588</v>
      </c>
      <c r="I586" t="s">
        <v>757</v>
      </c>
      <c r="J586" s="1">
        <v>42156</v>
      </c>
      <c r="K586">
        <v>7946</v>
      </c>
      <c r="L586">
        <v>824602</v>
      </c>
      <c r="M586">
        <v>1269694</v>
      </c>
    </row>
    <row r="587" spans="1:13" ht="15.6" x14ac:dyDescent="0.3">
      <c r="A587" t="s">
        <v>792</v>
      </c>
      <c r="B587" t="s">
        <v>387</v>
      </c>
      <c r="C587" s="52">
        <f t="shared" si="8"/>
        <v>578</v>
      </c>
      <c r="D587" s="52" t="s">
        <v>801</v>
      </c>
      <c r="E587" s="52" t="s">
        <v>832</v>
      </c>
      <c r="F587" s="85">
        <v>42184</v>
      </c>
      <c r="G587" s="52">
        <v>131.97</v>
      </c>
      <c r="H587" s="52">
        <v>598</v>
      </c>
      <c r="I587" t="s">
        <v>758</v>
      </c>
      <c r="J587" s="1">
        <v>42156</v>
      </c>
      <c r="K587">
        <v>7946</v>
      </c>
      <c r="L587">
        <v>824602</v>
      </c>
      <c r="M587">
        <v>1269694</v>
      </c>
    </row>
    <row r="588" spans="1:13" ht="15.6" x14ac:dyDescent="0.3">
      <c r="A588" t="s">
        <v>792</v>
      </c>
      <c r="B588" t="s">
        <v>387</v>
      </c>
      <c r="C588" s="52">
        <f t="shared" ref="C588:C609" si="9">C587+1</f>
        <v>579</v>
      </c>
      <c r="D588" s="52" t="s">
        <v>801</v>
      </c>
      <c r="E588" s="52" t="s">
        <v>832</v>
      </c>
      <c r="F588" s="85">
        <v>42184</v>
      </c>
      <c r="G588" s="52">
        <v>118.32</v>
      </c>
      <c r="H588" s="52">
        <v>903</v>
      </c>
      <c r="I588" t="s">
        <v>752</v>
      </c>
      <c r="J588" s="1">
        <v>42156</v>
      </c>
      <c r="K588">
        <v>7946</v>
      </c>
      <c r="L588">
        <v>824602</v>
      </c>
      <c r="M588">
        <v>1269694</v>
      </c>
    </row>
    <row r="589" spans="1:13" ht="15.6" x14ac:dyDescent="0.3">
      <c r="A589" t="s">
        <v>792</v>
      </c>
      <c r="B589" t="s">
        <v>387</v>
      </c>
      <c r="C589" s="52">
        <f t="shared" si="9"/>
        <v>580</v>
      </c>
      <c r="D589" s="52" t="s">
        <v>801</v>
      </c>
      <c r="E589" s="52" t="s">
        <v>832</v>
      </c>
      <c r="F589" s="85">
        <v>42184</v>
      </c>
      <c r="G589" s="52">
        <v>4.5599999999999996</v>
      </c>
      <c r="H589" s="52">
        <v>912</v>
      </c>
      <c r="I589" t="s">
        <v>759</v>
      </c>
      <c r="J589" s="1">
        <v>42156</v>
      </c>
      <c r="K589">
        <v>7946</v>
      </c>
      <c r="L589">
        <v>824602</v>
      </c>
      <c r="M589">
        <v>1269694</v>
      </c>
    </row>
    <row r="590" spans="1:13" ht="15.6" x14ac:dyDescent="0.3">
      <c r="A590" t="s">
        <v>792</v>
      </c>
      <c r="B590" t="s">
        <v>387</v>
      </c>
      <c r="C590" s="52">
        <f t="shared" si="9"/>
        <v>581</v>
      </c>
      <c r="D590" s="52" t="s">
        <v>801</v>
      </c>
      <c r="E590" s="52" t="s">
        <v>832</v>
      </c>
      <c r="F590" s="85">
        <v>42184</v>
      </c>
      <c r="G590" s="52">
        <v>118.32</v>
      </c>
      <c r="H590" s="52">
        <v>921</v>
      </c>
      <c r="I590" t="s">
        <v>741</v>
      </c>
      <c r="J590" s="1">
        <v>42156</v>
      </c>
      <c r="K590">
        <v>7946</v>
      </c>
      <c r="L590">
        <v>824602</v>
      </c>
      <c r="M590">
        <v>1269694</v>
      </c>
    </row>
    <row r="591" spans="1:13" ht="15.6" x14ac:dyDescent="0.3">
      <c r="A591" t="s">
        <v>792</v>
      </c>
      <c r="B591" t="s">
        <v>387</v>
      </c>
      <c r="C591" s="52">
        <f t="shared" si="9"/>
        <v>582</v>
      </c>
      <c r="D591" s="52" t="s">
        <v>840</v>
      </c>
      <c r="E591" s="52" t="s">
        <v>791</v>
      </c>
      <c r="F591" s="85">
        <v>42185</v>
      </c>
      <c r="G591" s="52">
        <v>0.66</v>
      </c>
      <c r="H591" s="52">
        <v>588</v>
      </c>
      <c r="I591" t="s">
        <v>757</v>
      </c>
      <c r="J591" s="1">
        <v>42156</v>
      </c>
      <c r="K591">
        <v>1105</v>
      </c>
      <c r="L591">
        <v>20150707144915</v>
      </c>
      <c r="M591">
        <v>1270136</v>
      </c>
    </row>
    <row r="592" spans="1:13" ht="15.6" x14ac:dyDescent="0.3">
      <c r="A592" t="s">
        <v>792</v>
      </c>
      <c r="B592" t="s">
        <v>387</v>
      </c>
      <c r="C592" s="52">
        <f t="shared" si="9"/>
        <v>583</v>
      </c>
      <c r="D592" s="52" t="s">
        <v>841</v>
      </c>
      <c r="E592" s="52" t="s">
        <v>791</v>
      </c>
      <c r="F592" s="85">
        <v>42185</v>
      </c>
      <c r="G592" s="52">
        <v>27.25</v>
      </c>
      <c r="H592" s="52">
        <v>588</v>
      </c>
      <c r="I592" t="s">
        <v>757</v>
      </c>
      <c r="J592" s="1">
        <v>42156</v>
      </c>
      <c r="K592">
        <v>1682</v>
      </c>
      <c r="L592">
        <v>20150707133518</v>
      </c>
      <c r="M592">
        <v>1270136</v>
      </c>
    </row>
    <row r="593" spans="1:13" ht="15.6" x14ac:dyDescent="0.3">
      <c r="A593" t="s">
        <v>792</v>
      </c>
      <c r="B593" t="s">
        <v>387</v>
      </c>
      <c r="C593" s="52">
        <f t="shared" si="9"/>
        <v>584</v>
      </c>
      <c r="D593" s="52" t="s">
        <v>840</v>
      </c>
      <c r="E593" s="52" t="s">
        <v>791</v>
      </c>
      <c r="F593" s="85">
        <v>42185</v>
      </c>
      <c r="G593" s="52">
        <v>1.07</v>
      </c>
      <c r="H593" s="52">
        <v>598</v>
      </c>
      <c r="I593" t="s">
        <v>758</v>
      </c>
      <c r="J593" s="1">
        <v>42156</v>
      </c>
      <c r="K593">
        <v>1105</v>
      </c>
      <c r="L593">
        <v>20150707144915</v>
      </c>
      <c r="M593">
        <v>1270136</v>
      </c>
    </row>
    <row r="594" spans="1:13" ht="15.6" x14ac:dyDescent="0.3">
      <c r="A594" t="s">
        <v>792</v>
      </c>
      <c r="B594" t="s">
        <v>387</v>
      </c>
      <c r="C594" s="52">
        <f t="shared" si="9"/>
        <v>585</v>
      </c>
      <c r="D594" s="52" t="s">
        <v>841</v>
      </c>
      <c r="E594" s="52" t="s">
        <v>791</v>
      </c>
      <c r="F594" s="85">
        <v>42185</v>
      </c>
      <c r="G594" s="52">
        <v>43.91</v>
      </c>
      <c r="H594" s="52">
        <v>598</v>
      </c>
      <c r="I594" t="s">
        <v>758</v>
      </c>
      <c r="J594" s="1">
        <v>42156</v>
      </c>
      <c r="K594">
        <v>1682</v>
      </c>
      <c r="L594">
        <v>20150707133518</v>
      </c>
      <c r="M594">
        <v>1270136</v>
      </c>
    </row>
    <row r="595" spans="1:13" ht="15.6" x14ac:dyDescent="0.3">
      <c r="A595" t="s">
        <v>792</v>
      </c>
      <c r="B595" t="s">
        <v>387</v>
      </c>
      <c r="C595" s="52">
        <f t="shared" si="9"/>
        <v>586</v>
      </c>
      <c r="D595" s="52" t="s">
        <v>840</v>
      </c>
      <c r="E595" s="52" t="s">
        <v>791</v>
      </c>
      <c r="F595" s="85">
        <v>42185</v>
      </c>
      <c r="G595" s="52">
        <v>0.96</v>
      </c>
      <c r="H595" s="52">
        <v>903</v>
      </c>
      <c r="I595" t="s">
        <v>752</v>
      </c>
      <c r="J595" s="1">
        <v>42156</v>
      </c>
      <c r="K595">
        <v>1105</v>
      </c>
      <c r="L595">
        <v>20150707144915</v>
      </c>
      <c r="M595">
        <v>1270136</v>
      </c>
    </row>
    <row r="596" spans="1:13" ht="15.6" x14ac:dyDescent="0.3">
      <c r="A596" t="s">
        <v>792</v>
      </c>
      <c r="B596" t="s">
        <v>387</v>
      </c>
      <c r="C596" s="52">
        <f t="shared" si="9"/>
        <v>587</v>
      </c>
      <c r="D596" s="52" t="s">
        <v>841</v>
      </c>
      <c r="E596" s="52" t="s">
        <v>791</v>
      </c>
      <c r="F596" s="85">
        <v>42185</v>
      </c>
      <c r="G596" s="52">
        <v>39.369999999999997</v>
      </c>
      <c r="H596" s="52">
        <v>903</v>
      </c>
      <c r="I596" t="s">
        <v>752</v>
      </c>
      <c r="J596" s="1">
        <v>42156</v>
      </c>
      <c r="K596">
        <v>1682</v>
      </c>
      <c r="L596">
        <v>20150707133518</v>
      </c>
      <c r="M596">
        <v>1270136</v>
      </c>
    </row>
    <row r="597" spans="1:13" ht="15.6" x14ac:dyDescent="0.3">
      <c r="A597" t="s">
        <v>792</v>
      </c>
      <c r="B597" t="s">
        <v>387</v>
      </c>
      <c r="C597" s="52">
        <f t="shared" si="9"/>
        <v>588</v>
      </c>
      <c r="D597" s="52" t="s">
        <v>840</v>
      </c>
      <c r="E597" s="52" t="s">
        <v>791</v>
      </c>
      <c r="F597" s="85">
        <v>42185</v>
      </c>
      <c r="G597" s="52">
        <v>0.04</v>
      </c>
      <c r="H597" s="52">
        <v>912</v>
      </c>
      <c r="I597" t="s">
        <v>759</v>
      </c>
      <c r="J597" s="1">
        <v>42156</v>
      </c>
      <c r="K597">
        <v>1105</v>
      </c>
      <c r="L597">
        <v>20150707144915</v>
      </c>
      <c r="M597">
        <v>1270136</v>
      </c>
    </row>
    <row r="598" spans="1:13" ht="15.6" x14ac:dyDescent="0.3">
      <c r="A598" t="s">
        <v>792</v>
      </c>
      <c r="B598" t="s">
        <v>387</v>
      </c>
      <c r="C598" s="52">
        <f t="shared" si="9"/>
        <v>589</v>
      </c>
      <c r="D598" s="52" t="s">
        <v>841</v>
      </c>
      <c r="E598" s="52" t="s">
        <v>791</v>
      </c>
      <c r="F598" s="85">
        <v>42185</v>
      </c>
      <c r="G598" s="52">
        <v>1.52</v>
      </c>
      <c r="H598" s="52">
        <v>912</v>
      </c>
      <c r="I598" t="s">
        <v>759</v>
      </c>
      <c r="J598" s="1">
        <v>42156</v>
      </c>
      <c r="K598">
        <v>1682</v>
      </c>
      <c r="L598">
        <v>20150707133518</v>
      </c>
      <c r="M598">
        <v>1270136</v>
      </c>
    </row>
    <row r="599" spans="1:13" ht="15.6" x14ac:dyDescent="0.3">
      <c r="A599" t="s">
        <v>792</v>
      </c>
      <c r="B599" t="s">
        <v>387</v>
      </c>
      <c r="C599" s="52">
        <f t="shared" si="9"/>
        <v>590</v>
      </c>
      <c r="D599" s="52" t="s">
        <v>840</v>
      </c>
      <c r="E599" s="52" t="s">
        <v>791</v>
      </c>
      <c r="F599" s="85">
        <v>42185</v>
      </c>
      <c r="G599" s="52">
        <v>0.96</v>
      </c>
      <c r="H599" s="52">
        <v>921</v>
      </c>
      <c r="I599" t="s">
        <v>741</v>
      </c>
      <c r="J599" s="1">
        <v>42156</v>
      </c>
      <c r="K599">
        <v>1105</v>
      </c>
      <c r="L599">
        <v>20150707144915</v>
      </c>
      <c r="M599">
        <v>1270136</v>
      </c>
    </row>
    <row r="600" spans="1:13" ht="15.6" x14ac:dyDescent="0.3">
      <c r="A600" t="s">
        <v>792</v>
      </c>
      <c r="B600" t="s">
        <v>387</v>
      </c>
      <c r="C600" s="52">
        <f t="shared" si="9"/>
        <v>591</v>
      </c>
      <c r="D600" s="52" t="s">
        <v>841</v>
      </c>
      <c r="E600" s="52" t="s">
        <v>791</v>
      </c>
      <c r="F600" s="85">
        <v>42185</v>
      </c>
      <c r="G600" s="92">
        <v>39.369999999999997</v>
      </c>
      <c r="H600" s="52">
        <v>921</v>
      </c>
      <c r="I600" t="s">
        <v>741</v>
      </c>
      <c r="J600" s="1">
        <v>42156</v>
      </c>
      <c r="K600">
        <v>1682</v>
      </c>
      <c r="L600">
        <v>20150707133518</v>
      </c>
      <c r="M600">
        <v>1270136</v>
      </c>
    </row>
    <row r="601" spans="1:13" ht="16.2" thickBot="1" x14ac:dyDescent="0.35">
      <c r="C601" s="52">
        <f t="shared" si="9"/>
        <v>592</v>
      </c>
      <c r="D601" s="52" t="s">
        <v>1289</v>
      </c>
      <c r="E601" s="52"/>
      <c r="F601" s="52"/>
      <c r="G601" s="204">
        <f>SUM(G10:G600)</f>
        <v>24907.550000000021</v>
      </c>
      <c r="H601" s="52"/>
    </row>
    <row r="602" spans="1:13" ht="16.2" thickTop="1" x14ac:dyDescent="0.3">
      <c r="C602" s="52">
        <f t="shared" si="9"/>
        <v>593</v>
      </c>
      <c r="D602" s="52"/>
      <c r="E602" s="52"/>
      <c r="F602" s="52"/>
      <c r="G602" s="52"/>
      <c r="H602" s="52"/>
    </row>
    <row r="603" spans="1:13" ht="15.6" x14ac:dyDescent="0.3">
      <c r="C603" s="52">
        <f t="shared" si="9"/>
        <v>594</v>
      </c>
      <c r="D603" s="52"/>
      <c r="E603" s="52"/>
      <c r="F603" s="52"/>
      <c r="G603" s="52"/>
      <c r="H603" s="52"/>
    </row>
    <row r="604" spans="1:13" ht="15.6" x14ac:dyDescent="0.3">
      <c r="C604" s="52">
        <f t="shared" si="9"/>
        <v>595</v>
      </c>
      <c r="D604" s="52"/>
      <c r="E604" s="52"/>
      <c r="F604" s="52"/>
      <c r="G604" s="192">
        <v>6548.46</v>
      </c>
      <c r="H604" s="52">
        <v>588</v>
      </c>
    </row>
    <row r="605" spans="1:13" ht="15.6" x14ac:dyDescent="0.3">
      <c r="C605" s="52">
        <f t="shared" si="9"/>
        <v>596</v>
      </c>
      <c r="D605" s="52"/>
      <c r="E605" s="52"/>
      <c r="F605" s="52"/>
      <c r="G605" s="192">
        <v>7983.7499999999973</v>
      </c>
      <c r="H605" s="52">
        <v>598</v>
      </c>
    </row>
    <row r="606" spans="1:13" ht="15.6" x14ac:dyDescent="0.3">
      <c r="C606" s="52">
        <f t="shared" si="9"/>
        <v>597</v>
      </c>
      <c r="D606" s="52"/>
      <c r="E606" s="52"/>
      <c r="F606" s="52"/>
      <c r="G606" s="192">
        <v>5055.9300000000012</v>
      </c>
      <c r="H606" s="52">
        <v>903</v>
      </c>
    </row>
    <row r="607" spans="1:13" ht="15.6" x14ac:dyDescent="0.3">
      <c r="C607" s="52">
        <f t="shared" si="9"/>
        <v>598</v>
      </c>
      <c r="D607" s="52"/>
      <c r="E607" s="52"/>
      <c r="F607" s="52"/>
      <c r="G607" s="192">
        <v>245.52</v>
      </c>
      <c r="H607" s="52">
        <v>912</v>
      </c>
    </row>
    <row r="608" spans="1:13" ht="15.6" x14ac:dyDescent="0.3">
      <c r="C608" s="52">
        <f t="shared" si="9"/>
        <v>599</v>
      </c>
      <c r="D608" s="52"/>
      <c r="E608" s="52"/>
      <c r="F608" s="52"/>
      <c r="G608" s="205">
        <v>5073.8899999999994</v>
      </c>
      <c r="H608" s="52">
        <v>921</v>
      </c>
    </row>
    <row r="609" spans="3:8" ht="16.2" thickBot="1" x14ac:dyDescent="0.35">
      <c r="C609" s="52">
        <f t="shared" si="9"/>
        <v>600</v>
      </c>
      <c r="D609" s="52"/>
      <c r="E609" s="52"/>
      <c r="F609" s="52"/>
      <c r="G609" s="204">
        <f>SUM(G604:G608)</f>
        <v>24907.55</v>
      </c>
      <c r="H609" s="52"/>
    </row>
    <row r="610" spans="3:8" ht="16.2" thickTop="1" x14ac:dyDescent="0.3">
      <c r="C610" s="52"/>
      <c r="D610" s="52"/>
      <c r="E610" s="52"/>
      <c r="F610" s="52"/>
      <c r="G610" s="192"/>
      <c r="H610" s="52"/>
    </row>
    <row r="611" spans="3:8" ht="15.6" x14ac:dyDescent="0.3">
      <c r="C611" s="52"/>
      <c r="D611" s="52"/>
      <c r="E611" s="52"/>
      <c r="F611" s="52"/>
      <c r="G611" s="52"/>
      <c r="H611" s="52"/>
    </row>
    <row r="612" spans="3:8" ht="15.6" x14ac:dyDescent="0.3">
      <c r="C612" s="52"/>
      <c r="D612" s="52"/>
      <c r="E612" s="52"/>
      <c r="F612" s="52"/>
      <c r="G612" s="52"/>
      <c r="H612" s="52"/>
    </row>
    <row r="613" spans="3:8" ht="15.6" x14ac:dyDescent="0.3">
      <c r="C613" s="52"/>
      <c r="D613" s="52"/>
      <c r="E613" s="52"/>
      <c r="F613" s="52"/>
      <c r="G613" s="52"/>
      <c r="H613" s="52"/>
    </row>
    <row r="614" spans="3:8" ht="15.6" x14ac:dyDescent="0.3">
      <c r="C614" s="52"/>
      <c r="D614" s="52"/>
      <c r="E614" s="52"/>
      <c r="F614" s="52"/>
      <c r="G614" s="52"/>
      <c r="H614" s="52"/>
    </row>
    <row r="615" spans="3:8" ht="15.6" x14ac:dyDescent="0.3">
      <c r="C615" s="52"/>
      <c r="D615" s="52"/>
      <c r="E615" s="52"/>
      <c r="F615" s="52"/>
      <c r="G615" s="52"/>
      <c r="H615" s="52"/>
    </row>
    <row r="616" spans="3:8" ht="15.6" x14ac:dyDescent="0.3">
      <c r="C616" s="52"/>
      <c r="D616" s="52"/>
      <c r="E616" s="52"/>
      <c r="F616" s="52"/>
      <c r="G616" s="52"/>
      <c r="H616" s="52"/>
    </row>
    <row r="617" spans="3:8" ht="15.6" x14ac:dyDescent="0.3">
      <c r="C617" s="52"/>
      <c r="D617" s="52"/>
      <c r="E617" s="52"/>
      <c r="F617" s="52"/>
      <c r="G617" s="52"/>
      <c r="H617" s="52"/>
    </row>
  </sheetData>
  <pageMargins left="0.7" right="0.7" top="0.75" bottom="0.75" header="0.3" footer="0.3"/>
  <pageSetup scale="80" orientation="portrait" r:id="rId1"/>
  <headerFooter>
    <oddFooter>&amp;C&amp;12Exhibit 5D, 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1"/>
  <sheetViews>
    <sheetView topLeftCell="C1" workbookViewId="0">
      <pane ySplit="8" topLeftCell="A95" activePane="bottomLeft" state="frozen"/>
      <selection activeCell="C1" sqref="C1:H20"/>
      <selection pane="bottomLeft" activeCell="C1" sqref="C1:H20"/>
    </sheetView>
  </sheetViews>
  <sheetFormatPr defaultRowHeight="14.4" x14ac:dyDescent="0.3"/>
  <cols>
    <col min="1" max="1" width="32" hidden="1" customWidth="1"/>
    <col min="2" max="2" width="30.109375" hidden="1" customWidth="1"/>
    <col min="3" max="3" width="8.77734375" customWidth="1"/>
    <col min="4" max="4" width="27.77734375" customWidth="1"/>
    <col min="5" max="5" width="24.33203125" customWidth="1"/>
    <col min="6" max="6" width="11.6640625" customWidth="1"/>
    <col min="7" max="7" width="11.109375" bestFit="1" customWidth="1"/>
    <col min="8" max="8" width="9" bestFit="1" customWidth="1"/>
    <col min="9" max="9" width="35.33203125" hidden="1" customWidth="1"/>
    <col min="10" max="13" width="0" hidden="1" customWidth="1"/>
  </cols>
  <sheetData>
    <row r="1" spans="1:13" ht="15.6" x14ac:dyDescent="0.3">
      <c r="C1" s="67" t="s">
        <v>428</v>
      </c>
      <c r="D1" s="67"/>
      <c r="E1" s="67"/>
      <c r="F1" s="67"/>
      <c r="G1" s="67"/>
      <c r="H1" s="67"/>
    </row>
    <row r="2" spans="1:13" ht="15.6" x14ac:dyDescent="0.3">
      <c r="C2" s="67" t="s">
        <v>959</v>
      </c>
      <c r="D2" s="67"/>
      <c r="E2" s="67"/>
      <c r="F2" s="67"/>
      <c r="G2" s="67"/>
      <c r="H2" s="67"/>
    </row>
    <row r="3" spans="1:13" ht="15.6" x14ac:dyDescent="0.3">
      <c r="C3" s="67" t="s">
        <v>732</v>
      </c>
      <c r="D3" s="67"/>
      <c r="E3" s="67"/>
      <c r="F3" s="67"/>
      <c r="G3" s="67"/>
      <c r="H3" s="67"/>
    </row>
    <row r="4" spans="1:13" ht="15.6" x14ac:dyDescent="0.3">
      <c r="C4" s="67" t="s">
        <v>733</v>
      </c>
      <c r="D4" s="67"/>
      <c r="E4" s="67"/>
      <c r="F4" s="67"/>
      <c r="G4" s="67"/>
      <c r="H4" s="67"/>
    </row>
    <row r="5" spans="1:13" ht="15.6" x14ac:dyDescent="0.3">
      <c r="C5" s="52"/>
      <c r="D5" s="52"/>
      <c r="E5" s="52"/>
      <c r="F5" s="52"/>
      <c r="G5" s="52"/>
      <c r="H5" s="52"/>
    </row>
    <row r="6" spans="1:13" ht="15.6" x14ac:dyDescent="0.3">
      <c r="C6" s="52"/>
      <c r="D6" s="52" t="s">
        <v>842</v>
      </c>
      <c r="E6" s="52"/>
      <c r="F6" s="52"/>
      <c r="G6" s="52"/>
      <c r="H6" s="52"/>
    </row>
    <row r="7" spans="1:13" ht="15.6" x14ac:dyDescent="0.3">
      <c r="C7" s="58" t="s">
        <v>467</v>
      </c>
      <c r="D7" s="58" t="s">
        <v>468</v>
      </c>
      <c r="E7" s="58" t="s">
        <v>469</v>
      </c>
      <c r="F7" s="58" t="s">
        <v>470</v>
      </c>
      <c r="G7" s="58" t="s">
        <v>471</v>
      </c>
      <c r="H7" s="58" t="s">
        <v>472</v>
      </c>
    </row>
    <row r="8" spans="1:13" ht="15.6" x14ac:dyDescent="0.3">
      <c r="A8" t="s">
        <v>7</v>
      </c>
      <c r="B8" t="s">
        <v>734</v>
      </c>
      <c r="C8" s="52" t="s">
        <v>725</v>
      </c>
      <c r="D8" s="52" t="s">
        <v>735</v>
      </c>
      <c r="E8" s="52" t="s">
        <v>3</v>
      </c>
      <c r="F8" s="105" t="s">
        <v>2</v>
      </c>
      <c r="G8" s="52" t="s">
        <v>736</v>
      </c>
      <c r="H8" s="52" t="s">
        <v>737</v>
      </c>
      <c r="I8" t="s">
        <v>1</v>
      </c>
      <c r="J8" t="s">
        <v>23</v>
      </c>
      <c r="K8" t="s">
        <v>9</v>
      </c>
      <c r="L8" t="s">
        <v>11</v>
      </c>
      <c r="M8" t="s">
        <v>18</v>
      </c>
    </row>
    <row r="9" spans="1:13" ht="15.6" x14ac:dyDescent="0.3">
      <c r="A9" t="s">
        <v>404</v>
      </c>
      <c r="B9" t="s">
        <v>114</v>
      </c>
      <c r="C9" s="52">
        <v>1</v>
      </c>
      <c r="D9" s="52" t="s">
        <v>745</v>
      </c>
      <c r="E9" s="52" t="s">
        <v>1244</v>
      </c>
      <c r="F9" s="85">
        <v>41829</v>
      </c>
      <c r="G9" s="52">
        <v>49.8</v>
      </c>
      <c r="H9" s="52">
        <v>921</v>
      </c>
      <c r="I9" t="s">
        <v>741</v>
      </c>
      <c r="J9" s="1">
        <v>41821</v>
      </c>
      <c r="K9">
        <v>9999</v>
      </c>
      <c r="L9">
        <v>20140807150728</v>
      </c>
      <c r="M9">
        <v>1250914</v>
      </c>
    </row>
    <row r="10" spans="1:13" ht="15.6" x14ac:dyDescent="0.3">
      <c r="A10" t="s">
        <v>404</v>
      </c>
      <c r="B10" t="s">
        <v>114</v>
      </c>
      <c r="C10" s="52">
        <f>C9+1</f>
        <v>2</v>
      </c>
      <c r="D10" s="52" t="s">
        <v>843</v>
      </c>
      <c r="E10" s="52" t="s">
        <v>1243</v>
      </c>
      <c r="F10" s="85">
        <v>41865</v>
      </c>
      <c r="G10" s="52">
        <v>442</v>
      </c>
      <c r="H10" s="52">
        <v>588</v>
      </c>
      <c r="I10" t="s">
        <v>757</v>
      </c>
      <c r="J10" s="1">
        <v>41852</v>
      </c>
      <c r="K10">
        <v>9999</v>
      </c>
      <c r="L10">
        <v>6467</v>
      </c>
      <c r="M10">
        <v>1252908</v>
      </c>
    </row>
    <row r="11" spans="1:13" ht="15.6" x14ac:dyDescent="0.3">
      <c r="A11" t="s">
        <v>404</v>
      </c>
      <c r="B11" t="s">
        <v>114</v>
      </c>
      <c r="C11" s="52">
        <f t="shared" ref="C11:C74" si="0">C10+1</f>
        <v>3</v>
      </c>
      <c r="D11" s="52" t="s">
        <v>843</v>
      </c>
      <c r="E11" s="52" t="s">
        <v>1243</v>
      </c>
      <c r="F11" s="85">
        <v>41865</v>
      </c>
      <c r="G11" s="52">
        <v>455</v>
      </c>
      <c r="H11" s="52">
        <v>598</v>
      </c>
      <c r="I11" t="s">
        <v>758</v>
      </c>
      <c r="J11" s="1">
        <v>41852</v>
      </c>
      <c r="K11">
        <v>9999</v>
      </c>
      <c r="L11">
        <v>6467</v>
      </c>
      <c r="M11">
        <v>1252908</v>
      </c>
    </row>
    <row r="12" spans="1:13" ht="15.6" x14ac:dyDescent="0.3">
      <c r="A12" t="s">
        <v>404</v>
      </c>
      <c r="B12" t="s">
        <v>114</v>
      </c>
      <c r="C12" s="52">
        <f t="shared" si="0"/>
        <v>4</v>
      </c>
      <c r="D12" s="52" t="s">
        <v>843</v>
      </c>
      <c r="E12" s="52" t="s">
        <v>1243</v>
      </c>
      <c r="F12" s="85">
        <v>41865</v>
      </c>
      <c r="G12" s="52">
        <v>195</v>
      </c>
      <c r="H12" s="52">
        <v>903</v>
      </c>
      <c r="I12" t="s">
        <v>752</v>
      </c>
      <c r="J12" s="1">
        <v>41852</v>
      </c>
      <c r="K12">
        <v>9999</v>
      </c>
      <c r="L12">
        <v>6467</v>
      </c>
      <c r="M12">
        <v>1252908</v>
      </c>
    </row>
    <row r="13" spans="1:13" ht="15.6" x14ac:dyDescent="0.3">
      <c r="A13" t="s">
        <v>404</v>
      </c>
      <c r="B13" t="s">
        <v>114</v>
      </c>
      <c r="C13" s="52">
        <f t="shared" si="0"/>
        <v>5</v>
      </c>
      <c r="D13" s="52" t="s">
        <v>843</v>
      </c>
      <c r="E13" s="52" t="s">
        <v>1243</v>
      </c>
      <c r="F13" s="85">
        <v>41865</v>
      </c>
      <c r="G13" s="52">
        <v>13</v>
      </c>
      <c r="H13" s="52">
        <v>912</v>
      </c>
      <c r="I13" t="s">
        <v>759</v>
      </c>
      <c r="J13" s="1">
        <v>41852</v>
      </c>
      <c r="K13">
        <v>9999</v>
      </c>
      <c r="L13">
        <v>6467</v>
      </c>
      <c r="M13">
        <v>1252908</v>
      </c>
    </row>
    <row r="14" spans="1:13" ht="15.6" x14ac:dyDescent="0.3">
      <c r="A14" t="s">
        <v>404</v>
      </c>
      <c r="B14" t="s">
        <v>114</v>
      </c>
      <c r="C14" s="52">
        <f t="shared" si="0"/>
        <v>6</v>
      </c>
      <c r="D14" s="52" t="s">
        <v>843</v>
      </c>
      <c r="E14" s="52" t="s">
        <v>1243</v>
      </c>
      <c r="F14" s="85">
        <v>41865</v>
      </c>
      <c r="G14" s="52">
        <v>195</v>
      </c>
      <c r="H14" s="52">
        <v>921</v>
      </c>
      <c r="I14" t="s">
        <v>741</v>
      </c>
      <c r="J14" s="1">
        <v>41852</v>
      </c>
      <c r="K14">
        <v>9999</v>
      </c>
      <c r="L14">
        <v>6467</v>
      </c>
      <c r="M14">
        <v>1252908</v>
      </c>
    </row>
    <row r="15" spans="1:13" ht="15.6" x14ac:dyDescent="0.3">
      <c r="A15" t="s">
        <v>404</v>
      </c>
      <c r="B15" t="s">
        <v>114</v>
      </c>
      <c r="C15" s="52">
        <f t="shared" si="0"/>
        <v>7</v>
      </c>
      <c r="D15" s="52"/>
      <c r="E15" s="52" t="s">
        <v>37</v>
      </c>
      <c r="F15" s="85">
        <v>41876</v>
      </c>
      <c r="G15" s="52">
        <v>-23.63</v>
      </c>
      <c r="H15" s="52">
        <v>903</v>
      </c>
      <c r="I15" t="s">
        <v>752</v>
      </c>
      <c r="J15" s="1">
        <v>41852</v>
      </c>
      <c r="M15">
        <v>1252023</v>
      </c>
    </row>
    <row r="16" spans="1:13" ht="15.6" x14ac:dyDescent="0.3">
      <c r="A16" t="s">
        <v>404</v>
      </c>
      <c r="B16" t="s">
        <v>114</v>
      </c>
      <c r="C16" s="52">
        <f t="shared" si="0"/>
        <v>8</v>
      </c>
      <c r="D16" s="52" t="s">
        <v>151</v>
      </c>
      <c r="E16" s="52" t="s">
        <v>1245</v>
      </c>
      <c r="F16" s="85">
        <v>41883</v>
      </c>
      <c r="G16" s="52">
        <v>93.72</v>
      </c>
      <c r="H16" s="52">
        <v>588</v>
      </c>
      <c r="I16" t="s">
        <v>757</v>
      </c>
      <c r="J16" s="1">
        <v>41883</v>
      </c>
      <c r="K16">
        <v>7346</v>
      </c>
      <c r="L16">
        <v>72306</v>
      </c>
      <c r="M16">
        <v>1254373</v>
      </c>
    </row>
    <row r="17" spans="1:13" ht="15.6" x14ac:dyDescent="0.3">
      <c r="A17" t="s">
        <v>404</v>
      </c>
      <c r="B17" t="s">
        <v>114</v>
      </c>
      <c r="C17" s="52">
        <f t="shared" si="0"/>
        <v>9</v>
      </c>
      <c r="D17" s="52" t="s">
        <v>151</v>
      </c>
      <c r="E17" s="52" t="s">
        <v>1245</v>
      </c>
      <c r="F17" s="85">
        <v>41883</v>
      </c>
      <c r="G17" s="52">
        <v>96.48</v>
      </c>
      <c r="H17" s="52">
        <v>598</v>
      </c>
      <c r="I17" t="s">
        <v>758</v>
      </c>
      <c r="J17" s="1">
        <v>41883</v>
      </c>
      <c r="K17">
        <v>7346</v>
      </c>
      <c r="L17">
        <v>72306</v>
      </c>
      <c r="M17">
        <v>1254373</v>
      </c>
    </row>
    <row r="18" spans="1:13" ht="15.6" x14ac:dyDescent="0.3">
      <c r="A18" t="s">
        <v>404</v>
      </c>
      <c r="B18" t="s">
        <v>114</v>
      </c>
      <c r="C18" s="52">
        <f t="shared" si="0"/>
        <v>10</v>
      </c>
      <c r="D18" s="52" t="s">
        <v>151</v>
      </c>
      <c r="E18" s="52" t="s">
        <v>1245</v>
      </c>
      <c r="F18" s="85">
        <v>41883</v>
      </c>
      <c r="G18" s="52">
        <v>41.35</v>
      </c>
      <c r="H18" s="52">
        <v>903</v>
      </c>
      <c r="I18" t="s">
        <v>752</v>
      </c>
      <c r="J18" s="1">
        <v>41883</v>
      </c>
      <c r="K18">
        <v>7346</v>
      </c>
      <c r="L18">
        <v>72306</v>
      </c>
      <c r="M18">
        <v>1254373</v>
      </c>
    </row>
    <row r="19" spans="1:13" ht="15.6" x14ac:dyDescent="0.3">
      <c r="A19" t="s">
        <v>404</v>
      </c>
      <c r="B19" t="s">
        <v>114</v>
      </c>
      <c r="C19" s="52">
        <f t="shared" si="0"/>
        <v>11</v>
      </c>
      <c r="D19" s="52" t="s">
        <v>151</v>
      </c>
      <c r="E19" s="52" t="s">
        <v>1245</v>
      </c>
      <c r="F19" s="85">
        <v>41883</v>
      </c>
      <c r="G19" s="52">
        <v>2.76</v>
      </c>
      <c r="H19" s="52">
        <v>912</v>
      </c>
      <c r="I19" t="s">
        <v>759</v>
      </c>
      <c r="J19" s="1">
        <v>41883</v>
      </c>
      <c r="K19">
        <v>7346</v>
      </c>
      <c r="L19">
        <v>72306</v>
      </c>
      <c r="M19">
        <v>1254373</v>
      </c>
    </row>
    <row r="20" spans="1:13" ht="15.6" x14ac:dyDescent="0.3">
      <c r="A20" t="s">
        <v>404</v>
      </c>
      <c r="B20" t="s">
        <v>114</v>
      </c>
      <c r="C20" s="52">
        <f t="shared" si="0"/>
        <v>12</v>
      </c>
      <c r="D20" s="52" t="s">
        <v>151</v>
      </c>
      <c r="E20" s="52" t="s">
        <v>1245</v>
      </c>
      <c r="F20" s="85">
        <v>41883</v>
      </c>
      <c r="G20" s="52">
        <v>41.34</v>
      </c>
      <c r="H20" s="52">
        <v>921</v>
      </c>
      <c r="I20" t="s">
        <v>741</v>
      </c>
      <c r="J20" s="1">
        <v>41883</v>
      </c>
      <c r="K20">
        <v>7346</v>
      </c>
      <c r="L20">
        <v>72306</v>
      </c>
      <c r="M20">
        <v>1254373</v>
      </c>
    </row>
    <row r="21" spans="1:13" ht="15.6" x14ac:dyDescent="0.3">
      <c r="A21" t="s">
        <v>404</v>
      </c>
      <c r="B21" t="s">
        <v>114</v>
      </c>
      <c r="C21" s="52">
        <f t="shared" si="0"/>
        <v>13</v>
      </c>
      <c r="D21" s="52" t="s">
        <v>843</v>
      </c>
      <c r="E21" s="52" t="s">
        <v>1243</v>
      </c>
      <c r="F21" s="85">
        <v>41885</v>
      </c>
      <c r="G21" s="52">
        <v>93.5</v>
      </c>
      <c r="H21" s="52">
        <v>588</v>
      </c>
      <c r="I21" t="s">
        <v>757</v>
      </c>
      <c r="J21" s="1">
        <v>41883</v>
      </c>
      <c r="K21">
        <v>9999</v>
      </c>
      <c r="L21">
        <v>9549</v>
      </c>
      <c r="M21">
        <v>1252908</v>
      </c>
    </row>
    <row r="22" spans="1:13" ht="15.6" x14ac:dyDescent="0.3">
      <c r="A22" t="s">
        <v>404</v>
      </c>
      <c r="B22" t="s">
        <v>114</v>
      </c>
      <c r="C22" s="52">
        <f t="shared" si="0"/>
        <v>14</v>
      </c>
      <c r="D22" s="52" t="s">
        <v>843</v>
      </c>
      <c r="E22" s="52" t="s">
        <v>1243</v>
      </c>
      <c r="F22" s="85">
        <v>41885</v>
      </c>
      <c r="G22" s="52">
        <v>96.25</v>
      </c>
      <c r="H22" s="52">
        <v>598</v>
      </c>
      <c r="I22" t="s">
        <v>758</v>
      </c>
      <c r="J22" s="1">
        <v>41883</v>
      </c>
      <c r="K22">
        <v>9999</v>
      </c>
      <c r="L22">
        <v>9549</v>
      </c>
      <c r="M22">
        <v>1252908</v>
      </c>
    </row>
    <row r="23" spans="1:13" ht="15.6" x14ac:dyDescent="0.3">
      <c r="A23" t="s">
        <v>404</v>
      </c>
      <c r="B23" t="s">
        <v>114</v>
      </c>
      <c r="C23" s="52">
        <f t="shared" si="0"/>
        <v>15</v>
      </c>
      <c r="D23" s="52" t="s">
        <v>843</v>
      </c>
      <c r="E23" s="52" t="s">
        <v>1243</v>
      </c>
      <c r="F23" s="85">
        <v>41885</v>
      </c>
      <c r="G23" s="52">
        <v>41.25</v>
      </c>
      <c r="H23" s="52">
        <v>903</v>
      </c>
      <c r="I23" t="s">
        <v>752</v>
      </c>
      <c r="J23" s="1">
        <v>41883</v>
      </c>
      <c r="K23">
        <v>9999</v>
      </c>
      <c r="L23">
        <v>9549</v>
      </c>
      <c r="M23">
        <v>1252908</v>
      </c>
    </row>
    <row r="24" spans="1:13" ht="15.6" x14ac:dyDescent="0.3">
      <c r="A24" t="s">
        <v>404</v>
      </c>
      <c r="B24" t="s">
        <v>114</v>
      </c>
      <c r="C24" s="52">
        <f t="shared" si="0"/>
        <v>16</v>
      </c>
      <c r="D24" s="52" t="s">
        <v>843</v>
      </c>
      <c r="E24" s="52" t="s">
        <v>1243</v>
      </c>
      <c r="F24" s="85">
        <v>41885</v>
      </c>
      <c r="G24" s="52">
        <v>2.75</v>
      </c>
      <c r="H24" s="52">
        <v>912</v>
      </c>
      <c r="I24" t="s">
        <v>759</v>
      </c>
      <c r="J24" s="1">
        <v>41883</v>
      </c>
      <c r="K24">
        <v>9999</v>
      </c>
      <c r="L24">
        <v>9549</v>
      </c>
      <c r="M24">
        <v>1252908</v>
      </c>
    </row>
    <row r="25" spans="1:13" ht="15.6" x14ac:dyDescent="0.3">
      <c r="A25" t="s">
        <v>404</v>
      </c>
      <c r="B25" t="s">
        <v>114</v>
      </c>
      <c r="C25" s="52">
        <f t="shared" si="0"/>
        <v>17</v>
      </c>
      <c r="D25" s="52" t="s">
        <v>843</v>
      </c>
      <c r="E25" s="52" t="s">
        <v>1243</v>
      </c>
      <c r="F25" s="85">
        <v>41885</v>
      </c>
      <c r="G25" s="52">
        <v>41.25</v>
      </c>
      <c r="H25" s="52">
        <v>921</v>
      </c>
      <c r="I25" t="s">
        <v>741</v>
      </c>
      <c r="J25" s="1">
        <v>41883</v>
      </c>
      <c r="K25">
        <v>9999</v>
      </c>
      <c r="L25">
        <v>9549</v>
      </c>
      <c r="M25">
        <v>1252908</v>
      </c>
    </row>
    <row r="26" spans="1:13" ht="15.6" x14ac:dyDescent="0.3">
      <c r="A26" t="s">
        <v>404</v>
      </c>
      <c r="B26" t="s">
        <v>114</v>
      </c>
      <c r="C26" s="52">
        <f t="shared" si="0"/>
        <v>18</v>
      </c>
      <c r="D26" s="52"/>
      <c r="E26" s="52" t="s">
        <v>37</v>
      </c>
      <c r="F26" s="85">
        <v>41904</v>
      </c>
      <c r="G26" s="52">
        <v>-2.4300000000000002</v>
      </c>
      <c r="H26" s="52">
        <v>912</v>
      </c>
      <c r="I26" t="s">
        <v>759</v>
      </c>
      <c r="J26" s="1">
        <v>41883</v>
      </c>
      <c r="M26">
        <v>1253630</v>
      </c>
    </row>
    <row r="27" spans="1:13" ht="15.6" x14ac:dyDescent="0.3">
      <c r="A27" t="s">
        <v>404</v>
      </c>
      <c r="B27" t="s">
        <v>114</v>
      </c>
      <c r="C27" s="52">
        <f t="shared" si="0"/>
        <v>19</v>
      </c>
      <c r="D27" s="52"/>
      <c r="E27" s="52" t="s">
        <v>37</v>
      </c>
      <c r="F27" s="85">
        <v>41904</v>
      </c>
      <c r="G27" s="52">
        <v>-36.450000000000003</v>
      </c>
      <c r="H27" s="52">
        <v>921</v>
      </c>
      <c r="I27" t="s">
        <v>741</v>
      </c>
      <c r="J27" s="1">
        <v>41883</v>
      </c>
      <c r="M27">
        <v>1253630</v>
      </c>
    </row>
    <row r="28" spans="1:13" ht="15.6" x14ac:dyDescent="0.3">
      <c r="A28" t="s">
        <v>404</v>
      </c>
      <c r="B28" t="s">
        <v>114</v>
      </c>
      <c r="C28" s="52">
        <f t="shared" si="0"/>
        <v>20</v>
      </c>
      <c r="D28" s="52" t="s">
        <v>93</v>
      </c>
      <c r="E28" s="52" t="s">
        <v>844</v>
      </c>
      <c r="F28" s="85">
        <v>41936</v>
      </c>
      <c r="G28" s="52">
        <v>172.99</v>
      </c>
      <c r="H28" s="52">
        <v>588</v>
      </c>
      <c r="I28" t="s">
        <v>757</v>
      </c>
      <c r="J28" s="1">
        <v>41913</v>
      </c>
      <c r="K28">
        <v>10028</v>
      </c>
      <c r="L28">
        <v>4577</v>
      </c>
      <c r="M28">
        <v>1256156</v>
      </c>
    </row>
    <row r="29" spans="1:13" ht="15.6" x14ac:dyDescent="0.3">
      <c r="A29" t="s">
        <v>404</v>
      </c>
      <c r="B29" t="s">
        <v>114</v>
      </c>
      <c r="C29" s="52">
        <f t="shared" si="0"/>
        <v>21</v>
      </c>
      <c r="D29" s="52" t="s">
        <v>93</v>
      </c>
      <c r="E29" s="52" t="s">
        <v>844</v>
      </c>
      <c r="F29" s="85">
        <v>41936</v>
      </c>
      <c r="G29" s="52">
        <v>178.08</v>
      </c>
      <c r="H29" s="52">
        <v>598</v>
      </c>
      <c r="I29" t="s">
        <v>758</v>
      </c>
      <c r="J29" s="1">
        <v>41913</v>
      </c>
      <c r="K29">
        <v>10028</v>
      </c>
      <c r="L29">
        <v>4577</v>
      </c>
      <c r="M29">
        <v>1256156</v>
      </c>
    </row>
    <row r="30" spans="1:13" ht="15.6" x14ac:dyDescent="0.3">
      <c r="A30" t="s">
        <v>404</v>
      </c>
      <c r="B30" t="s">
        <v>114</v>
      </c>
      <c r="C30" s="52">
        <f t="shared" si="0"/>
        <v>22</v>
      </c>
      <c r="D30" s="52" t="s">
        <v>93</v>
      </c>
      <c r="E30" s="52" t="s">
        <v>844</v>
      </c>
      <c r="F30" s="85">
        <v>41936</v>
      </c>
      <c r="G30" s="52">
        <v>76.319999999999993</v>
      </c>
      <c r="H30" s="52">
        <v>903</v>
      </c>
      <c r="I30" t="s">
        <v>752</v>
      </c>
      <c r="J30" s="1">
        <v>41913</v>
      </c>
      <c r="K30">
        <v>10028</v>
      </c>
      <c r="L30">
        <v>4577</v>
      </c>
      <c r="M30">
        <v>1256156</v>
      </c>
    </row>
    <row r="31" spans="1:13" ht="15.6" x14ac:dyDescent="0.3">
      <c r="A31" t="s">
        <v>404</v>
      </c>
      <c r="B31" t="s">
        <v>114</v>
      </c>
      <c r="C31" s="52">
        <f t="shared" si="0"/>
        <v>23</v>
      </c>
      <c r="D31" s="52" t="s">
        <v>93</v>
      </c>
      <c r="E31" s="52" t="s">
        <v>844</v>
      </c>
      <c r="F31" s="85">
        <v>41936</v>
      </c>
      <c r="G31" s="52">
        <v>5.09</v>
      </c>
      <c r="H31" s="52">
        <v>912</v>
      </c>
      <c r="I31" t="s">
        <v>759</v>
      </c>
      <c r="J31" s="1">
        <v>41913</v>
      </c>
      <c r="K31">
        <v>10028</v>
      </c>
      <c r="L31">
        <v>4577</v>
      </c>
      <c r="M31">
        <v>1256156</v>
      </c>
    </row>
    <row r="32" spans="1:13" ht="15.6" x14ac:dyDescent="0.3">
      <c r="A32" t="s">
        <v>404</v>
      </c>
      <c r="B32" t="s">
        <v>114</v>
      </c>
      <c r="C32" s="52">
        <f t="shared" si="0"/>
        <v>24</v>
      </c>
      <c r="D32" s="52" t="s">
        <v>93</v>
      </c>
      <c r="E32" s="52" t="s">
        <v>844</v>
      </c>
      <c r="F32" s="85">
        <v>41936</v>
      </c>
      <c r="G32" s="52">
        <v>76.319999999999993</v>
      </c>
      <c r="H32" s="52">
        <v>921</v>
      </c>
      <c r="I32" t="s">
        <v>741</v>
      </c>
      <c r="J32" s="1">
        <v>41913</v>
      </c>
      <c r="K32">
        <v>10028</v>
      </c>
      <c r="L32">
        <v>4577</v>
      </c>
      <c r="M32">
        <v>1256156</v>
      </c>
    </row>
    <row r="33" spans="1:13" ht="15.6" x14ac:dyDescent="0.3">
      <c r="A33" t="s">
        <v>404</v>
      </c>
      <c r="B33" t="s">
        <v>114</v>
      </c>
      <c r="C33" s="52">
        <f t="shared" si="0"/>
        <v>25</v>
      </c>
      <c r="D33" s="52" t="s">
        <v>845</v>
      </c>
      <c r="E33" s="52" t="s">
        <v>846</v>
      </c>
      <c r="F33" s="85">
        <v>41944</v>
      </c>
      <c r="G33" s="52">
        <v>335.82</v>
      </c>
      <c r="H33" s="52">
        <v>588</v>
      </c>
      <c r="I33" t="s">
        <v>757</v>
      </c>
      <c r="J33" s="1">
        <v>41944</v>
      </c>
      <c r="K33">
        <v>10132</v>
      </c>
      <c r="L33">
        <v>1400</v>
      </c>
      <c r="M33">
        <v>1257589</v>
      </c>
    </row>
    <row r="34" spans="1:13" ht="15.6" x14ac:dyDescent="0.3">
      <c r="A34" t="s">
        <v>404</v>
      </c>
      <c r="B34" t="s">
        <v>114</v>
      </c>
      <c r="C34" s="52">
        <f t="shared" si="0"/>
        <v>26</v>
      </c>
      <c r="D34" s="52" t="s">
        <v>845</v>
      </c>
      <c r="E34" s="52" t="s">
        <v>846</v>
      </c>
      <c r="F34" s="85">
        <v>41944</v>
      </c>
      <c r="G34" s="52">
        <v>345.71</v>
      </c>
      <c r="H34" s="52">
        <v>598</v>
      </c>
      <c r="I34" t="s">
        <v>758</v>
      </c>
      <c r="J34" s="1">
        <v>41944</v>
      </c>
      <c r="K34">
        <v>10132</v>
      </c>
      <c r="L34">
        <v>1400</v>
      </c>
      <c r="M34">
        <v>1257589</v>
      </c>
    </row>
    <row r="35" spans="1:13" ht="15.6" x14ac:dyDescent="0.3">
      <c r="A35" t="s">
        <v>404</v>
      </c>
      <c r="B35" t="s">
        <v>114</v>
      </c>
      <c r="C35" s="52">
        <f t="shared" si="0"/>
        <v>27</v>
      </c>
      <c r="D35" s="52" t="s">
        <v>845</v>
      </c>
      <c r="E35" s="52" t="s">
        <v>846</v>
      </c>
      <c r="F35" s="85">
        <v>41944</v>
      </c>
      <c r="G35" s="52">
        <v>148.16</v>
      </c>
      <c r="H35" s="52">
        <v>903</v>
      </c>
      <c r="I35" t="s">
        <v>752</v>
      </c>
      <c r="J35" s="1">
        <v>41944</v>
      </c>
      <c r="K35">
        <v>10132</v>
      </c>
      <c r="L35">
        <v>1400</v>
      </c>
      <c r="M35">
        <v>1257589</v>
      </c>
    </row>
    <row r="36" spans="1:13" ht="15.6" x14ac:dyDescent="0.3">
      <c r="A36" t="s">
        <v>404</v>
      </c>
      <c r="B36" t="s">
        <v>114</v>
      </c>
      <c r="C36" s="52">
        <f t="shared" si="0"/>
        <v>28</v>
      </c>
      <c r="D36" s="52" t="s">
        <v>845</v>
      </c>
      <c r="E36" s="52" t="s">
        <v>846</v>
      </c>
      <c r="F36" s="85">
        <v>41944</v>
      </c>
      <c r="G36" s="52">
        <v>9.8800000000000008</v>
      </c>
      <c r="H36" s="52">
        <v>912</v>
      </c>
      <c r="I36" t="s">
        <v>759</v>
      </c>
      <c r="J36" s="1">
        <v>41944</v>
      </c>
      <c r="K36">
        <v>10132</v>
      </c>
      <c r="L36">
        <v>1400</v>
      </c>
      <c r="M36">
        <v>1257589</v>
      </c>
    </row>
    <row r="37" spans="1:13" ht="15.6" x14ac:dyDescent="0.3">
      <c r="A37" t="s">
        <v>404</v>
      </c>
      <c r="B37" t="s">
        <v>114</v>
      </c>
      <c r="C37" s="52">
        <f t="shared" si="0"/>
        <v>29</v>
      </c>
      <c r="D37" s="52" t="s">
        <v>845</v>
      </c>
      <c r="E37" s="52" t="s">
        <v>846</v>
      </c>
      <c r="F37" s="85">
        <v>41944</v>
      </c>
      <c r="G37" s="52">
        <v>148.15</v>
      </c>
      <c r="H37" s="52">
        <v>921</v>
      </c>
      <c r="I37" t="s">
        <v>741</v>
      </c>
      <c r="J37" s="1">
        <v>41944</v>
      </c>
      <c r="K37">
        <v>10132</v>
      </c>
      <c r="L37">
        <v>1400</v>
      </c>
      <c r="M37">
        <v>1257589</v>
      </c>
    </row>
    <row r="38" spans="1:13" ht="15.6" x14ac:dyDescent="0.3">
      <c r="A38" t="s">
        <v>404</v>
      </c>
      <c r="B38" t="s">
        <v>114</v>
      </c>
      <c r="C38" s="52">
        <f t="shared" si="0"/>
        <v>30</v>
      </c>
      <c r="D38" s="52" t="s">
        <v>843</v>
      </c>
      <c r="E38" s="52" t="s">
        <v>1243</v>
      </c>
      <c r="F38" s="85">
        <v>41969</v>
      </c>
      <c r="G38" s="52">
        <v>170</v>
      </c>
      <c r="H38" s="52">
        <v>588</v>
      </c>
      <c r="I38" t="s">
        <v>757</v>
      </c>
      <c r="J38" s="1">
        <v>41944</v>
      </c>
      <c r="K38">
        <v>9999</v>
      </c>
      <c r="L38">
        <v>1331</v>
      </c>
      <c r="M38">
        <v>1257828</v>
      </c>
    </row>
    <row r="39" spans="1:13" ht="15.6" x14ac:dyDescent="0.3">
      <c r="A39" t="s">
        <v>404</v>
      </c>
      <c r="B39" t="s">
        <v>114</v>
      </c>
      <c r="C39" s="52">
        <f t="shared" si="0"/>
        <v>31</v>
      </c>
      <c r="D39" s="52" t="s">
        <v>843</v>
      </c>
      <c r="E39" s="52" t="s">
        <v>1243</v>
      </c>
      <c r="F39" s="85">
        <v>41969</v>
      </c>
      <c r="G39" s="52">
        <v>175</v>
      </c>
      <c r="H39" s="52">
        <v>598</v>
      </c>
      <c r="I39" t="s">
        <v>758</v>
      </c>
      <c r="J39" s="1">
        <v>41944</v>
      </c>
      <c r="K39">
        <v>9999</v>
      </c>
      <c r="L39">
        <v>1331</v>
      </c>
      <c r="M39">
        <v>1257828</v>
      </c>
    </row>
    <row r="40" spans="1:13" ht="15.6" x14ac:dyDescent="0.3">
      <c r="A40" t="s">
        <v>404</v>
      </c>
      <c r="B40" t="s">
        <v>114</v>
      </c>
      <c r="C40" s="52">
        <f t="shared" si="0"/>
        <v>32</v>
      </c>
      <c r="D40" s="52" t="s">
        <v>843</v>
      </c>
      <c r="E40" s="52" t="s">
        <v>1243</v>
      </c>
      <c r="F40" s="85">
        <v>41969</v>
      </c>
      <c r="G40" s="52">
        <v>75</v>
      </c>
      <c r="H40" s="52">
        <v>903</v>
      </c>
      <c r="I40" t="s">
        <v>752</v>
      </c>
      <c r="J40" s="1">
        <v>41944</v>
      </c>
      <c r="K40">
        <v>9999</v>
      </c>
      <c r="L40">
        <v>1331</v>
      </c>
      <c r="M40">
        <v>1257828</v>
      </c>
    </row>
    <row r="41" spans="1:13" ht="15.6" x14ac:dyDescent="0.3">
      <c r="A41" t="s">
        <v>404</v>
      </c>
      <c r="B41" t="s">
        <v>114</v>
      </c>
      <c r="C41" s="52">
        <f t="shared" si="0"/>
        <v>33</v>
      </c>
      <c r="D41" s="52" t="s">
        <v>843</v>
      </c>
      <c r="E41" s="52" t="s">
        <v>1243</v>
      </c>
      <c r="F41" s="85">
        <v>41969</v>
      </c>
      <c r="G41" s="52">
        <v>5</v>
      </c>
      <c r="H41" s="52">
        <v>912</v>
      </c>
      <c r="I41" t="s">
        <v>759</v>
      </c>
      <c r="J41" s="1">
        <v>41944</v>
      </c>
      <c r="K41">
        <v>9999</v>
      </c>
      <c r="L41">
        <v>1331</v>
      </c>
      <c r="M41">
        <v>1257828</v>
      </c>
    </row>
    <row r="42" spans="1:13" ht="15.6" x14ac:dyDescent="0.3">
      <c r="A42" t="s">
        <v>404</v>
      </c>
      <c r="B42" t="s">
        <v>114</v>
      </c>
      <c r="C42" s="52">
        <f t="shared" si="0"/>
        <v>34</v>
      </c>
      <c r="D42" s="52" t="s">
        <v>843</v>
      </c>
      <c r="E42" s="52" t="s">
        <v>1243</v>
      </c>
      <c r="F42" s="85">
        <v>41969</v>
      </c>
      <c r="G42" s="52">
        <v>75</v>
      </c>
      <c r="H42" s="52">
        <v>921</v>
      </c>
      <c r="I42" t="s">
        <v>741</v>
      </c>
      <c r="J42" s="1">
        <v>41944</v>
      </c>
      <c r="K42">
        <v>9999</v>
      </c>
      <c r="L42">
        <v>1331</v>
      </c>
      <c r="M42">
        <v>1257828</v>
      </c>
    </row>
    <row r="43" spans="1:13" ht="15.6" x14ac:dyDescent="0.3">
      <c r="A43" s="3" t="s">
        <v>404</v>
      </c>
      <c r="B43" s="3" t="s">
        <v>114</v>
      </c>
      <c r="C43" s="52">
        <f t="shared" si="0"/>
        <v>35</v>
      </c>
      <c r="D43" s="84"/>
      <c r="E43" s="84" t="s">
        <v>1246</v>
      </c>
      <c r="F43" s="206">
        <v>41973</v>
      </c>
      <c r="G43" s="207">
        <v>-5683.45</v>
      </c>
      <c r="H43" s="52">
        <v>107.255</v>
      </c>
      <c r="I43" t="s">
        <v>847</v>
      </c>
      <c r="J43" s="1">
        <v>41944</v>
      </c>
      <c r="M43">
        <v>1258199</v>
      </c>
    </row>
    <row r="44" spans="1:13" ht="15.6" x14ac:dyDescent="0.3">
      <c r="A44" s="3" t="s">
        <v>404</v>
      </c>
      <c r="B44" s="3" t="s">
        <v>230</v>
      </c>
      <c r="C44" s="52">
        <f t="shared" si="0"/>
        <v>36</v>
      </c>
      <c r="D44" s="84"/>
      <c r="E44" s="84" t="s">
        <v>369</v>
      </c>
      <c r="F44" s="206">
        <v>41973</v>
      </c>
      <c r="G44" s="84">
        <v>350.38</v>
      </c>
      <c r="H44" s="52">
        <v>107.255</v>
      </c>
      <c r="I44" t="s">
        <v>847</v>
      </c>
      <c r="J44" s="1">
        <v>41944</v>
      </c>
      <c r="M44">
        <v>1257875</v>
      </c>
    </row>
    <row r="45" spans="1:13" ht="15.6" x14ac:dyDescent="0.3">
      <c r="A45" s="3" t="s">
        <v>404</v>
      </c>
      <c r="B45" s="3" t="s">
        <v>374</v>
      </c>
      <c r="C45" s="52">
        <f t="shared" si="0"/>
        <v>37</v>
      </c>
      <c r="D45" s="84"/>
      <c r="E45" s="84" t="s">
        <v>369</v>
      </c>
      <c r="F45" s="206">
        <v>41973</v>
      </c>
      <c r="G45" s="84">
        <v>700.78</v>
      </c>
      <c r="H45" s="52">
        <v>107.255</v>
      </c>
      <c r="I45" t="s">
        <v>847</v>
      </c>
      <c r="J45" s="1">
        <v>41944</v>
      </c>
      <c r="M45">
        <v>1257875</v>
      </c>
    </row>
    <row r="46" spans="1:13" ht="15.6" x14ac:dyDescent="0.3">
      <c r="A46" s="3" t="s">
        <v>404</v>
      </c>
      <c r="B46" s="3" t="s">
        <v>375</v>
      </c>
      <c r="C46" s="52">
        <f t="shared" si="0"/>
        <v>38</v>
      </c>
      <c r="D46" s="84"/>
      <c r="E46" s="84" t="s">
        <v>369</v>
      </c>
      <c r="F46" s="206">
        <v>41973</v>
      </c>
      <c r="G46" s="84">
        <v>700.78</v>
      </c>
      <c r="H46" s="52">
        <v>107.255</v>
      </c>
      <c r="I46" t="s">
        <v>847</v>
      </c>
      <c r="J46" s="1">
        <v>41944</v>
      </c>
      <c r="M46">
        <v>1257875</v>
      </c>
    </row>
    <row r="47" spans="1:13" ht="15.6" x14ac:dyDescent="0.3">
      <c r="A47" s="3" t="s">
        <v>404</v>
      </c>
      <c r="B47" s="3" t="s">
        <v>210</v>
      </c>
      <c r="C47" s="52">
        <f t="shared" si="0"/>
        <v>39</v>
      </c>
      <c r="D47" s="84"/>
      <c r="E47" s="84" t="s">
        <v>369</v>
      </c>
      <c r="F47" s="206">
        <v>41973</v>
      </c>
      <c r="G47" s="84">
        <v>700.78</v>
      </c>
      <c r="H47" s="52">
        <v>107.255</v>
      </c>
      <c r="I47" t="s">
        <v>847</v>
      </c>
      <c r="J47" s="1">
        <v>41944</v>
      </c>
      <c r="M47">
        <v>1257875</v>
      </c>
    </row>
    <row r="48" spans="1:13" ht="15.6" x14ac:dyDescent="0.3">
      <c r="A48" s="3" t="s">
        <v>404</v>
      </c>
      <c r="B48" s="3" t="s">
        <v>385</v>
      </c>
      <c r="C48" s="52">
        <f t="shared" si="0"/>
        <v>40</v>
      </c>
      <c r="D48" s="84"/>
      <c r="E48" s="84" t="s">
        <v>369</v>
      </c>
      <c r="F48" s="206">
        <v>41973</v>
      </c>
      <c r="G48" s="207">
        <v>1051.1500000000001</v>
      </c>
      <c r="H48" s="52">
        <v>107.255</v>
      </c>
      <c r="I48" t="s">
        <v>847</v>
      </c>
      <c r="J48" s="1">
        <v>41944</v>
      </c>
      <c r="M48">
        <v>1257875</v>
      </c>
    </row>
    <row r="49" spans="1:13" ht="15.6" x14ac:dyDescent="0.3">
      <c r="A49" s="3" t="s">
        <v>404</v>
      </c>
      <c r="B49" s="3" t="s">
        <v>34</v>
      </c>
      <c r="C49" s="52">
        <f t="shared" si="0"/>
        <v>41</v>
      </c>
      <c r="D49" s="84"/>
      <c r="E49" s="84" t="s">
        <v>369</v>
      </c>
      <c r="F49" s="206">
        <v>41973</v>
      </c>
      <c r="G49" s="84">
        <v>350.38</v>
      </c>
      <c r="H49" s="52">
        <v>107.255</v>
      </c>
      <c r="I49" t="s">
        <v>847</v>
      </c>
      <c r="J49" s="1">
        <v>41944</v>
      </c>
      <c r="M49">
        <v>1257875</v>
      </c>
    </row>
    <row r="50" spans="1:13" ht="15.6" x14ac:dyDescent="0.3">
      <c r="A50" s="3" t="s">
        <v>404</v>
      </c>
      <c r="B50" s="3" t="s">
        <v>114</v>
      </c>
      <c r="C50" s="52">
        <f t="shared" si="0"/>
        <v>42</v>
      </c>
      <c r="D50" s="84"/>
      <c r="E50" s="84" t="s">
        <v>369</v>
      </c>
      <c r="F50" s="206">
        <v>41973</v>
      </c>
      <c r="G50" s="84">
        <v>815</v>
      </c>
      <c r="H50" s="52">
        <v>107.255</v>
      </c>
      <c r="I50" t="s">
        <v>847</v>
      </c>
      <c r="J50" s="1">
        <v>41944</v>
      </c>
      <c r="M50">
        <v>1257875</v>
      </c>
    </row>
    <row r="51" spans="1:13" ht="15.6" x14ac:dyDescent="0.3">
      <c r="A51" s="3" t="s">
        <v>404</v>
      </c>
      <c r="B51" s="3" t="s">
        <v>387</v>
      </c>
      <c r="C51" s="52">
        <f t="shared" si="0"/>
        <v>43</v>
      </c>
      <c r="D51" s="84"/>
      <c r="E51" s="84" t="s">
        <v>369</v>
      </c>
      <c r="F51" s="206">
        <v>41973</v>
      </c>
      <c r="G51" s="207">
        <v>1014.2</v>
      </c>
      <c r="H51" s="52">
        <v>107.255</v>
      </c>
      <c r="I51" t="s">
        <v>847</v>
      </c>
      <c r="J51" s="1">
        <v>41944</v>
      </c>
      <c r="M51">
        <v>1257875</v>
      </c>
    </row>
    <row r="52" spans="1:13" ht="15.6" x14ac:dyDescent="0.3">
      <c r="A52" s="3" t="s">
        <v>404</v>
      </c>
      <c r="B52" s="3" t="s">
        <v>114</v>
      </c>
      <c r="C52" s="52">
        <f t="shared" si="0"/>
        <v>44</v>
      </c>
      <c r="D52" s="84"/>
      <c r="E52" s="84" t="s">
        <v>1247</v>
      </c>
      <c r="F52" s="206">
        <v>41973</v>
      </c>
      <c r="G52" s="207">
        <v>2415.7600000000002</v>
      </c>
      <c r="H52" s="52">
        <v>588</v>
      </c>
      <c r="I52" t="s">
        <v>757</v>
      </c>
      <c r="J52" s="1">
        <v>41944</v>
      </c>
      <c r="M52">
        <v>1258199</v>
      </c>
    </row>
    <row r="53" spans="1:13" ht="15.6" x14ac:dyDescent="0.3">
      <c r="A53" s="3" t="s">
        <v>404</v>
      </c>
      <c r="B53" s="3" t="s">
        <v>114</v>
      </c>
      <c r="C53" s="52">
        <f t="shared" si="0"/>
        <v>45</v>
      </c>
      <c r="D53" s="84"/>
      <c r="E53" s="84" t="s">
        <v>1247</v>
      </c>
      <c r="F53" s="206">
        <v>41973</v>
      </c>
      <c r="G53" s="207">
        <v>1051.1500000000001</v>
      </c>
      <c r="H53" s="52">
        <v>592</v>
      </c>
      <c r="I53" t="s">
        <v>848</v>
      </c>
      <c r="J53" s="1">
        <v>41944</v>
      </c>
      <c r="M53">
        <v>1258199</v>
      </c>
    </row>
    <row r="54" spans="1:13" ht="15.6" x14ac:dyDescent="0.3">
      <c r="A54" s="3" t="s">
        <v>404</v>
      </c>
      <c r="B54" s="3" t="s">
        <v>114</v>
      </c>
      <c r="C54" s="52">
        <f t="shared" si="0"/>
        <v>46</v>
      </c>
      <c r="D54" s="84"/>
      <c r="E54" s="84" t="s">
        <v>1247</v>
      </c>
      <c r="F54" s="206">
        <v>41973</v>
      </c>
      <c r="G54" s="84">
        <v>700.78</v>
      </c>
      <c r="H54" s="52">
        <v>903</v>
      </c>
      <c r="I54" t="s">
        <v>752</v>
      </c>
      <c r="J54" s="1">
        <v>41944</v>
      </c>
      <c r="M54">
        <v>1258199</v>
      </c>
    </row>
    <row r="55" spans="1:13" ht="15.6" x14ac:dyDescent="0.3">
      <c r="A55" s="3" t="s">
        <v>404</v>
      </c>
      <c r="B55" s="3" t="s">
        <v>114</v>
      </c>
      <c r="C55" s="52">
        <f t="shared" si="0"/>
        <v>47</v>
      </c>
      <c r="D55" s="84"/>
      <c r="E55" s="84" t="s">
        <v>1247</v>
      </c>
      <c r="F55" s="206">
        <v>41973</v>
      </c>
      <c r="G55" s="207">
        <v>1165.3800000000001</v>
      </c>
      <c r="H55" s="52">
        <v>920</v>
      </c>
      <c r="I55" t="s">
        <v>749</v>
      </c>
      <c r="J55" s="1">
        <v>41944</v>
      </c>
      <c r="M55">
        <v>1258199</v>
      </c>
    </row>
    <row r="56" spans="1:13" ht="15.6" x14ac:dyDescent="0.3">
      <c r="A56" s="3" t="s">
        <v>404</v>
      </c>
      <c r="B56" s="3" t="s">
        <v>114</v>
      </c>
      <c r="C56" s="52">
        <f t="shared" si="0"/>
        <v>48</v>
      </c>
      <c r="D56" s="84"/>
      <c r="E56" s="84" t="s">
        <v>1247</v>
      </c>
      <c r="F56" s="206">
        <v>41973</v>
      </c>
      <c r="G56" s="84">
        <v>350.38</v>
      </c>
      <c r="H56" s="52">
        <v>930.2</v>
      </c>
      <c r="I56" t="s">
        <v>25</v>
      </c>
      <c r="J56" s="1">
        <v>41944</v>
      </c>
      <c r="M56">
        <v>1258199</v>
      </c>
    </row>
    <row r="57" spans="1:13" s="3" customFormat="1" ht="15.6" x14ac:dyDescent="0.3">
      <c r="A57" s="3" t="s">
        <v>404</v>
      </c>
      <c r="B57" s="3" t="s">
        <v>114</v>
      </c>
      <c r="C57" s="52">
        <f t="shared" si="0"/>
        <v>49</v>
      </c>
      <c r="D57" s="84" t="s">
        <v>1133</v>
      </c>
      <c r="E57" s="84" t="s">
        <v>1248</v>
      </c>
      <c r="F57" s="206">
        <v>41974</v>
      </c>
      <c r="G57" s="84">
        <v>153</v>
      </c>
      <c r="H57" s="84">
        <v>588</v>
      </c>
      <c r="I57" s="3" t="s">
        <v>757</v>
      </c>
      <c r="J57" s="32">
        <v>41974</v>
      </c>
      <c r="K57" s="3">
        <v>7402</v>
      </c>
      <c r="L57" s="3">
        <v>20141211150702</v>
      </c>
      <c r="M57" s="3">
        <v>1258534</v>
      </c>
    </row>
    <row r="58" spans="1:13" ht="15.6" x14ac:dyDescent="0.3">
      <c r="A58" t="s">
        <v>404</v>
      </c>
      <c r="B58" t="s">
        <v>114</v>
      </c>
      <c r="C58" s="52">
        <f t="shared" si="0"/>
        <v>50</v>
      </c>
      <c r="D58" s="52" t="s">
        <v>246</v>
      </c>
      <c r="E58" s="52" t="s">
        <v>849</v>
      </c>
      <c r="F58" s="85">
        <v>41974</v>
      </c>
      <c r="G58" s="52">
        <v>515.22</v>
      </c>
      <c r="H58" s="52">
        <v>588</v>
      </c>
      <c r="I58" t="s">
        <v>757</v>
      </c>
      <c r="J58" s="1">
        <v>41974</v>
      </c>
      <c r="K58">
        <v>9239</v>
      </c>
      <c r="L58">
        <v>17502</v>
      </c>
      <c r="M58">
        <v>1258956</v>
      </c>
    </row>
    <row r="59" spans="1:13" ht="15.6" x14ac:dyDescent="0.3">
      <c r="A59" t="s">
        <v>404</v>
      </c>
      <c r="B59" t="s">
        <v>114</v>
      </c>
      <c r="C59" s="52">
        <f t="shared" si="0"/>
        <v>51</v>
      </c>
      <c r="D59" s="52" t="s">
        <v>246</v>
      </c>
      <c r="E59" s="52" t="s">
        <v>850</v>
      </c>
      <c r="F59" s="85">
        <v>41974</v>
      </c>
      <c r="G59" s="52">
        <v>13.49</v>
      </c>
      <c r="H59" s="52">
        <v>588</v>
      </c>
      <c r="I59" t="s">
        <v>757</v>
      </c>
      <c r="J59" s="1">
        <v>41974</v>
      </c>
      <c r="K59">
        <v>9239</v>
      </c>
      <c r="L59">
        <v>17502</v>
      </c>
      <c r="M59">
        <v>1258956</v>
      </c>
    </row>
    <row r="60" spans="1:13" ht="15.6" x14ac:dyDescent="0.3">
      <c r="A60" t="s">
        <v>404</v>
      </c>
      <c r="B60" t="s">
        <v>114</v>
      </c>
      <c r="C60" s="52">
        <f t="shared" si="0"/>
        <v>52</v>
      </c>
      <c r="D60" s="52" t="s">
        <v>246</v>
      </c>
      <c r="E60" s="52" t="s">
        <v>851</v>
      </c>
      <c r="F60" s="85">
        <v>41974</v>
      </c>
      <c r="G60" s="52">
        <v>103.72</v>
      </c>
      <c r="H60" s="52">
        <v>588</v>
      </c>
      <c r="I60" t="s">
        <v>757</v>
      </c>
      <c r="J60" s="1">
        <v>41974</v>
      </c>
      <c r="K60">
        <v>9239</v>
      </c>
      <c r="L60">
        <v>17511</v>
      </c>
      <c r="M60">
        <v>1258956</v>
      </c>
    </row>
    <row r="61" spans="1:13" ht="15.6" x14ac:dyDescent="0.3">
      <c r="A61" t="s">
        <v>404</v>
      </c>
      <c r="B61" t="s">
        <v>114</v>
      </c>
      <c r="C61" s="52">
        <f t="shared" si="0"/>
        <v>53</v>
      </c>
      <c r="D61" s="52" t="s">
        <v>81</v>
      </c>
      <c r="E61" s="52" t="s">
        <v>849</v>
      </c>
      <c r="F61" s="85">
        <v>41974</v>
      </c>
      <c r="G61" s="52">
        <v>157.5</v>
      </c>
      <c r="H61" s="52">
        <v>598</v>
      </c>
      <c r="I61" t="s">
        <v>758</v>
      </c>
      <c r="J61" s="1">
        <v>41974</v>
      </c>
      <c r="K61">
        <v>7402</v>
      </c>
      <c r="L61">
        <v>20141211150702</v>
      </c>
      <c r="M61">
        <v>1258534</v>
      </c>
    </row>
    <row r="62" spans="1:13" ht="15.6" x14ac:dyDescent="0.3">
      <c r="A62" t="s">
        <v>404</v>
      </c>
      <c r="B62" t="s">
        <v>114</v>
      </c>
      <c r="C62" s="52">
        <f t="shared" si="0"/>
        <v>54</v>
      </c>
      <c r="D62" s="52" t="s">
        <v>246</v>
      </c>
      <c r="E62" s="52" t="s">
        <v>849</v>
      </c>
      <c r="F62" s="85">
        <v>41974</v>
      </c>
      <c r="G62" s="52">
        <v>530.38</v>
      </c>
      <c r="H62" s="52">
        <v>598</v>
      </c>
      <c r="I62" t="s">
        <v>758</v>
      </c>
      <c r="J62" s="1">
        <v>41974</v>
      </c>
      <c r="K62">
        <v>9239</v>
      </c>
      <c r="L62">
        <v>17502</v>
      </c>
      <c r="M62">
        <v>1258956</v>
      </c>
    </row>
    <row r="63" spans="1:13" ht="15.6" x14ac:dyDescent="0.3">
      <c r="A63" t="s">
        <v>404</v>
      </c>
      <c r="B63" t="s">
        <v>114</v>
      </c>
      <c r="C63" s="52">
        <f t="shared" si="0"/>
        <v>55</v>
      </c>
      <c r="D63" s="52" t="s">
        <v>246</v>
      </c>
      <c r="E63" s="52" t="s">
        <v>850</v>
      </c>
      <c r="F63" s="85">
        <v>41974</v>
      </c>
      <c r="G63" s="52">
        <v>13.9</v>
      </c>
      <c r="H63" s="52">
        <v>598</v>
      </c>
      <c r="I63" t="s">
        <v>758</v>
      </c>
      <c r="J63" s="1">
        <v>41974</v>
      </c>
      <c r="K63">
        <v>9239</v>
      </c>
      <c r="L63">
        <v>17502</v>
      </c>
      <c r="M63">
        <v>1258956</v>
      </c>
    </row>
    <row r="64" spans="1:13" ht="15.6" x14ac:dyDescent="0.3">
      <c r="A64" t="s">
        <v>404</v>
      </c>
      <c r="B64" t="s">
        <v>114</v>
      </c>
      <c r="C64" s="52">
        <f t="shared" si="0"/>
        <v>56</v>
      </c>
      <c r="D64" s="52" t="s">
        <v>246</v>
      </c>
      <c r="E64" s="52" t="s">
        <v>851</v>
      </c>
      <c r="F64" s="85">
        <v>41974</v>
      </c>
      <c r="G64" s="52">
        <v>106.77</v>
      </c>
      <c r="H64" s="52">
        <v>598</v>
      </c>
      <c r="I64" t="s">
        <v>758</v>
      </c>
      <c r="J64" s="1">
        <v>41974</v>
      </c>
      <c r="K64">
        <v>9239</v>
      </c>
      <c r="L64">
        <v>17511</v>
      </c>
      <c r="M64">
        <v>1258956</v>
      </c>
    </row>
    <row r="65" spans="1:13" ht="15.6" x14ac:dyDescent="0.3">
      <c r="A65" t="s">
        <v>404</v>
      </c>
      <c r="B65" t="s">
        <v>114</v>
      </c>
      <c r="C65" s="52">
        <f t="shared" si="0"/>
        <v>57</v>
      </c>
      <c r="D65" s="52" t="s">
        <v>81</v>
      </c>
      <c r="E65" s="84" t="s">
        <v>1248</v>
      </c>
      <c r="F65" s="85">
        <v>41974</v>
      </c>
      <c r="G65" s="52">
        <v>67.5</v>
      </c>
      <c r="H65" s="52">
        <v>903</v>
      </c>
      <c r="I65" t="s">
        <v>752</v>
      </c>
      <c r="J65" s="1">
        <v>41974</v>
      </c>
      <c r="K65">
        <v>7402</v>
      </c>
      <c r="L65">
        <v>20141211150702</v>
      </c>
      <c r="M65">
        <v>1258534</v>
      </c>
    </row>
    <row r="66" spans="1:13" ht="15.6" x14ac:dyDescent="0.3">
      <c r="A66" t="s">
        <v>404</v>
      </c>
      <c r="B66" t="s">
        <v>114</v>
      </c>
      <c r="C66" s="52">
        <f t="shared" si="0"/>
        <v>58</v>
      </c>
      <c r="D66" s="52" t="s">
        <v>246</v>
      </c>
      <c r="E66" s="52" t="s">
        <v>849</v>
      </c>
      <c r="F66" s="85">
        <v>41974</v>
      </c>
      <c r="G66" s="52">
        <v>227.31</v>
      </c>
      <c r="H66" s="52">
        <v>903</v>
      </c>
      <c r="I66" t="s">
        <v>752</v>
      </c>
      <c r="J66" s="1">
        <v>41974</v>
      </c>
      <c r="K66">
        <v>9239</v>
      </c>
      <c r="L66">
        <v>17502</v>
      </c>
      <c r="M66">
        <v>1258956</v>
      </c>
    </row>
    <row r="67" spans="1:13" ht="15.6" x14ac:dyDescent="0.3">
      <c r="A67" t="s">
        <v>404</v>
      </c>
      <c r="B67" t="s">
        <v>114</v>
      </c>
      <c r="C67" s="52">
        <f t="shared" si="0"/>
        <v>59</v>
      </c>
      <c r="D67" s="52" t="s">
        <v>246</v>
      </c>
      <c r="E67" s="52" t="s">
        <v>850</v>
      </c>
      <c r="F67" s="85">
        <v>41974</v>
      </c>
      <c r="G67" s="52">
        <v>5.95</v>
      </c>
      <c r="H67" s="52">
        <v>903</v>
      </c>
      <c r="I67" t="s">
        <v>752</v>
      </c>
      <c r="J67" s="1">
        <v>41974</v>
      </c>
      <c r="K67">
        <v>9239</v>
      </c>
      <c r="L67">
        <v>17502</v>
      </c>
      <c r="M67">
        <v>1258956</v>
      </c>
    </row>
    <row r="68" spans="1:13" ht="15.6" x14ac:dyDescent="0.3">
      <c r="A68" t="s">
        <v>404</v>
      </c>
      <c r="B68" t="s">
        <v>114</v>
      </c>
      <c r="C68" s="52">
        <f t="shared" si="0"/>
        <v>60</v>
      </c>
      <c r="D68" s="52" t="s">
        <v>246</v>
      </c>
      <c r="E68" s="52" t="s">
        <v>851</v>
      </c>
      <c r="F68" s="85">
        <v>41974</v>
      </c>
      <c r="G68" s="52">
        <v>45.76</v>
      </c>
      <c r="H68" s="52">
        <v>903</v>
      </c>
      <c r="I68" t="s">
        <v>752</v>
      </c>
      <c r="J68" s="1">
        <v>41974</v>
      </c>
      <c r="K68">
        <v>9239</v>
      </c>
      <c r="L68">
        <v>17511</v>
      </c>
      <c r="M68">
        <v>1258956</v>
      </c>
    </row>
    <row r="69" spans="1:13" ht="15.6" x14ac:dyDescent="0.3">
      <c r="A69" t="s">
        <v>404</v>
      </c>
      <c r="B69" t="s">
        <v>114</v>
      </c>
      <c r="C69" s="52">
        <f t="shared" si="0"/>
        <v>61</v>
      </c>
      <c r="D69" s="52" t="s">
        <v>81</v>
      </c>
      <c r="E69" s="84" t="s">
        <v>1248</v>
      </c>
      <c r="F69" s="85">
        <v>41974</v>
      </c>
      <c r="G69" s="52">
        <v>4.5</v>
      </c>
      <c r="H69" s="52">
        <v>912</v>
      </c>
      <c r="I69" t="s">
        <v>759</v>
      </c>
      <c r="J69" s="1">
        <v>41974</v>
      </c>
      <c r="K69">
        <v>7402</v>
      </c>
      <c r="L69">
        <v>20141211150702</v>
      </c>
      <c r="M69">
        <v>1258534</v>
      </c>
    </row>
    <row r="70" spans="1:13" ht="15.6" x14ac:dyDescent="0.3">
      <c r="A70" t="s">
        <v>404</v>
      </c>
      <c r="B70" t="s">
        <v>114</v>
      </c>
      <c r="C70" s="52">
        <f t="shared" si="0"/>
        <v>62</v>
      </c>
      <c r="D70" s="52" t="s">
        <v>246</v>
      </c>
      <c r="E70" s="52" t="s">
        <v>849</v>
      </c>
      <c r="F70" s="85">
        <v>41974</v>
      </c>
      <c r="G70" s="52">
        <v>15.15</v>
      </c>
      <c r="H70" s="52">
        <v>912</v>
      </c>
      <c r="I70" t="s">
        <v>759</v>
      </c>
      <c r="J70" s="1">
        <v>41974</v>
      </c>
      <c r="K70">
        <v>9239</v>
      </c>
      <c r="L70">
        <v>17502</v>
      </c>
      <c r="M70">
        <v>1258956</v>
      </c>
    </row>
    <row r="71" spans="1:13" ht="15.6" x14ac:dyDescent="0.3">
      <c r="A71" t="s">
        <v>404</v>
      </c>
      <c r="B71" t="s">
        <v>114</v>
      </c>
      <c r="C71" s="52">
        <f t="shared" si="0"/>
        <v>63</v>
      </c>
      <c r="D71" s="52" t="s">
        <v>246</v>
      </c>
      <c r="E71" s="52" t="s">
        <v>850</v>
      </c>
      <c r="F71" s="85">
        <v>41974</v>
      </c>
      <c r="G71" s="52">
        <v>0.39</v>
      </c>
      <c r="H71" s="52">
        <v>912</v>
      </c>
      <c r="I71" t="s">
        <v>759</v>
      </c>
      <c r="J71" s="1">
        <v>41974</v>
      </c>
      <c r="K71">
        <v>9239</v>
      </c>
      <c r="L71">
        <v>17502</v>
      </c>
      <c r="M71">
        <v>1258956</v>
      </c>
    </row>
    <row r="72" spans="1:13" ht="15.6" x14ac:dyDescent="0.3">
      <c r="A72" t="s">
        <v>404</v>
      </c>
      <c r="B72" t="s">
        <v>114</v>
      </c>
      <c r="C72" s="52">
        <f t="shared" si="0"/>
        <v>64</v>
      </c>
      <c r="D72" s="52" t="s">
        <v>246</v>
      </c>
      <c r="E72" s="52" t="s">
        <v>851</v>
      </c>
      <c r="F72" s="85">
        <v>41974</v>
      </c>
      <c r="G72" s="52">
        <v>3.05</v>
      </c>
      <c r="H72" s="52">
        <v>912</v>
      </c>
      <c r="I72" t="s">
        <v>759</v>
      </c>
      <c r="J72" s="1">
        <v>41974</v>
      </c>
      <c r="K72">
        <v>9239</v>
      </c>
      <c r="L72">
        <v>17511</v>
      </c>
      <c r="M72">
        <v>1258956</v>
      </c>
    </row>
    <row r="73" spans="1:13" ht="15.6" x14ac:dyDescent="0.3">
      <c r="A73" t="s">
        <v>404</v>
      </c>
      <c r="B73" t="s">
        <v>114</v>
      </c>
      <c r="C73" s="52">
        <f t="shared" si="0"/>
        <v>65</v>
      </c>
      <c r="D73" s="52" t="s">
        <v>81</v>
      </c>
      <c r="E73" s="84" t="s">
        <v>1248</v>
      </c>
      <c r="F73" s="85">
        <v>41974</v>
      </c>
      <c r="G73" s="52">
        <v>67.5</v>
      </c>
      <c r="H73" s="52">
        <v>921</v>
      </c>
      <c r="I73" t="s">
        <v>741</v>
      </c>
      <c r="J73" s="1">
        <v>41974</v>
      </c>
      <c r="K73">
        <v>7402</v>
      </c>
      <c r="L73">
        <v>20141211150702</v>
      </c>
      <c r="M73">
        <v>1258534</v>
      </c>
    </row>
    <row r="74" spans="1:13" ht="15.6" x14ac:dyDescent="0.3">
      <c r="A74" t="s">
        <v>404</v>
      </c>
      <c r="B74" t="s">
        <v>114</v>
      </c>
      <c r="C74" s="52">
        <f t="shared" si="0"/>
        <v>66</v>
      </c>
      <c r="D74" s="52" t="s">
        <v>246</v>
      </c>
      <c r="E74" s="52" t="s">
        <v>849</v>
      </c>
      <c r="F74" s="85">
        <v>41974</v>
      </c>
      <c r="G74" s="52">
        <v>227.31</v>
      </c>
      <c r="H74" s="52">
        <v>921</v>
      </c>
      <c r="I74" t="s">
        <v>741</v>
      </c>
      <c r="J74" s="1">
        <v>41974</v>
      </c>
      <c r="K74">
        <v>9239</v>
      </c>
      <c r="L74">
        <v>17502</v>
      </c>
      <c r="M74">
        <v>1258956</v>
      </c>
    </row>
    <row r="75" spans="1:13" ht="15.6" x14ac:dyDescent="0.3">
      <c r="A75" t="s">
        <v>404</v>
      </c>
      <c r="B75" t="s">
        <v>114</v>
      </c>
      <c r="C75" s="52">
        <f t="shared" ref="C75:C110" si="1">C74+1</f>
        <v>67</v>
      </c>
      <c r="D75" s="52" t="s">
        <v>246</v>
      </c>
      <c r="E75" s="52" t="s">
        <v>850</v>
      </c>
      <c r="F75" s="85">
        <v>41974</v>
      </c>
      <c r="G75" s="52">
        <v>5.97</v>
      </c>
      <c r="H75" s="52">
        <v>921</v>
      </c>
      <c r="I75" t="s">
        <v>741</v>
      </c>
      <c r="J75" s="1">
        <v>41974</v>
      </c>
      <c r="K75">
        <v>9239</v>
      </c>
      <c r="L75">
        <v>17502</v>
      </c>
      <c r="M75">
        <v>1258956</v>
      </c>
    </row>
    <row r="76" spans="1:13" ht="15.6" x14ac:dyDescent="0.3">
      <c r="A76" t="s">
        <v>404</v>
      </c>
      <c r="B76" t="s">
        <v>114</v>
      </c>
      <c r="C76" s="52">
        <f t="shared" si="1"/>
        <v>68</v>
      </c>
      <c r="D76" s="52" t="s">
        <v>246</v>
      </c>
      <c r="E76" s="52" t="s">
        <v>851</v>
      </c>
      <c r="F76" s="85">
        <v>41974</v>
      </c>
      <c r="G76" s="52">
        <v>45.77</v>
      </c>
      <c r="H76" s="52">
        <v>921</v>
      </c>
      <c r="I76" t="s">
        <v>741</v>
      </c>
      <c r="J76" s="1">
        <v>41974</v>
      </c>
      <c r="K76">
        <v>9239</v>
      </c>
      <c r="L76">
        <v>17511</v>
      </c>
      <c r="M76">
        <v>1258956</v>
      </c>
    </row>
    <row r="77" spans="1:13" ht="15.6" x14ac:dyDescent="0.3">
      <c r="A77" t="s">
        <v>404</v>
      </c>
      <c r="B77" t="s">
        <v>114</v>
      </c>
      <c r="C77" s="52">
        <f t="shared" si="1"/>
        <v>69</v>
      </c>
      <c r="D77" s="52" t="s">
        <v>81</v>
      </c>
      <c r="E77" s="84" t="s">
        <v>1248</v>
      </c>
      <c r="F77" s="85">
        <v>41977</v>
      </c>
      <c r="G77" s="200">
        <v>1500</v>
      </c>
      <c r="H77" s="52">
        <v>903</v>
      </c>
      <c r="I77" t="s">
        <v>752</v>
      </c>
      <c r="J77" s="1">
        <v>41974</v>
      </c>
      <c r="K77">
        <v>7402</v>
      </c>
      <c r="L77">
        <v>9034</v>
      </c>
      <c r="M77">
        <v>1258268</v>
      </c>
    </row>
    <row r="78" spans="1:13" ht="15.6" x14ac:dyDescent="0.3">
      <c r="A78" t="s">
        <v>404</v>
      </c>
      <c r="B78" t="s">
        <v>114</v>
      </c>
      <c r="C78" s="52">
        <f t="shared" si="1"/>
        <v>70</v>
      </c>
      <c r="D78" s="52" t="s">
        <v>845</v>
      </c>
      <c r="E78" s="52" t="s">
        <v>846</v>
      </c>
      <c r="F78" s="85">
        <v>42013</v>
      </c>
      <c r="G78" s="52">
        <v>80.430000000000007</v>
      </c>
      <c r="H78" s="52">
        <v>588</v>
      </c>
      <c r="I78" t="s">
        <v>757</v>
      </c>
      <c r="J78" s="1">
        <v>42005</v>
      </c>
      <c r="K78">
        <v>10132</v>
      </c>
      <c r="L78">
        <v>1591</v>
      </c>
      <c r="M78">
        <v>1260610</v>
      </c>
    </row>
    <row r="79" spans="1:13" ht="15.6" x14ac:dyDescent="0.3">
      <c r="A79" t="s">
        <v>404</v>
      </c>
      <c r="B79" t="s">
        <v>114</v>
      </c>
      <c r="C79" s="52">
        <f t="shared" si="1"/>
        <v>71</v>
      </c>
      <c r="D79" s="52" t="s">
        <v>845</v>
      </c>
      <c r="E79" s="52" t="s">
        <v>846</v>
      </c>
      <c r="F79" s="85">
        <v>42013</v>
      </c>
      <c r="G79" s="52">
        <v>129.59</v>
      </c>
      <c r="H79" s="52">
        <v>598</v>
      </c>
      <c r="I79" t="s">
        <v>758</v>
      </c>
      <c r="J79" s="1">
        <v>42005</v>
      </c>
      <c r="K79">
        <v>10132</v>
      </c>
      <c r="L79">
        <v>1591</v>
      </c>
      <c r="M79">
        <v>1260610</v>
      </c>
    </row>
    <row r="80" spans="1:13" ht="15.6" x14ac:dyDescent="0.3">
      <c r="A80" t="s">
        <v>404</v>
      </c>
      <c r="B80" t="s">
        <v>114</v>
      </c>
      <c r="C80" s="52">
        <f t="shared" si="1"/>
        <v>72</v>
      </c>
      <c r="D80" s="52" t="s">
        <v>845</v>
      </c>
      <c r="E80" s="52" t="s">
        <v>846</v>
      </c>
      <c r="F80" s="85">
        <v>42013</v>
      </c>
      <c r="G80" s="52">
        <v>116.18</v>
      </c>
      <c r="H80" s="52">
        <v>903</v>
      </c>
      <c r="I80" t="s">
        <v>752</v>
      </c>
      <c r="J80" s="1">
        <v>42005</v>
      </c>
      <c r="K80">
        <v>10132</v>
      </c>
      <c r="L80">
        <v>1591</v>
      </c>
      <c r="M80">
        <v>1260610</v>
      </c>
    </row>
    <row r="81" spans="1:13" ht="15.6" x14ac:dyDescent="0.3">
      <c r="A81" t="s">
        <v>404</v>
      </c>
      <c r="B81" t="s">
        <v>114</v>
      </c>
      <c r="C81" s="52">
        <f t="shared" si="1"/>
        <v>73</v>
      </c>
      <c r="D81" s="52" t="s">
        <v>845</v>
      </c>
      <c r="E81" s="52" t="s">
        <v>846</v>
      </c>
      <c r="F81" s="85">
        <v>42013</v>
      </c>
      <c r="G81" s="52">
        <v>4.47</v>
      </c>
      <c r="H81" s="52">
        <v>912</v>
      </c>
      <c r="I81" t="s">
        <v>759</v>
      </c>
      <c r="J81" s="1">
        <v>42005</v>
      </c>
      <c r="K81">
        <v>10132</v>
      </c>
      <c r="L81">
        <v>1591</v>
      </c>
      <c r="M81">
        <v>1260610</v>
      </c>
    </row>
    <row r="82" spans="1:13" ht="15.6" x14ac:dyDescent="0.3">
      <c r="A82" t="s">
        <v>404</v>
      </c>
      <c r="B82" t="s">
        <v>114</v>
      </c>
      <c r="C82" s="52">
        <f t="shared" si="1"/>
        <v>74</v>
      </c>
      <c r="D82" s="52" t="s">
        <v>845</v>
      </c>
      <c r="E82" s="52" t="s">
        <v>846</v>
      </c>
      <c r="F82" s="85">
        <v>42013</v>
      </c>
      <c r="G82" s="52">
        <v>116.17</v>
      </c>
      <c r="H82" s="52">
        <v>921</v>
      </c>
      <c r="I82" t="s">
        <v>741</v>
      </c>
      <c r="J82" s="1">
        <v>42005</v>
      </c>
      <c r="K82">
        <v>10132</v>
      </c>
      <c r="L82">
        <v>1591</v>
      </c>
      <c r="M82">
        <v>1260610</v>
      </c>
    </row>
    <row r="83" spans="1:13" ht="15.6" x14ac:dyDescent="0.3">
      <c r="A83" t="s">
        <v>404</v>
      </c>
      <c r="B83" t="s">
        <v>114</v>
      </c>
      <c r="C83" s="52">
        <f t="shared" si="1"/>
        <v>75</v>
      </c>
      <c r="D83" s="52" t="s">
        <v>81</v>
      </c>
      <c r="E83" s="84" t="s">
        <v>1248</v>
      </c>
      <c r="F83" s="85">
        <v>42046</v>
      </c>
      <c r="G83" s="52">
        <v>2.7</v>
      </c>
      <c r="H83" s="52">
        <v>588</v>
      </c>
      <c r="I83" t="s">
        <v>757</v>
      </c>
      <c r="J83" s="1">
        <v>42036</v>
      </c>
      <c r="K83">
        <v>7402</v>
      </c>
      <c r="L83">
        <v>6121</v>
      </c>
      <c r="M83">
        <v>1263192</v>
      </c>
    </row>
    <row r="84" spans="1:13" ht="15.6" x14ac:dyDescent="0.3">
      <c r="A84" t="s">
        <v>404</v>
      </c>
      <c r="B84" t="s">
        <v>114</v>
      </c>
      <c r="C84" s="52">
        <f t="shared" si="1"/>
        <v>76</v>
      </c>
      <c r="D84" s="52" t="s">
        <v>81</v>
      </c>
      <c r="E84" s="84" t="s">
        <v>1248</v>
      </c>
      <c r="F84" s="85">
        <v>42046</v>
      </c>
      <c r="G84" s="52">
        <v>4.3499999999999996</v>
      </c>
      <c r="H84" s="52">
        <v>598</v>
      </c>
      <c r="I84" t="s">
        <v>758</v>
      </c>
      <c r="J84" s="1">
        <v>42036</v>
      </c>
      <c r="K84">
        <v>7402</v>
      </c>
      <c r="L84">
        <v>6121</v>
      </c>
      <c r="M84">
        <v>1263192</v>
      </c>
    </row>
    <row r="85" spans="1:13" ht="15.6" x14ac:dyDescent="0.3">
      <c r="A85" t="s">
        <v>404</v>
      </c>
      <c r="B85" t="s">
        <v>114</v>
      </c>
      <c r="C85" s="52">
        <f t="shared" si="1"/>
        <v>77</v>
      </c>
      <c r="D85" s="52" t="s">
        <v>81</v>
      </c>
      <c r="E85" s="84" t="s">
        <v>1248</v>
      </c>
      <c r="F85" s="85">
        <v>42046</v>
      </c>
      <c r="G85" s="52">
        <v>3.9</v>
      </c>
      <c r="H85" s="52">
        <v>903</v>
      </c>
      <c r="I85" t="s">
        <v>752</v>
      </c>
      <c r="J85" s="1">
        <v>42036</v>
      </c>
      <c r="K85">
        <v>7402</v>
      </c>
      <c r="L85">
        <v>6121</v>
      </c>
      <c r="M85">
        <v>1263192</v>
      </c>
    </row>
    <row r="86" spans="1:13" ht="15.6" x14ac:dyDescent="0.3">
      <c r="A86" t="s">
        <v>404</v>
      </c>
      <c r="B86" t="s">
        <v>114</v>
      </c>
      <c r="C86" s="52">
        <f t="shared" si="1"/>
        <v>78</v>
      </c>
      <c r="D86" s="52" t="s">
        <v>81</v>
      </c>
      <c r="E86" s="84" t="s">
        <v>1248</v>
      </c>
      <c r="F86" s="85">
        <v>42046</v>
      </c>
      <c r="G86" s="52">
        <v>0.15</v>
      </c>
      <c r="H86" s="52">
        <v>912</v>
      </c>
      <c r="I86" t="s">
        <v>759</v>
      </c>
      <c r="J86" s="1">
        <v>42036</v>
      </c>
      <c r="K86">
        <v>7402</v>
      </c>
      <c r="L86">
        <v>6121</v>
      </c>
      <c r="M86">
        <v>1263192</v>
      </c>
    </row>
    <row r="87" spans="1:13" ht="15.6" x14ac:dyDescent="0.3">
      <c r="A87" t="s">
        <v>404</v>
      </c>
      <c r="B87" t="s">
        <v>114</v>
      </c>
      <c r="C87" s="52">
        <f t="shared" si="1"/>
        <v>79</v>
      </c>
      <c r="D87" s="52" t="s">
        <v>81</v>
      </c>
      <c r="E87" s="84" t="s">
        <v>1248</v>
      </c>
      <c r="F87" s="85">
        <v>42046</v>
      </c>
      <c r="G87" s="52">
        <v>3.9</v>
      </c>
      <c r="H87" s="52">
        <v>921</v>
      </c>
      <c r="I87" t="s">
        <v>741</v>
      </c>
      <c r="J87" s="1">
        <v>42036</v>
      </c>
      <c r="K87">
        <v>7402</v>
      </c>
      <c r="L87">
        <v>6121</v>
      </c>
      <c r="M87">
        <v>1263192</v>
      </c>
    </row>
    <row r="88" spans="1:13" ht="15.6" x14ac:dyDescent="0.3">
      <c r="A88" t="s">
        <v>404</v>
      </c>
      <c r="B88" t="s">
        <v>114</v>
      </c>
      <c r="C88" s="52">
        <f t="shared" si="1"/>
        <v>80</v>
      </c>
      <c r="D88" s="52" t="s">
        <v>81</v>
      </c>
      <c r="E88" s="84" t="s">
        <v>1248</v>
      </c>
      <c r="F88" s="85">
        <v>42064</v>
      </c>
      <c r="G88" s="52">
        <v>90</v>
      </c>
      <c r="H88" s="52">
        <v>588</v>
      </c>
      <c r="I88" t="s">
        <v>757</v>
      </c>
      <c r="J88" s="1">
        <v>42064</v>
      </c>
      <c r="K88">
        <v>7402</v>
      </c>
      <c r="L88">
        <v>7142</v>
      </c>
      <c r="M88">
        <v>1264613</v>
      </c>
    </row>
    <row r="89" spans="1:13" ht="15.6" x14ac:dyDescent="0.3">
      <c r="A89" t="s">
        <v>404</v>
      </c>
      <c r="B89" t="s">
        <v>114</v>
      </c>
      <c r="C89" s="52">
        <f t="shared" si="1"/>
        <v>81</v>
      </c>
      <c r="D89" s="52" t="s">
        <v>81</v>
      </c>
      <c r="E89" s="84" t="s">
        <v>1248</v>
      </c>
      <c r="F89" s="85">
        <v>42064</v>
      </c>
      <c r="G89" s="52">
        <v>145</v>
      </c>
      <c r="H89" s="52">
        <v>598</v>
      </c>
      <c r="I89" t="s">
        <v>758</v>
      </c>
      <c r="J89" s="1">
        <v>42064</v>
      </c>
      <c r="K89">
        <v>7402</v>
      </c>
      <c r="L89">
        <v>7142</v>
      </c>
      <c r="M89">
        <v>1264613</v>
      </c>
    </row>
    <row r="90" spans="1:13" ht="15.6" x14ac:dyDescent="0.3">
      <c r="A90" t="s">
        <v>404</v>
      </c>
      <c r="B90" t="s">
        <v>114</v>
      </c>
      <c r="C90" s="52">
        <f t="shared" si="1"/>
        <v>82</v>
      </c>
      <c r="D90" s="52" t="s">
        <v>81</v>
      </c>
      <c r="E90" s="84" t="s">
        <v>1248</v>
      </c>
      <c r="F90" s="85">
        <v>42064</v>
      </c>
      <c r="G90" s="52">
        <v>130</v>
      </c>
      <c r="H90" s="52">
        <v>903</v>
      </c>
      <c r="I90" t="s">
        <v>752</v>
      </c>
      <c r="J90" s="1">
        <v>42064</v>
      </c>
      <c r="K90">
        <v>7402</v>
      </c>
      <c r="L90">
        <v>7142</v>
      </c>
      <c r="M90">
        <v>1264613</v>
      </c>
    </row>
    <row r="91" spans="1:13" ht="15.6" x14ac:dyDescent="0.3">
      <c r="A91" t="s">
        <v>404</v>
      </c>
      <c r="B91" t="s">
        <v>114</v>
      </c>
      <c r="C91" s="52">
        <f t="shared" si="1"/>
        <v>83</v>
      </c>
      <c r="D91" s="52" t="s">
        <v>81</v>
      </c>
      <c r="E91" s="84" t="s">
        <v>1248</v>
      </c>
      <c r="F91" s="85">
        <v>42064</v>
      </c>
      <c r="G91" s="52">
        <v>5</v>
      </c>
      <c r="H91" s="52">
        <v>912</v>
      </c>
      <c r="I91" t="s">
        <v>759</v>
      </c>
      <c r="J91" s="1">
        <v>42064</v>
      </c>
      <c r="K91">
        <v>7402</v>
      </c>
      <c r="L91">
        <v>7142</v>
      </c>
      <c r="M91">
        <v>1264613</v>
      </c>
    </row>
    <row r="92" spans="1:13" ht="15.6" x14ac:dyDescent="0.3">
      <c r="A92" t="s">
        <v>404</v>
      </c>
      <c r="B92" t="s">
        <v>114</v>
      </c>
      <c r="C92" s="52">
        <f t="shared" si="1"/>
        <v>84</v>
      </c>
      <c r="D92" s="52" t="s">
        <v>81</v>
      </c>
      <c r="E92" s="84" t="s">
        <v>1248</v>
      </c>
      <c r="F92" s="85">
        <v>42064</v>
      </c>
      <c r="G92" s="86">
        <v>130</v>
      </c>
      <c r="H92" s="52">
        <v>921</v>
      </c>
      <c r="I92" t="s">
        <v>741</v>
      </c>
      <c r="J92" s="1">
        <v>42064</v>
      </c>
      <c r="K92">
        <v>7402</v>
      </c>
      <c r="L92">
        <v>7142</v>
      </c>
      <c r="M92">
        <v>1264613</v>
      </c>
    </row>
    <row r="93" spans="1:13" ht="15.6" x14ac:dyDescent="0.3">
      <c r="A93" t="s">
        <v>404</v>
      </c>
      <c r="B93" t="s">
        <v>114</v>
      </c>
      <c r="C93" s="52">
        <f t="shared" si="1"/>
        <v>85</v>
      </c>
      <c r="D93" s="52" t="s">
        <v>769</v>
      </c>
      <c r="E93" s="52" t="s">
        <v>1249</v>
      </c>
      <c r="F93" s="85">
        <v>42080</v>
      </c>
      <c r="G93" s="86">
        <v>21.17</v>
      </c>
      <c r="H93" s="52">
        <v>588</v>
      </c>
      <c r="I93" t="s">
        <v>757</v>
      </c>
      <c r="J93" s="1">
        <v>42064</v>
      </c>
      <c r="K93">
        <v>9999</v>
      </c>
      <c r="L93">
        <v>9602</v>
      </c>
      <c r="M93">
        <v>1264542</v>
      </c>
    </row>
    <row r="94" spans="1:13" ht="15.6" x14ac:dyDescent="0.3">
      <c r="A94" t="s">
        <v>404</v>
      </c>
      <c r="B94" t="s">
        <v>114</v>
      </c>
      <c r="C94" s="52">
        <f t="shared" si="1"/>
        <v>86</v>
      </c>
      <c r="D94" s="52" t="s">
        <v>769</v>
      </c>
      <c r="E94" s="52" t="s">
        <v>1250</v>
      </c>
      <c r="F94" s="85">
        <v>42080</v>
      </c>
      <c r="G94" s="86">
        <v>34.11</v>
      </c>
      <c r="H94" s="52">
        <v>598</v>
      </c>
      <c r="I94" t="s">
        <v>758</v>
      </c>
      <c r="J94" s="1">
        <v>42064</v>
      </c>
      <c r="K94">
        <v>9999</v>
      </c>
      <c r="L94">
        <v>9602</v>
      </c>
      <c r="M94">
        <v>1264542</v>
      </c>
    </row>
    <row r="95" spans="1:13" ht="15.6" x14ac:dyDescent="0.3">
      <c r="A95" t="s">
        <v>404</v>
      </c>
      <c r="B95" t="s">
        <v>114</v>
      </c>
      <c r="C95" s="52">
        <f t="shared" si="1"/>
        <v>87</v>
      </c>
      <c r="D95" s="52" t="s">
        <v>769</v>
      </c>
      <c r="E95" s="52" t="s">
        <v>1251</v>
      </c>
      <c r="F95" s="85">
        <v>42080</v>
      </c>
      <c r="G95" s="86">
        <v>30.58</v>
      </c>
      <c r="H95" s="52">
        <v>903</v>
      </c>
      <c r="I95" t="s">
        <v>752</v>
      </c>
      <c r="J95" s="1">
        <v>42064</v>
      </c>
      <c r="K95">
        <v>9999</v>
      </c>
      <c r="L95">
        <v>9602</v>
      </c>
      <c r="M95">
        <v>1264542</v>
      </c>
    </row>
    <row r="96" spans="1:13" ht="15.6" x14ac:dyDescent="0.3">
      <c r="A96" t="s">
        <v>404</v>
      </c>
      <c r="B96" t="s">
        <v>114</v>
      </c>
      <c r="C96" s="52">
        <f t="shared" si="1"/>
        <v>88</v>
      </c>
      <c r="D96" s="52" t="s">
        <v>769</v>
      </c>
      <c r="E96" s="52" t="s">
        <v>1249</v>
      </c>
      <c r="F96" s="85">
        <v>42080</v>
      </c>
      <c r="G96" s="86">
        <v>1.18</v>
      </c>
      <c r="H96" s="52">
        <v>912</v>
      </c>
      <c r="I96" t="s">
        <v>759</v>
      </c>
      <c r="J96" s="1">
        <v>42064</v>
      </c>
      <c r="K96">
        <v>9999</v>
      </c>
      <c r="L96">
        <v>9602</v>
      </c>
      <c r="M96">
        <v>1264542</v>
      </c>
    </row>
    <row r="97" spans="1:13" ht="15.6" x14ac:dyDescent="0.3">
      <c r="A97" t="s">
        <v>404</v>
      </c>
      <c r="B97" t="s">
        <v>114</v>
      </c>
      <c r="C97" s="52">
        <f t="shared" si="1"/>
        <v>89</v>
      </c>
      <c r="D97" s="52" t="s">
        <v>769</v>
      </c>
      <c r="E97" s="52" t="s">
        <v>1250</v>
      </c>
      <c r="F97" s="85">
        <v>42080</v>
      </c>
      <c r="G97" s="86">
        <v>30.59</v>
      </c>
      <c r="H97" s="52">
        <v>921</v>
      </c>
      <c r="I97" t="s">
        <v>741</v>
      </c>
      <c r="J97" s="1">
        <v>42064</v>
      </c>
      <c r="K97">
        <v>9999</v>
      </c>
      <c r="L97">
        <v>9602</v>
      </c>
      <c r="M97">
        <v>1264542</v>
      </c>
    </row>
    <row r="98" spans="1:13" ht="15.6" x14ac:dyDescent="0.3">
      <c r="A98" t="s">
        <v>404</v>
      </c>
      <c r="B98" t="s">
        <v>123</v>
      </c>
      <c r="C98" s="52">
        <f t="shared" si="1"/>
        <v>90</v>
      </c>
      <c r="D98" s="52" t="s">
        <v>852</v>
      </c>
      <c r="E98" s="52" t="s">
        <v>1252</v>
      </c>
      <c r="F98" s="85">
        <v>42125</v>
      </c>
      <c r="G98" s="86">
        <v>618.52</v>
      </c>
      <c r="H98" s="52">
        <v>588</v>
      </c>
      <c r="I98" t="s">
        <v>757</v>
      </c>
      <c r="J98" s="1">
        <v>42125</v>
      </c>
      <c r="K98">
        <v>10015</v>
      </c>
      <c r="L98">
        <v>209338</v>
      </c>
      <c r="M98">
        <v>1267253</v>
      </c>
    </row>
    <row r="99" spans="1:13" ht="15.6" x14ac:dyDescent="0.3">
      <c r="A99" t="s">
        <v>404</v>
      </c>
      <c r="B99" t="s">
        <v>123</v>
      </c>
      <c r="C99" s="52">
        <f t="shared" si="1"/>
        <v>91</v>
      </c>
      <c r="D99" s="52" t="s">
        <v>852</v>
      </c>
      <c r="E99" s="52" t="s">
        <v>1252</v>
      </c>
      <c r="F99" s="85">
        <v>42125</v>
      </c>
      <c r="G99" s="86">
        <v>618.53</v>
      </c>
      <c r="H99" s="52">
        <v>598</v>
      </c>
      <c r="I99" t="s">
        <v>758</v>
      </c>
      <c r="J99" s="1">
        <v>42125</v>
      </c>
      <c r="K99">
        <v>10015</v>
      </c>
      <c r="L99">
        <v>209338</v>
      </c>
      <c r="M99">
        <v>1267253</v>
      </c>
    </row>
    <row r="100" spans="1:13" ht="16.2" thickBot="1" x14ac:dyDescent="0.35">
      <c r="C100" s="52">
        <f t="shared" si="1"/>
        <v>92</v>
      </c>
      <c r="D100" s="52" t="s">
        <v>1290</v>
      </c>
      <c r="E100" s="52"/>
      <c r="F100" s="52"/>
      <c r="G100" s="208">
        <f>SUM(G9:G99)</f>
        <v>15644.569999999998</v>
      </c>
      <c r="H100" s="52"/>
    </row>
    <row r="101" spans="1:13" ht="16.2" thickTop="1" x14ac:dyDescent="0.3">
      <c r="C101" s="52">
        <f t="shared" si="1"/>
        <v>93</v>
      </c>
      <c r="D101" s="52"/>
      <c r="E101" s="52"/>
      <c r="F101" s="52"/>
      <c r="G101" s="86"/>
      <c r="H101" s="52"/>
    </row>
    <row r="102" spans="1:13" ht="15.6" x14ac:dyDescent="0.3">
      <c r="C102" s="52">
        <f t="shared" si="1"/>
        <v>94</v>
      </c>
      <c r="D102" s="52"/>
      <c r="E102" s="52"/>
      <c r="F102" s="52"/>
      <c r="G102" s="202">
        <v>5322.0400000000009</v>
      </c>
      <c r="H102" s="52">
        <v>588</v>
      </c>
    </row>
    <row r="103" spans="1:13" ht="15.6" x14ac:dyDescent="0.3">
      <c r="C103" s="52">
        <f t="shared" si="1"/>
        <v>95</v>
      </c>
      <c r="D103" s="52"/>
      <c r="E103" s="52"/>
      <c r="F103" s="52"/>
      <c r="G103" s="202">
        <v>1051.1500000000001</v>
      </c>
      <c r="H103" s="52">
        <v>592</v>
      </c>
    </row>
    <row r="104" spans="1:13" ht="15.6" x14ac:dyDescent="0.3">
      <c r="C104" s="52">
        <f t="shared" si="1"/>
        <v>96</v>
      </c>
      <c r="D104" s="52"/>
      <c r="E104" s="52"/>
      <c r="F104" s="52"/>
      <c r="G104" s="202">
        <v>3086.6500000000005</v>
      </c>
      <c r="H104" s="52">
        <v>598</v>
      </c>
    </row>
    <row r="105" spans="1:13" ht="15.6" x14ac:dyDescent="0.3">
      <c r="C105" s="52">
        <f t="shared" si="1"/>
        <v>97</v>
      </c>
      <c r="D105" s="52"/>
      <c r="E105" s="52"/>
      <c r="F105" s="52"/>
      <c r="G105" s="202">
        <v>3381.41</v>
      </c>
      <c r="H105" s="52">
        <v>903</v>
      </c>
    </row>
    <row r="106" spans="1:13" ht="15.6" x14ac:dyDescent="0.3">
      <c r="C106" s="52">
        <f t="shared" si="1"/>
        <v>98</v>
      </c>
      <c r="D106" s="52"/>
      <c r="E106" s="52"/>
      <c r="F106" s="52"/>
      <c r="G106" s="202">
        <v>69.94</v>
      </c>
      <c r="H106" s="52">
        <v>912</v>
      </c>
    </row>
    <row r="107" spans="1:13" ht="15.6" x14ac:dyDescent="0.3">
      <c r="C107" s="52">
        <f t="shared" si="1"/>
        <v>99</v>
      </c>
      <c r="D107" s="52"/>
      <c r="E107" s="52"/>
      <c r="F107" s="52"/>
      <c r="G107" s="202">
        <v>1165.3800000000001</v>
      </c>
      <c r="H107" s="52">
        <v>920</v>
      </c>
    </row>
    <row r="108" spans="1:13" ht="15.6" x14ac:dyDescent="0.3">
      <c r="C108" s="52">
        <f t="shared" si="1"/>
        <v>100</v>
      </c>
      <c r="D108" s="52"/>
      <c r="E108" s="52"/>
      <c r="F108" s="52"/>
      <c r="G108" s="202">
        <v>1217.6200000000001</v>
      </c>
      <c r="H108" s="52">
        <v>921</v>
      </c>
    </row>
    <row r="109" spans="1:13" ht="15.6" x14ac:dyDescent="0.3">
      <c r="C109" s="52">
        <f t="shared" si="1"/>
        <v>101</v>
      </c>
      <c r="D109" s="52"/>
      <c r="E109" s="52"/>
      <c r="F109" s="52"/>
      <c r="G109" s="203">
        <v>350.38</v>
      </c>
      <c r="H109" s="52">
        <v>930.2</v>
      </c>
    </row>
    <row r="110" spans="1:13" ht="16.2" thickBot="1" x14ac:dyDescent="0.35">
      <c r="C110" s="52">
        <f t="shared" si="1"/>
        <v>102</v>
      </c>
      <c r="D110" s="52"/>
      <c r="E110" s="52"/>
      <c r="F110" s="52"/>
      <c r="G110" s="201">
        <f>SUM(G102:G109)</f>
        <v>15644.57</v>
      </c>
      <c r="H110" s="52"/>
    </row>
    <row r="111" spans="1:13" ht="15" thickTop="1" x14ac:dyDescent="0.3"/>
  </sheetData>
  <pageMargins left="0.7" right="0.7" top="0.75" bottom="0.75" header="0.3" footer="0.3"/>
  <pageSetup scale="83" orientation="portrait" r:id="rId1"/>
  <headerFooter>
    <oddFooter>&amp;C&amp;12Exhibit 5D, 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2"/>
  <sheetViews>
    <sheetView topLeftCell="C1" workbookViewId="0">
      <selection activeCell="C1" sqref="C1:H20"/>
    </sheetView>
  </sheetViews>
  <sheetFormatPr defaultRowHeight="14.4" x14ac:dyDescent="0.3"/>
  <cols>
    <col min="1" max="1" width="27.44140625" hidden="1" customWidth="1"/>
    <col min="2" max="2" width="28.88671875" hidden="1" customWidth="1"/>
    <col min="3" max="3" width="8.77734375" customWidth="1"/>
    <col min="4" max="4" width="31.88671875" bestFit="1" customWidth="1"/>
    <col min="5" max="5" width="10.109375" bestFit="1" customWidth="1"/>
    <col min="6" max="6" width="10.5546875" bestFit="1" customWidth="1"/>
    <col min="7" max="8" width="8.21875" bestFit="1" customWidth="1"/>
    <col min="9" max="9" width="39.88671875" hidden="1" customWidth="1"/>
    <col min="10" max="10" width="6.88671875" hidden="1" customWidth="1"/>
    <col min="11" max="11" width="7.5546875" hidden="1" customWidth="1"/>
    <col min="12" max="12" width="12" hidden="1" customWidth="1"/>
    <col min="13" max="13" width="8" hidden="1" customWidth="1"/>
  </cols>
  <sheetData>
    <row r="1" spans="1:13" ht="15.6" x14ac:dyDescent="0.3">
      <c r="C1" s="67" t="s">
        <v>428</v>
      </c>
      <c r="D1" s="67"/>
      <c r="E1" s="67"/>
      <c r="F1" s="67"/>
      <c r="G1" s="67"/>
      <c r="H1" s="67"/>
    </row>
    <row r="2" spans="1:13" ht="15.6" x14ac:dyDescent="0.3">
      <c r="C2" s="67" t="s">
        <v>959</v>
      </c>
      <c r="D2" s="67"/>
      <c r="E2" s="67"/>
      <c r="F2" s="67"/>
      <c r="G2" s="67"/>
      <c r="H2" s="67"/>
    </row>
    <row r="3" spans="1:13" ht="15.6" x14ac:dyDescent="0.3">
      <c r="C3" s="67" t="s">
        <v>732</v>
      </c>
      <c r="D3" s="67"/>
      <c r="E3" s="67"/>
      <c r="F3" s="67"/>
      <c r="G3" s="67"/>
      <c r="H3" s="67"/>
    </row>
    <row r="4" spans="1:13" ht="15.6" x14ac:dyDescent="0.3">
      <c r="C4" s="67" t="s">
        <v>733</v>
      </c>
      <c r="D4" s="67"/>
      <c r="E4" s="67"/>
      <c r="F4" s="67"/>
      <c r="G4" s="67"/>
      <c r="H4" s="67"/>
    </row>
    <row r="5" spans="1:13" ht="15.6" x14ac:dyDescent="0.3">
      <c r="C5" s="52"/>
      <c r="D5" s="52"/>
      <c r="E5" s="52"/>
      <c r="F5" s="52"/>
      <c r="G5" s="52"/>
      <c r="H5" s="52"/>
    </row>
    <row r="6" spans="1:13" ht="15.6" x14ac:dyDescent="0.3">
      <c r="C6" s="52"/>
      <c r="D6" s="52" t="s">
        <v>853</v>
      </c>
      <c r="E6" s="52"/>
      <c r="F6" s="52"/>
      <c r="G6" s="52"/>
      <c r="H6" s="52"/>
    </row>
    <row r="7" spans="1:13" ht="15.6" x14ac:dyDescent="0.3">
      <c r="C7" s="58" t="s">
        <v>467</v>
      </c>
      <c r="D7" s="58" t="s">
        <v>468</v>
      </c>
      <c r="E7" s="58" t="s">
        <v>469</v>
      </c>
      <c r="F7" s="58" t="s">
        <v>470</v>
      </c>
      <c r="G7" s="58" t="s">
        <v>471</v>
      </c>
      <c r="H7" s="58" t="s">
        <v>472</v>
      </c>
    </row>
    <row r="8" spans="1:13" ht="15.6" x14ac:dyDescent="0.3">
      <c r="A8" t="s">
        <v>7</v>
      </c>
      <c r="B8" t="s">
        <v>734</v>
      </c>
      <c r="C8" s="52" t="s">
        <v>725</v>
      </c>
      <c r="D8" s="52" t="s">
        <v>735</v>
      </c>
      <c r="E8" s="52" t="s">
        <v>3</v>
      </c>
      <c r="F8" s="52" t="s">
        <v>2</v>
      </c>
      <c r="G8" s="52" t="s">
        <v>736</v>
      </c>
      <c r="H8" s="52" t="s">
        <v>737</v>
      </c>
      <c r="I8" t="s">
        <v>1</v>
      </c>
      <c r="J8" t="s">
        <v>23</v>
      </c>
      <c r="K8" t="s">
        <v>9</v>
      </c>
      <c r="L8" t="s">
        <v>11</v>
      </c>
      <c r="M8" t="s">
        <v>18</v>
      </c>
    </row>
    <row r="9" spans="1:13" ht="15.6" x14ac:dyDescent="0.3">
      <c r="A9" t="s">
        <v>854</v>
      </c>
      <c r="B9" t="s">
        <v>114</v>
      </c>
      <c r="C9" s="52">
        <v>1</v>
      </c>
      <c r="D9" s="52" t="s">
        <v>141</v>
      </c>
      <c r="E9" s="52" t="s">
        <v>855</v>
      </c>
      <c r="F9" s="85">
        <v>41850</v>
      </c>
      <c r="G9" s="192">
        <v>3.6</v>
      </c>
      <c r="H9" s="52">
        <v>588</v>
      </c>
      <c r="I9" t="s">
        <v>757</v>
      </c>
      <c r="J9" s="1">
        <v>41821</v>
      </c>
      <c r="K9">
        <v>7241</v>
      </c>
      <c r="L9">
        <v>20140731110749</v>
      </c>
      <c r="M9">
        <v>1250458</v>
      </c>
    </row>
    <row r="10" spans="1:13" ht="15.6" x14ac:dyDescent="0.3">
      <c r="A10" t="s">
        <v>854</v>
      </c>
      <c r="B10" t="s">
        <v>114</v>
      </c>
      <c r="C10" s="52">
        <v>2</v>
      </c>
      <c r="D10" s="52" t="s">
        <v>141</v>
      </c>
      <c r="E10" s="52" t="s">
        <v>855</v>
      </c>
      <c r="F10" s="85">
        <v>41850</v>
      </c>
      <c r="G10" s="192">
        <v>3.71</v>
      </c>
      <c r="H10" s="52">
        <v>598</v>
      </c>
      <c r="I10" t="s">
        <v>758</v>
      </c>
      <c r="J10" s="1">
        <v>41821</v>
      </c>
      <c r="K10">
        <v>7241</v>
      </c>
      <c r="L10">
        <v>20140731110749</v>
      </c>
      <c r="M10">
        <v>1250458</v>
      </c>
    </row>
    <row r="11" spans="1:13" ht="15.6" x14ac:dyDescent="0.3">
      <c r="A11" t="s">
        <v>854</v>
      </c>
      <c r="B11" t="s">
        <v>114</v>
      </c>
      <c r="C11" s="52">
        <v>3</v>
      </c>
      <c r="D11" s="52" t="s">
        <v>141</v>
      </c>
      <c r="E11" s="52" t="s">
        <v>855</v>
      </c>
      <c r="F11" s="85">
        <v>41850</v>
      </c>
      <c r="G11" s="192">
        <v>1.59</v>
      </c>
      <c r="H11" s="52">
        <v>903</v>
      </c>
      <c r="I11" t="s">
        <v>752</v>
      </c>
      <c r="J11" s="1">
        <v>41821</v>
      </c>
      <c r="K11">
        <v>7241</v>
      </c>
      <c r="L11">
        <v>20140731110749</v>
      </c>
      <c r="M11">
        <v>1250458</v>
      </c>
    </row>
    <row r="12" spans="1:13" ht="15.6" x14ac:dyDescent="0.3">
      <c r="A12" t="s">
        <v>854</v>
      </c>
      <c r="B12" t="s">
        <v>114</v>
      </c>
      <c r="C12" s="52">
        <v>4</v>
      </c>
      <c r="D12" s="52" t="s">
        <v>141</v>
      </c>
      <c r="E12" s="52" t="s">
        <v>855</v>
      </c>
      <c r="F12" s="85">
        <v>41850</v>
      </c>
      <c r="G12" s="192">
        <v>0.11</v>
      </c>
      <c r="H12" s="52">
        <v>912</v>
      </c>
      <c r="I12" t="s">
        <v>759</v>
      </c>
      <c r="J12" s="1">
        <v>41821</v>
      </c>
      <c r="K12">
        <v>7241</v>
      </c>
      <c r="L12">
        <v>20140731110749</v>
      </c>
      <c r="M12">
        <v>1250458</v>
      </c>
    </row>
    <row r="13" spans="1:13" ht="15.6" x14ac:dyDescent="0.3">
      <c r="A13" t="s">
        <v>854</v>
      </c>
      <c r="B13" t="s">
        <v>114</v>
      </c>
      <c r="C13" s="52">
        <v>5</v>
      </c>
      <c r="D13" s="52" t="s">
        <v>141</v>
      </c>
      <c r="E13" s="52" t="s">
        <v>855</v>
      </c>
      <c r="F13" s="85">
        <v>41850</v>
      </c>
      <c r="G13" s="205">
        <v>1.59</v>
      </c>
      <c r="H13" s="52">
        <v>921</v>
      </c>
      <c r="I13" t="s">
        <v>741</v>
      </c>
      <c r="J13" s="1">
        <v>41821</v>
      </c>
      <c r="K13">
        <v>7241</v>
      </c>
      <c r="L13">
        <v>20140731110749</v>
      </c>
      <c r="M13">
        <v>1250458</v>
      </c>
    </row>
    <row r="14" spans="1:13" ht="16.2" thickBot="1" x14ac:dyDescent="0.35">
      <c r="C14" s="52">
        <v>6</v>
      </c>
      <c r="D14" s="52" t="s">
        <v>1291</v>
      </c>
      <c r="E14" s="52"/>
      <c r="F14" s="52"/>
      <c r="G14" s="204">
        <f>SUM(G9:G13)</f>
        <v>10.6</v>
      </c>
      <c r="H14" s="52"/>
    </row>
    <row r="15" spans="1:13" ht="16.2" thickTop="1" x14ac:dyDescent="0.3">
      <c r="C15" s="52">
        <v>7</v>
      </c>
      <c r="D15" s="52"/>
      <c r="E15" s="52"/>
      <c r="F15" s="52"/>
      <c r="G15" s="192"/>
      <c r="H15" s="52"/>
    </row>
    <row r="16" spans="1:13" ht="15.6" x14ac:dyDescent="0.3">
      <c r="C16" s="52">
        <v>8</v>
      </c>
      <c r="D16" s="52"/>
      <c r="E16" s="52"/>
      <c r="F16" s="52"/>
      <c r="G16" s="192">
        <v>3.6</v>
      </c>
      <c r="H16" s="52">
        <v>588</v>
      </c>
    </row>
    <row r="17" spans="3:8" ht="15.6" x14ac:dyDescent="0.3">
      <c r="C17" s="52">
        <v>9</v>
      </c>
      <c r="D17" s="52"/>
      <c r="E17" s="52"/>
      <c r="F17" s="52"/>
      <c r="G17" s="192">
        <v>3.71</v>
      </c>
      <c r="H17" s="52">
        <v>598</v>
      </c>
    </row>
    <row r="18" spans="3:8" ht="15.6" x14ac:dyDescent="0.3">
      <c r="C18" s="52">
        <v>10</v>
      </c>
      <c r="D18" s="52"/>
      <c r="E18" s="52"/>
      <c r="F18" s="52"/>
      <c r="G18" s="192">
        <v>1.59</v>
      </c>
      <c r="H18" s="52">
        <v>903</v>
      </c>
    </row>
    <row r="19" spans="3:8" ht="15.6" x14ac:dyDescent="0.3">
      <c r="C19" s="52">
        <v>11</v>
      </c>
      <c r="D19" s="52"/>
      <c r="E19" s="52"/>
      <c r="F19" s="52"/>
      <c r="G19" s="192">
        <v>0.11</v>
      </c>
      <c r="H19" s="52">
        <v>912</v>
      </c>
    </row>
    <row r="20" spans="3:8" ht="15.6" x14ac:dyDescent="0.3">
      <c r="C20" s="52">
        <v>12</v>
      </c>
      <c r="D20" s="52"/>
      <c r="E20" s="52"/>
      <c r="F20" s="52"/>
      <c r="G20" s="205">
        <v>1.59</v>
      </c>
      <c r="H20" s="52">
        <v>921</v>
      </c>
    </row>
    <row r="21" spans="3:8" ht="16.2" thickBot="1" x14ac:dyDescent="0.35">
      <c r="C21" s="52">
        <v>13</v>
      </c>
      <c r="D21" s="52"/>
      <c r="E21" s="52"/>
      <c r="F21" s="52"/>
      <c r="G21" s="204">
        <f>SUM(G16:G20)</f>
        <v>10.6</v>
      </c>
      <c r="H21" s="52"/>
    </row>
    <row r="22" spans="3:8" ht="15" thickTop="1" x14ac:dyDescent="0.3"/>
  </sheetData>
  <pageMargins left="0.7" right="0.7" top="0.75" bottom="0.75" header="0.3" footer="0.3"/>
  <pageSetup orientation="portrait" r:id="rId1"/>
  <headerFooter>
    <oddFooter>&amp;C&amp;12Exhibit 5D, Page &amp;P of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M40"/>
  <sheetViews>
    <sheetView topLeftCell="C27" workbookViewId="0">
      <selection activeCell="C1" sqref="C1:H20"/>
    </sheetView>
  </sheetViews>
  <sheetFormatPr defaultRowHeight="14.4" x14ac:dyDescent="0.3"/>
  <cols>
    <col min="1" max="1" width="29.44140625" hidden="1" customWidth="1"/>
    <col min="2" max="2" width="28.88671875" hidden="1" customWidth="1"/>
    <col min="3" max="3" width="8.77734375" customWidth="1"/>
    <col min="4" max="4" width="31.88671875" bestFit="1" customWidth="1"/>
    <col min="5" max="5" width="37.44140625" customWidth="1"/>
    <col min="6" max="6" width="11.6640625" bestFit="1" customWidth="1"/>
    <col min="7" max="7" width="10.109375" bestFit="1" customWidth="1"/>
    <col min="8" max="8" width="8.21875" bestFit="1" customWidth="1"/>
    <col min="9" max="9" width="39.88671875" hidden="1" customWidth="1"/>
    <col min="10" max="10" width="7.44140625" hidden="1" customWidth="1"/>
    <col min="11" max="11" width="7.5546875" hidden="1" customWidth="1"/>
    <col min="12" max="12" width="12" hidden="1" customWidth="1"/>
    <col min="13" max="13" width="8" hidden="1" customWidth="1"/>
  </cols>
  <sheetData>
    <row r="7" spans="1:13" x14ac:dyDescent="0.3">
      <c r="C7" s="5"/>
      <c r="D7" s="5"/>
      <c r="E7" s="5"/>
      <c r="F7" s="5"/>
      <c r="G7" s="5"/>
      <c r="H7" s="5"/>
    </row>
    <row r="8" spans="1:13" ht="15.6" x14ac:dyDescent="0.3">
      <c r="C8" s="67" t="s">
        <v>428</v>
      </c>
      <c r="D8" s="67"/>
      <c r="E8" s="67"/>
      <c r="F8" s="67"/>
      <c r="G8" s="67"/>
      <c r="H8" s="67"/>
    </row>
    <row r="9" spans="1:13" ht="15.6" x14ac:dyDescent="0.3">
      <c r="C9" s="67" t="s">
        <v>959</v>
      </c>
      <c r="D9" s="67"/>
      <c r="E9" s="67"/>
      <c r="F9" s="67"/>
      <c r="G9" s="67"/>
      <c r="H9" s="67"/>
    </row>
    <row r="10" spans="1:13" ht="15.6" x14ac:dyDescent="0.3">
      <c r="C10" s="67" t="s">
        <v>732</v>
      </c>
      <c r="D10" s="67"/>
      <c r="E10" s="67"/>
      <c r="F10" s="67"/>
      <c r="G10" s="67"/>
      <c r="H10" s="67"/>
    </row>
    <row r="11" spans="1:13" ht="15.6" x14ac:dyDescent="0.3">
      <c r="C11" s="67" t="s">
        <v>733</v>
      </c>
      <c r="D11" s="67"/>
      <c r="E11" s="67"/>
      <c r="F11" s="67"/>
      <c r="G11" s="67"/>
      <c r="H11" s="67"/>
    </row>
    <row r="12" spans="1:13" ht="15.6" x14ac:dyDescent="0.3">
      <c r="C12" s="52"/>
      <c r="D12" s="52"/>
      <c r="E12" s="52"/>
      <c r="F12" s="52"/>
      <c r="G12" s="52"/>
      <c r="H12" s="52"/>
    </row>
    <row r="13" spans="1:13" ht="15.6" x14ac:dyDescent="0.3">
      <c r="C13" s="52"/>
      <c r="D13" s="52" t="s">
        <v>856</v>
      </c>
      <c r="E13" s="52"/>
      <c r="F13" s="52"/>
      <c r="G13" s="52"/>
      <c r="H13" s="52"/>
    </row>
    <row r="14" spans="1:13" ht="15.6" x14ac:dyDescent="0.3">
      <c r="C14" s="58" t="s">
        <v>467</v>
      </c>
      <c r="D14" s="58" t="s">
        <v>468</v>
      </c>
      <c r="E14" s="58" t="s">
        <v>469</v>
      </c>
      <c r="F14" s="58" t="s">
        <v>470</v>
      </c>
      <c r="G14" s="58" t="s">
        <v>471</v>
      </c>
      <c r="H14" s="58" t="s">
        <v>472</v>
      </c>
    </row>
    <row r="15" spans="1:13" ht="15.6" x14ac:dyDescent="0.3">
      <c r="A15" t="s">
        <v>7</v>
      </c>
      <c r="B15" t="s">
        <v>734</v>
      </c>
      <c r="C15" s="52" t="s">
        <v>725</v>
      </c>
      <c r="D15" s="52" t="s">
        <v>735</v>
      </c>
      <c r="E15" s="52" t="s">
        <v>3</v>
      </c>
      <c r="F15" s="52" t="s">
        <v>2</v>
      </c>
      <c r="G15" s="52" t="s">
        <v>736</v>
      </c>
      <c r="H15" s="52" t="s">
        <v>737</v>
      </c>
      <c r="I15" t="s">
        <v>1</v>
      </c>
      <c r="J15" t="s">
        <v>23</v>
      </c>
      <c r="K15" t="s">
        <v>9</v>
      </c>
      <c r="L15" t="s">
        <v>11</v>
      </c>
      <c r="M15" t="s">
        <v>18</v>
      </c>
    </row>
    <row r="16" spans="1:13" ht="15.6" x14ac:dyDescent="0.3">
      <c r="A16" t="s">
        <v>857</v>
      </c>
      <c r="B16" t="s">
        <v>739</v>
      </c>
      <c r="C16" s="52">
        <v>1</v>
      </c>
      <c r="D16" s="52" t="s">
        <v>858</v>
      </c>
      <c r="E16" s="52" t="s">
        <v>859</v>
      </c>
      <c r="F16" s="85">
        <v>41924</v>
      </c>
      <c r="G16" s="86">
        <v>29.95</v>
      </c>
      <c r="H16" s="52">
        <v>588</v>
      </c>
      <c r="I16" t="s">
        <v>757</v>
      </c>
      <c r="J16" s="1">
        <v>41913</v>
      </c>
      <c r="K16">
        <v>137</v>
      </c>
      <c r="L16">
        <v>6995</v>
      </c>
      <c r="M16">
        <v>1255371</v>
      </c>
    </row>
    <row r="17" spans="1:13" ht="15.6" x14ac:dyDescent="0.3">
      <c r="A17" t="s">
        <v>857</v>
      </c>
      <c r="B17" t="s">
        <v>739</v>
      </c>
      <c r="C17" s="52">
        <f>C16+1</f>
        <v>2</v>
      </c>
      <c r="D17" s="52" t="s">
        <v>858</v>
      </c>
      <c r="E17" s="52" t="s">
        <v>859</v>
      </c>
      <c r="F17" s="85">
        <v>41924</v>
      </c>
      <c r="G17" s="86">
        <v>30.83</v>
      </c>
      <c r="H17" s="52">
        <v>598</v>
      </c>
      <c r="I17" t="s">
        <v>758</v>
      </c>
      <c r="J17" s="1">
        <v>41913</v>
      </c>
      <c r="K17">
        <v>137</v>
      </c>
      <c r="L17">
        <v>6995</v>
      </c>
      <c r="M17">
        <v>1255371</v>
      </c>
    </row>
    <row r="18" spans="1:13" ht="15.6" x14ac:dyDescent="0.3">
      <c r="A18" t="s">
        <v>857</v>
      </c>
      <c r="B18" t="s">
        <v>739</v>
      </c>
      <c r="C18" s="52">
        <f t="shared" ref="C18:C39" si="0">C17+1</f>
        <v>3</v>
      </c>
      <c r="D18" s="52" t="s">
        <v>858</v>
      </c>
      <c r="E18" s="52" t="s">
        <v>859</v>
      </c>
      <c r="F18" s="85">
        <v>41924</v>
      </c>
      <c r="G18" s="86">
        <v>13.21</v>
      </c>
      <c r="H18" s="52">
        <v>903</v>
      </c>
      <c r="I18" t="s">
        <v>752</v>
      </c>
      <c r="J18" s="1">
        <v>41913</v>
      </c>
      <c r="K18">
        <v>137</v>
      </c>
      <c r="L18">
        <v>6995</v>
      </c>
      <c r="M18">
        <v>1255371</v>
      </c>
    </row>
    <row r="19" spans="1:13" ht="15.6" x14ac:dyDescent="0.3">
      <c r="A19" t="s">
        <v>857</v>
      </c>
      <c r="B19" t="s">
        <v>739</v>
      </c>
      <c r="C19" s="52">
        <f t="shared" si="0"/>
        <v>4</v>
      </c>
      <c r="D19" s="52" t="s">
        <v>858</v>
      </c>
      <c r="E19" s="52" t="s">
        <v>859</v>
      </c>
      <c r="F19" s="85">
        <v>41924</v>
      </c>
      <c r="G19" s="86">
        <v>0.88</v>
      </c>
      <c r="H19" s="52">
        <v>912</v>
      </c>
      <c r="I19" t="s">
        <v>759</v>
      </c>
      <c r="J19" s="1">
        <v>41913</v>
      </c>
      <c r="K19">
        <v>137</v>
      </c>
      <c r="L19">
        <v>6995</v>
      </c>
      <c r="M19">
        <v>1255371</v>
      </c>
    </row>
    <row r="20" spans="1:13" ht="15.6" x14ac:dyDescent="0.3">
      <c r="A20" t="s">
        <v>857</v>
      </c>
      <c r="B20" t="s">
        <v>739</v>
      </c>
      <c r="C20" s="52">
        <f t="shared" si="0"/>
        <v>5</v>
      </c>
      <c r="D20" s="52" t="s">
        <v>858</v>
      </c>
      <c r="E20" s="52" t="s">
        <v>859</v>
      </c>
      <c r="F20" s="85">
        <v>41924</v>
      </c>
      <c r="G20" s="86">
        <v>13.21</v>
      </c>
      <c r="H20" s="52">
        <v>921</v>
      </c>
      <c r="I20" t="s">
        <v>741</v>
      </c>
      <c r="J20" s="1">
        <v>41913</v>
      </c>
      <c r="K20">
        <v>137</v>
      </c>
      <c r="L20">
        <v>6995</v>
      </c>
      <c r="M20">
        <v>1255371</v>
      </c>
    </row>
    <row r="21" spans="1:13" ht="15.6" x14ac:dyDescent="0.3">
      <c r="A21" t="s">
        <v>857</v>
      </c>
      <c r="B21" t="s">
        <v>114</v>
      </c>
      <c r="C21" s="52">
        <f t="shared" si="0"/>
        <v>6</v>
      </c>
      <c r="D21" s="52" t="s">
        <v>858</v>
      </c>
      <c r="E21" s="52" t="s">
        <v>860</v>
      </c>
      <c r="F21" s="85">
        <v>42036</v>
      </c>
      <c r="G21" s="86">
        <v>12.11</v>
      </c>
      <c r="H21" s="52">
        <v>588</v>
      </c>
      <c r="I21" t="s">
        <v>757</v>
      </c>
      <c r="J21" s="1">
        <v>42036</v>
      </c>
      <c r="K21">
        <v>137</v>
      </c>
      <c r="L21">
        <v>9533</v>
      </c>
      <c r="M21">
        <v>1262090</v>
      </c>
    </row>
    <row r="22" spans="1:13" ht="15.6" x14ac:dyDescent="0.3">
      <c r="A22" t="s">
        <v>857</v>
      </c>
      <c r="B22" t="s">
        <v>114</v>
      </c>
      <c r="C22" s="52">
        <f t="shared" si="0"/>
        <v>7</v>
      </c>
      <c r="D22" s="52" t="s">
        <v>858</v>
      </c>
      <c r="E22" s="52" t="s">
        <v>860</v>
      </c>
      <c r="F22" s="85">
        <v>42036</v>
      </c>
      <c r="G22" s="86">
        <v>19.510000000000002</v>
      </c>
      <c r="H22" s="52">
        <v>598</v>
      </c>
      <c r="I22" t="s">
        <v>758</v>
      </c>
      <c r="J22" s="1">
        <v>42036</v>
      </c>
      <c r="K22">
        <v>137</v>
      </c>
      <c r="L22">
        <v>9533</v>
      </c>
      <c r="M22">
        <v>1262090</v>
      </c>
    </row>
    <row r="23" spans="1:13" ht="15.6" x14ac:dyDescent="0.3">
      <c r="A23" t="s">
        <v>857</v>
      </c>
      <c r="B23" t="s">
        <v>114</v>
      </c>
      <c r="C23" s="52">
        <f t="shared" si="0"/>
        <v>8</v>
      </c>
      <c r="D23" s="52" t="s">
        <v>858</v>
      </c>
      <c r="E23" s="52" t="s">
        <v>860</v>
      </c>
      <c r="F23" s="85">
        <v>42036</v>
      </c>
      <c r="G23" s="86">
        <v>17.489999999999998</v>
      </c>
      <c r="H23" s="52">
        <v>903</v>
      </c>
      <c r="I23" t="s">
        <v>752</v>
      </c>
      <c r="J23" s="1">
        <v>42036</v>
      </c>
      <c r="K23">
        <v>137</v>
      </c>
      <c r="L23">
        <v>9533</v>
      </c>
      <c r="M23">
        <v>1262090</v>
      </c>
    </row>
    <row r="24" spans="1:13" ht="15.6" x14ac:dyDescent="0.3">
      <c r="A24" t="s">
        <v>857</v>
      </c>
      <c r="B24" t="s">
        <v>114</v>
      </c>
      <c r="C24" s="52">
        <f t="shared" si="0"/>
        <v>9</v>
      </c>
      <c r="D24" s="52" t="s">
        <v>858</v>
      </c>
      <c r="E24" s="52" t="s">
        <v>860</v>
      </c>
      <c r="F24" s="85">
        <v>42036</v>
      </c>
      <c r="G24" s="86">
        <v>0.67</v>
      </c>
      <c r="H24" s="52">
        <v>912</v>
      </c>
      <c r="I24" t="s">
        <v>759</v>
      </c>
      <c r="J24" s="1">
        <v>42036</v>
      </c>
      <c r="K24">
        <v>137</v>
      </c>
      <c r="L24">
        <v>9533</v>
      </c>
      <c r="M24">
        <v>1262090</v>
      </c>
    </row>
    <row r="25" spans="1:13" ht="15.6" x14ac:dyDescent="0.3">
      <c r="A25" t="s">
        <v>857</v>
      </c>
      <c r="B25" t="s">
        <v>114</v>
      </c>
      <c r="C25" s="52">
        <f t="shared" si="0"/>
        <v>10</v>
      </c>
      <c r="D25" s="52" t="s">
        <v>858</v>
      </c>
      <c r="E25" s="52" t="s">
        <v>860</v>
      </c>
      <c r="F25" s="85">
        <v>42036</v>
      </c>
      <c r="G25" s="86">
        <v>17.48</v>
      </c>
      <c r="H25" s="52">
        <v>921</v>
      </c>
      <c r="I25" t="s">
        <v>741</v>
      </c>
      <c r="J25" s="1">
        <v>42036</v>
      </c>
      <c r="K25">
        <v>137</v>
      </c>
      <c r="L25">
        <v>9533</v>
      </c>
      <c r="M25">
        <v>1262090</v>
      </c>
    </row>
    <row r="26" spans="1:13" ht="15.6" x14ac:dyDescent="0.3">
      <c r="A26" t="s">
        <v>857</v>
      </c>
      <c r="B26" t="s">
        <v>739</v>
      </c>
      <c r="C26" s="52">
        <f t="shared" si="0"/>
        <v>11</v>
      </c>
      <c r="D26" s="52" t="s">
        <v>861</v>
      </c>
      <c r="E26" s="52" t="s">
        <v>862</v>
      </c>
      <c r="F26" s="85">
        <v>42125</v>
      </c>
      <c r="G26" s="86">
        <v>286.2</v>
      </c>
      <c r="H26" s="52">
        <v>588</v>
      </c>
      <c r="I26" t="s">
        <v>757</v>
      </c>
      <c r="J26" s="1">
        <v>42125</v>
      </c>
      <c r="K26">
        <v>1014</v>
      </c>
      <c r="L26">
        <v>300140</v>
      </c>
      <c r="M26">
        <v>1267896</v>
      </c>
    </row>
    <row r="27" spans="1:13" ht="15.6" x14ac:dyDescent="0.3">
      <c r="A27" t="s">
        <v>857</v>
      </c>
      <c r="B27" t="s">
        <v>739</v>
      </c>
      <c r="C27" s="52">
        <f t="shared" si="0"/>
        <v>12</v>
      </c>
      <c r="D27" s="52" t="s">
        <v>861</v>
      </c>
      <c r="E27" s="52" t="s">
        <v>862</v>
      </c>
      <c r="F27" s="85">
        <v>42125</v>
      </c>
      <c r="G27" s="86">
        <v>461.1</v>
      </c>
      <c r="H27" s="52">
        <v>598</v>
      </c>
      <c r="I27" t="s">
        <v>758</v>
      </c>
      <c r="J27" s="1">
        <v>42125</v>
      </c>
      <c r="K27">
        <v>1014</v>
      </c>
      <c r="L27">
        <v>300140</v>
      </c>
      <c r="M27">
        <v>1267896</v>
      </c>
    </row>
    <row r="28" spans="1:13" ht="15.6" x14ac:dyDescent="0.3">
      <c r="A28" t="s">
        <v>857</v>
      </c>
      <c r="B28" t="s">
        <v>739</v>
      </c>
      <c r="C28" s="52">
        <f t="shared" si="0"/>
        <v>13</v>
      </c>
      <c r="D28" s="52" t="s">
        <v>861</v>
      </c>
      <c r="E28" s="52" t="s">
        <v>862</v>
      </c>
      <c r="F28" s="85">
        <v>42125</v>
      </c>
      <c r="G28" s="86">
        <v>413.4</v>
      </c>
      <c r="H28" s="52">
        <v>903</v>
      </c>
      <c r="I28" t="s">
        <v>752</v>
      </c>
      <c r="J28" s="1">
        <v>42125</v>
      </c>
      <c r="K28">
        <v>1014</v>
      </c>
      <c r="L28">
        <v>300140</v>
      </c>
      <c r="M28">
        <v>1267896</v>
      </c>
    </row>
    <row r="29" spans="1:13" ht="15.6" x14ac:dyDescent="0.3">
      <c r="A29" t="s">
        <v>857</v>
      </c>
      <c r="B29" t="s">
        <v>739</v>
      </c>
      <c r="C29" s="52">
        <f t="shared" si="0"/>
        <v>14</v>
      </c>
      <c r="D29" s="52" t="s">
        <v>861</v>
      </c>
      <c r="E29" s="52" t="s">
        <v>862</v>
      </c>
      <c r="F29" s="85">
        <v>42125</v>
      </c>
      <c r="G29" s="86">
        <v>15.9</v>
      </c>
      <c r="H29" s="52">
        <v>912</v>
      </c>
      <c r="I29" t="s">
        <v>759</v>
      </c>
      <c r="J29" s="1">
        <v>42125</v>
      </c>
      <c r="K29">
        <v>1014</v>
      </c>
      <c r="L29">
        <v>300140</v>
      </c>
      <c r="M29">
        <v>1267896</v>
      </c>
    </row>
    <row r="30" spans="1:13" ht="15.6" x14ac:dyDescent="0.3">
      <c r="A30" t="s">
        <v>857</v>
      </c>
      <c r="B30" t="s">
        <v>739</v>
      </c>
      <c r="C30" s="52">
        <f t="shared" si="0"/>
        <v>15</v>
      </c>
      <c r="D30" s="52" t="s">
        <v>861</v>
      </c>
      <c r="E30" s="52" t="s">
        <v>862</v>
      </c>
      <c r="F30" s="85">
        <v>42125</v>
      </c>
      <c r="G30" s="86">
        <v>413.4</v>
      </c>
      <c r="H30" s="52">
        <v>921</v>
      </c>
      <c r="I30" t="s">
        <v>741</v>
      </c>
      <c r="J30" s="1">
        <v>42125</v>
      </c>
      <c r="K30">
        <v>1014</v>
      </c>
      <c r="L30">
        <v>300140</v>
      </c>
      <c r="M30">
        <v>1267896</v>
      </c>
    </row>
    <row r="31" spans="1:13" ht="15.6" x14ac:dyDescent="0.3">
      <c r="A31" t="s">
        <v>857</v>
      </c>
      <c r="B31" t="s">
        <v>739</v>
      </c>
      <c r="C31" s="52">
        <f t="shared" si="0"/>
        <v>16</v>
      </c>
      <c r="D31" s="52" t="s">
        <v>141</v>
      </c>
      <c r="E31" s="52" t="s">
        <v>863</v>
      </c>
      <c r="F31" s="85">
        <v>42144</v>
      </c>
      <c r="G31" s="95">
        <v>22.79</v>
      </c>
      <c r="H31" s="52">
        <v>921</v>
      </c>
      <c r="I31" t="s">
        <v>741</v>
      </c>
      <c r="J31" s="1">
        <v>42125</v>
      </c>
      <c r="K31">
        <v>7241</v>
      </c>
      <c r="L31">
        <v>20150521140035</v>
      </c>
      <c r="M31">
        <v>1267473</v>
      </c>
    </row>
    <row r="32" spans="1:13" ht="16.2" thickBot="1" x14ac:dyDescent="0.35">
      <c r="C32" s="52">
        <f t="shared" si="0"/>
        <v>17</v>
      </c>
      <c r="D32" s="52" t="s">
        <v>1292</v>
      </c>
      <c r="E32" s="52"/>
      <c r="F32" s="52"/>
      <c r="G32" s="201">
        <f>SUM(G16:G31)</f>
        <v>1768.13</v>
      </c>
      <c r="H32" s="52"/>
    </row>
    <row r="33" spans="3:8" ht="16.2" thickTop="1" x14ac:dyDescent="0.3">
      <c r="C33" s="52">
        <f t="shared" si="0"/>
        <v>18</v>
      </c>
      <c r="D33" s="52"/>
      <c r="E33" s="52"/>
      <c r="F33" s="52"/>
      <c r="G33" s="86"/>
      <c r="H33" s="52"/>
    </row>
    <row r="34" spans="3:8" ht="15.6" x14ac:dyDescent="0.3">
      <c r="C34" s="52">
        <f t="shared" si="0"/>
        <v>19</v>
      </c>
      <c r="D34" s="52"/>
      <c r="E34" s="52"/>
      <c r="F34" s="52"/>
      <c r="G34" s="202">
        <v>328.26</v>
      </c>
      <c r="H34" s="52">
        <v>588</v>
      </c>
    </row>
    <row r="35" spans="3:8" ht="15.6" x14ac:dyDescent="0.3">
      <c r="C35" s="52">
        <f t="shared" si="0"/>
        <v>20</v>
      </c>
      <c r="D35" s="52"/>
      <c r="E35" s="52"/>
      <c r="F35" s="52"/>
      <c r="G35" s="202">
        <v>511.44000000000005</v>
      </c>
      <c r="H35" s="52">
        <v>598</v>
      </c>
    </row>
    <row r="36" spans="3:8" ht="15.6" x14ac:dyDescent="0.3">
      <c r="C36" s="52">
        <f t="shared" si="0"/>
        <v>21</v>
      </c>
      <c r="D36" s="52"/>
      <c r="E36" s="52"/>
      <c r="F36" s="52"/>
      <c r="G36" s="202">
        <v>444.09999999999997</v>
      </c>
      <c r="H36" s="52">
        <v>903</v>
      </c>
    </row>
    <row r="37" spans="3:8" ht="15.6" x14ac:dyDescent="0.3">
      <c r="C37" s="52">
        <f t="shared" si="0"/>
        <v>22</v>
      </c>
      <c r="D37" s="52"/>
      <c r="E37" s="52"/>
      <c r="F37" s="52"/>
      <c r="G37" s="202">
        <v>17.45</v>
      </c>
      <c r="H37" s="52">
        <v>912</v>
      </c>
    </row>
    <row r="38" spans="3:8" ht="15.6" x14ac:dyDescent="0.3">
      <c r="C38" s="52">
        <f t="shared" si="0"/>
        <v>23</v>
      </c>
      <c r="D38" s="52"/>
      <c r="E38" s="52"/>
      <c r="F38" s="52"/>
      <c r="G38" s="203">
        <v>466.88</v>
      </c>
      <c r="H38" s="52">
        <v>921</v>
      </c>
    </row>
    <row r="39" spans="3:8" ht="16.2" thickBot="1" x14ac:dyDescent="0.35">
      <c r="C39" s="52">
        <f t="shared" si="0"/>
        <v>24</v>
      </c>
      <c r="D39" s="52"/>
      <c r="E39" s="52"/>
      <c r="F39" s="52"/>
      <c r="G39" s="204">
        <f>SUM(G34:G38)</f>
        <v>1768.13</v>
      </c>
      <c r="H39" s="52"/>
    </row>
    <row r="40" spans="3:8" ht="15" thickTop="1" x14ac:dyDescent="0.3"/>
  </sheetData>
  <pageMargins left="0.7" right="0.7" top="0.75" bottom="0.75" header="0.3" footer="0.3"/>
  <pageSetup scale="83" orientation="portrait" r:id="rId1"/>
  <headerFooter>
    <oddFooter>&amp;C&amp;12Exhibit 5D, Page &amp;P of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8"/>
  <sheetViews>
    <sheetView topLeftCell="C1" workbookViewId="0">
      <pane ySplit="8" topLeftCell="A39" activePane="bottomLeft" state="frozen"/>
      <selection activeCell="C1" sqref="C1:H20"/>
      <selection pane="bottomLeft" activeCell="C1" sqref="C1:H20"/>
    </sheetView>
  </sheetViews>
  <sheetFormatPr defaultRowHeight="14.4" x14ac:dyDescent="0.3"/>
  <cols>
    <col min="1" max="1" width="21.44140625" hidden="1" customWidth="1"/>
    <col min="2" max="2" width="28.88671875" hidden="1" customWidth="1"/>
    <col min="3" max="3" width="8.77734375" customWidth="1"/>
    <col min="4" max="4" width="22" bestFit="1" customWidth="1"/>
    <col min="5" max="5" width="26.21875" customWidth="1"/>
    <col min="6" max="6" width="11.6640625" bestFit="1" customWidth="1"/>
    <col min="7" max="7" width="10.109375" bestFit="1" customWidth="1"/>
    <col min="8" max="8" width="8.21875" bestFit="1" customWidth="1"/>
    <col min="9" max="9" width="39.88671875" hidden="1" customWidth="1"/>
    <col min="10" max="10" width="7.44140625" hidden="1" customWidth="1"/>
    <col min="11" max="11" width="7.5546875" hidden="1" customWidth="1"/>
    <col min="12" max="12" width="12" hidden="1" customWidth="1"/>
    <col min="13" max="13" width="8" hidden="1" customWidth="1"/>
  </cols>
  <sheetData>
    <row r="1" spans="1:13" ht="15.6" x14ac:dyDescent="0.3">
      <c r="C1" s="67" t="s">
        <v>428</v>
      </c>
      <c r="D1" s="67"/>
      <c r="E1" s="67"/>
      <c r="F1" s="67"/>
      <c r="G1" s="67"/>
      <c r="H1" s="67"/>
    </row>
    <row r="2" spans="1:13" ht="15.6" x14ac:dyDescent="0.3">
      <c r="C2" s="67" t="s">
        <v>959</v>
      </c>
      <c r="D2" s="67"/>
      <c r="E2" s="67"/>
      <c r="F2" s="67"/>
      <c r="G2" s="67"/>
      <c r="H2" s="67"/>
    </row>
    <row r="3" spans="1:13" ht="15.6" x14ac:dyDescent="0.3">
      <c r="C3" s="67" t="s">
        <v>732</v>
      </c>
      <c r="D3" s="67"/>
      <c r="E3" s="67"/>
      <c r="F3" s="67"/>
      <c r="G3" s="67"/>
      <c r="H3" s="67"/>
    </row>
    <row r="4" spans="1:13" ht="15.6" x14ac:dyDescent="0.3">
      <c r="C4" s="67" t="s">
        <v>733</v>
      </c>
      <c r="D4" s="67"/>
      <c r="E4" s="67"/>
      <c r="F4" s="67"/>
      <c r="G4" s="67"/>
      <c r="H4" s="67"/>
    </row>
    <row r="5" spans="1:13" ht="15.6" x14ac:dyDescent="0.3">
      <c r="C5" s="52"/>
      <c r="D5" s="52"/>
      <c r="E5" s="52"/>
      <c r="F5" s="52"/>
      <c r="G5" s="52"/>
      <c r="H5" s="52"/>
    </row>
    <row r="6" spans="1:13" ht="15.6" x14ac:dyDescent="0.3">
      <c r="C6" s="52"/>
      <c r="D6" s="52" t="s">
        <v>864</v>
      </c>
      <c r="E6" s="52"/>
      <c r="F6" s="52"/>
      <c r="G6" s="52"/>
      <c r="H6" s="52"/>
    </row>
    <row r="7" spans="1:13" ht="15.6" x14ac:dyDescent="0.3">
      <c r="C7" s="58" t="s">
        <v>467</v>
      </c>
      <c r="D7" s="58" t="s">
        <v>468</v>
      </c>
      <c r="E7" s="58" t="s">
        <v>469</v>
      </c>
      <c r="F7" s="58" t="s">
        <v>470</v>
      </c>
      <c r="G7" s="58" t="s">
        <v>471</v>
      </c>
      <c r="H7" s="58" t="s">
        <v>472</v>
      </c>
    </row>
    <row r="8" spans="1:13" ht="15.6" x14ac:dyDescent="0.3">
      <c r="A8" t="s">
        <v>7</v>
      </c>
      <c r="B8" t="s">
        <v>734</v>
      </c>
      <c r="C8" s="52" t="s">
        <v>725</v>
      </c>
      <c r="D8" s="52" t="s">
        <v>735</v>
      </c>
      <c r="E8" s="52" t="s">
        <v>3</v>
      </c>
      <c r="F8" s="52" t="s">
        <v>2</v>
      </c>
      <c r="G8" s="52" t="s">
        <v>736</v>
      </c>
      <c r="H8" s="52" t="s">
        <v>737</v>
      </c>
      <c r="I8" t="s">
        <v>1</v>
      </c>
      <c r="J8" t="s">
        <v>23</v>
      </c>
      <c r="K8" t="s">
        <v>9</v>
      </c>
      <c r="L8" t="s">
        <v>11</v>
      </c>
      <c r="M8" t="s">
        <v>18</v>
      </c>
    </row>
    <row r="9" spans="1:13" ht="15.6" x14ac:dyDescent="0.3">
      <c r="A9" t="s">
        <v>241</v>
      </c>
      <c r="B9" t="s">
        <v>114</v>
      </c>
      <c r="C9" s="52">
        <v>1</v>
      </c>
      <c r="D9" s="52" t="s">
        <v>865</v>
      </c>
      <c r="E9" s="52" t="s">
        <v>240</v>
      </c>
      <c r="F9" s="85">
        <v>41835</v>
      </c>
      <c r="G9" s="52">
        <v>250</v>
      </c>
      <c r="H9" s="52">
        <v>598</v>
      </c>
      <c r="I9" t="s">
        <v>758</v>
      </c>
      <c r="J9" s="1">
        <v>41821</v>
      </c>
      <c r="K9">
        <v>8376</v>
      </c>
      <c r="L9">
        <v>20140717095548</v>
      </c>
      <c r="M9">
        <v>1249416</v>
      </c>
    </row>
    <row r="10" spans="1:13" ht="15.6" x14ac:dyDescent="0.3">
      <c r="A10" t="s">
        <v>241</v>
      </c>
      <c r="B10" t="s">
        <v>114</v>
      </c>
      <c r="C10" s="52">
        <f>C9+1</f>
        <v>2</v>
      </c>
      <c r="D10" s="52" t="s">
        <v>866</v>
      </c>
      <c r="E10" s="52" t="s">
        <v>867</v>
      </c>
      <c r="F10" s="85">
        <v>41835</v>
      </c>
      <c r="G10" s="52">
        <v>450</v>
      </c>
      <c r="H10" s="52">
        <v>598</v>
      </c>
      <c r="I10" t="s">
        <v>758</v>
      </c>
      <c r="J10" s="1">
        <v>41821</v>
      </c>
      <c r="K10">
        <v>1694</v>
      </c>
      <c r="L10">
        <v>20140717095035</v>
      </c>
      <c r="M10">
        <v>1249416</v>
      </c>
    </row>
    <row r="11" spans="1:13" ht="15.6" x14ac:dyDescent="0.3">
      <c r="A11" t="s">
        <v>241</v>
      </c>
      <c r="B11" t="s">
        <v>114</v>
      </c>
      <c r="C11" s="52">
        <f t="shared" ref="C11:C47" si="0">C10+1</f>
        <v>3</v>
      </c>
      <c r="D11" s="52" t="s">
        <v>868</v>
      </c>
      <c r="E11" s="52" t="s">
        <v>353</v>
      </c>
      <c r="F11" s="85">
        <v>41835</v>
      </c>
      <c r="G11" s="52">
        <v>100</v>
      </c>
      <c r="H11" s="52">
        <v>903</v>
      </c>
      <c r="I11" t="s">
        <v>752</v>
      </c>
      <c r="J11" s="1">
        <v>41821</v>
      </c>
      <c r="K11">
        <v>10065</v>
      </c>
      <c r="L11">
        <v>20140717095352</v>
      </c>
      <c r="M11">
        <v>1249416</v>
      </c>
    </row>
    <row r="12" spans="1:13" ht="15.6" x14ac:dyDescent="0.3">
      <c r="A12" t="s">
        <v>241</v>
      </c>
      <c r="B12" t="s">
        <v>114</v>
      </c>
      <c r="C12" s="52">
        <f t="shared" si="0"/>
        <v>4</v>
      </c>
      <c r="D12" s="52" t="s">
        <v>869</v>
      </c>
      <c r="E12" s="52" t="s">
        <v>353</v>
      </c>
      <c r="F12" s="85">
        <v>41835</v>
      </c>
      <c r="G12" s="52">
        <v>100</v>
      </c>
      <c r="H12" s="52">
        <v>903</v>
      </c>
      <c r="I12" t="s">
        <v>752</v>
      </c>
      <c r="J12" s="1">
        <v>41821</v>
      </c>
      <c r="K12">
        <v>1497</v>
      </c>
      <c r="L12">
        <v>20140717095443</v>
      </c>
      <c r="M12">
        <v>1249416</v>
      </c>
    </row>
    <row r="13" spans="1:13" ht="15.6" x14ac:dyDescent="0.3">
      <c r="A13" t="s">
        <v>241</v>
      </c>
      <c r="B13" t="s">
        <v>114</v>
      </c>
      <c r="C13" s="52">
        <f t="shared" si="0"/>
        <v>5</v>
      </c>
      <c r="D13" s="52" t="s">
        <v>98</v>
      </c>
      <c r="E13" s="52" t="s">
        <v>353</v>
      </c>
      <c r="F13" s="85">
        <v>41835</v>
      </c>
      <c r="G13" s="52">
        <v>100</v>
      </c>
      <c r="H13" s="52">
        <v>930.2</v>
      </c>
      <c r="I13" t="s">
        <v>25</v>
      </c>
      <c r="J13" s="1">
        <v>41821</v>
      </c>
      <c r="K13">
        <v>9250</v>
      </c>
      <c r="L13">
        <v>20140717095250</v>
      </c>
      <c r="M13">
        <v>1249416</v>
      </c>
    </row>
    <row r="14" spans="1:13" ht="15.6" x14ac:dyDescent="0.3">
      <c r="A14" t="s">
        <v>241</v>
      </c>
      <c r="B14" t="s">
        <v>114</v>
      </c>
      <c r="C14" s="52">
        <f t="shared" si="0"/>
        <v>6</v>
      </c>
      <c r="D14" s="52" t="s">
        <v>776</v>
      </c>
      <c r="E14" s="52" t="s">
        <v>870</v>
      </c>
      <c r="F14" s="85">
        <v>41929</v>
      </c>
      <c r="G14" s="52">
        <v>300</v>
      </c>
      <c r="H14" s="52">
        <v>598</v>
      </c>
      <c r="I14" t="s">
        <v>758</v>
      </c>
      <c r="J14" s="1">
        <v>41913</v>
      </c>
      <c r="K14">
        <v>7532</v>
      </c>
      <c r="L14">
        <v>20141028113938</v>
      </c>
      <c r="M14">
        <v>1256006</v>
      </c>
    </row>
    <row r="15" spans="1:13" ht="15.6" x14ac:dyDescent="0.3">
      <c r="A15" t="s">
        <v>241</v>
      </c>
      <c r="B15" t="s">
        <v>114</v>
      </c>
      <c r="C15" s="52">
        <f t="shared" si="0"/>
        <v>7</v>
      </c>
      <c r="D15" s="52" t="s">
        <v>871</v>
      </c>
      <c r="E15" s="52" t="s">
        <v>872</v>
      </c>
      <c r="F15" s="85">
        <v>41929</v>
      </c>
      <c r="G15" s="52">
        <v>250</v>
      </c>
      <c r="H15" s="52">
        <v>921</v>
      </c>
      <c r="I15" t="s">
        <v>741</v>
      </c>
      <c r="J15" s="1">
        <v>41913</v>
      </c>
      <c r="K15">
        <v>7407</v>
      </c>
      <c r="L15">
        <v>20141028114010</v>
      </c>
      <c r="M15">
        <v>1256006</v>
      </c>
    </row>
    <row r="16" spans="1:13" ht="15.6" x14ac:dyDescent="0.3">
      <c r="A16" t="s">
        <v>241</v>
      </c>
      <c r="B16" t="s">
        <v>114</v>
      </c>
      <c r="C16" s="52">
        <f t="shared" si="0"/>
        <v>8</v>
      </c>
      <c r="D16" s="52" t="s">
        <v>873</v>
      </c>
      <c r="E16" s="52" t="s">
        <v>786</v>
      </c>
      <c r="F16" s="85">
        <v>42009</v>
      </c>
      <c r="G16" s="52">
        <v>350</v>
      </c>
      <c r="H16" s="52">
        <v>598</v>
      </c>
      <c r="I16" t="s">
        <v>758</v>
      </c>
      <c r="J16" s="1">
        <v>42005</v>
      </c>
      <c r="K16">
        <v>1208</v>
      </c>
      <c r="L16">
        <v>20150105091749</v>
      </c>
      <c r="M16">
        <v>1259658</v>
      </c>
    </row>
    <row r="17" spans="1:13" ht="15.6" x14ac:dyDescent="0.3">
      <c r="A17" t="s">
        <v>241</v>
      </c>
      <c r="B17" t="s">
        <v>114</v>
      </c>
      <c r="C17" s="52">
        <f t="shared" si="0"/>
        <v>9</v>
      </c>
      <c r="D17" s="52" t="s">
        <v>874</v>
      </c>
      <c r="E17" s="52" t="s">
        <v>784</v>
      </c>
      <c r="F17" s="85">
        <v>42009</v>
      </c>
      <c r="G17" s="52">
        <v>300</v>
      </c>
      <c r="H17" s="52">
        <v>903</v>
      </c>
      <c r="I17" t="s">
        <v>752</v>
      </c>
      <c r="J17" s="1">
        <v>42005</v>
      </c>
      <c r="K17">
        <v>8434</v>
      </c>
      <c r="L17">
        <v>20150105091655</v>
      </c>
      <c r="M17">
        <v>1259658</v>
      </c>
    </row>
    <row r="18" spans="1:13" ht="15.6" x14ac:dyDescent="0.3">
      <c r="A18" t="s">
        <v>241</v>
      </c>
      <c r="B18" t="s">
        <v>114</v>
      </c>
      <c r="C18" s="52">
        <f t="shared" si="0"/>
        <v>10</v>
      </c>
      <c r="D18" s="52" t="s">
        <v>875</v>
      </c>
      <c r="E18" s="52" t="s">
        <v>353</v>
      </c>
      <c r="F18" s="85">
        <v>42009</v>
      </c>
      <c r="G18" s="52">
        <v>100</v>
      </c>
      <c r="H18" s="52">
        <v>921</v>
      </c>
      <c r="I18" t="s">
        <v>741</v>
      </c>
      <c r="J18" s="1">
        <v>42005</v>
      </c>
      <c r="K18">
        <v>1167</v>
      </c>
      <c r="L18">
        <v>20150105091510</v>
      </c>
      <c r="M18">
        <v>1259658</v>
      </c>
    </row>
    <row r="19" spans="1:13" ht="15.6" x14ac:dyDescent="0.3">
      <c r="A19" t="s">
        <v>241</v>
      </c>
      <c r="B19" t="s">
        <v>114</v>
      </c>
      <c r="C19" s="52">
        <f t="shared" si="0"/>
        <v>11</v>
      </c>
      <c r="D19" s="52" t="s">
        <v>242</v>
      </c>
      <c r="E19" s="52" t="s">
        <v>240</v>
      </c>
      <c r="F19" s="85">
        <v>42009</v>
      </c>
      <c r="G19" s="52">
        <v>250</v>
      </c>
      <c r="H19" s="52">
        <v>930.2</v>
      </c>
      <c r="I19" t="s">
        <v>25</v>
      </c>
      <c r="J19" s="1">
        <v>42005</v>
      </c>
      <c r="K19">
        <v>8124</v>
      </c>
      <c r="L19">
        <v>20150105091604</v>
      </c>
      <c r="M19">
        <v>1259658</v>
      </c>
    </row>
    <row r="20" spans="1:13" ht="15.6" x14ac:dyDescent="0.3">
      <c r="A20" t="s">
        <v>241</v>
      </c>
      <c r="B20" t="s">
        <v>114</v>
      </c>
      <c r="C20" s="52">
        <f t="shared" si="0"/>
        <v>12</v>
      </c>
      <c r="D20" s="52" t="s">
        <v>876</v>
      </c>
      <c r="E20" s="52" t="s">
        <v>353</v>
      </c>
      <c r="F20" s="85">
        <v>42090</v>
      </c>
      <c r="G20" s="52">
        <v>100</v>
      </c>
      <c r="H20" s="52">
        <v>588</v>
      </c>
      <c r="I20" t="s">
        <v>757</v>
      </c>
      <c r="J20" s="1">
        <v>42064</v>
      </c>
      <c r="K20">
        <v>1139</v>
      </c>
      <c r="L20">
        <v>20150331131510</v>
      </c>
      <c r="M20">
        <v>1264544</v>
      </c>
    </row>
    <row r="21" spans="1:13" ht="15.6" x14ac:dyDescent="0.3">
      <c r="A21" t="s">
        <v>241</v>
      </c>
      <c r="B21" t="s">
        <v>114</v>
      </c>
      <c r="C21" s="52">
        <f t="shared" si="0"/>
        <v>13</v>
      </c>
      <c r="D21" s="52" t="s">
        <v>877</v>
      </c>
      <c r="E21" s="52" t="s">
        <v>786</v>
      </c>
      <c r="F21" s="85">
        <v>42090</v>
      </c>
      <c r="G21" s="52">
        <v>350</v>
      </c>
      <c r="H21" s="52">
        <v>598</v>
      </c>
      <c r="I21" t="s">
        <v>758</v>
      </c>
      <c r="J21" s="1">
        <v>42064</v>
      </c>
      <c r="K21">
        <v>7611</v>
      </c>
      <c r="L21">
        <v>20150331132005</v>
      </c>
      <c r="M21">
        <v>1264544</v>
      </c>
    </row>
    <row r="22" spans="1:13" ht="15.6" x14ac:dyDescent="0.3">
      <c r="A22" t="s">
        <v>241</v>
      </c>
      <c r="B22" t="s">
        <v>114</v>
      </c>
      <c r="C22" s="52">
        <f t="shared" si="0"/>
        <v>14</v>
      </c>
      <c r="D22" s="52" t="s">
        <v>878</v>
      </c>
      <c r="E22" s="52" t="s">
        <v>879</v>
      </c>
      <c r="F22" s="85">
        <v>42090</v>
      </c>
      <c r="G22" s="52">
        <v>200</v>
      </c>
      <c r="H22" s="52">
        <v>903</v>
      </c>
      <c r="I22" t="s">
        <v>752</v>
      </c>
      <c r="J22" s="1">
        <v>42064</v>
      </c>
      <c r="K22">
        <v>1888</v>
      </c>
      <c r="L22">
        <v>20150331131558</v>
      </c>
      <c r="M22">
        <v>1264544</v>
      </c>
    </row>
    <row r="23" spans="1:13" ht="15.6" x14ac:dyDescent="0.3">
      <c r="A23" t="s">
        <v>241</v>
      </c>
      <c r="B23" t="s">
        <v>114</v>
      </c>
      <c r="C23" s="52">
        <f t="shared" si="0"/>
        <v>15</v>
      </c>
      <c r="D23" s="52" t="s">
        <v>880</v>
      </c>
      <c r="E23" s="52" t="s">
        <v>879</v>
      </c>
      <c r="F23" s="85">
        <v>42090</v>
      </c>
      <c r="G23" s="52">
        <v>200</v>
      </c>
      <c r="H23" s="52">
        <v>921</v>
      </c>
      <c r="I23" t="s">
        <v>741</v>
      </c>
      <c r="J23" s="1">
        <v>42064</v>
      </c>
      <c r="K23">
        <v>1859</v>
      </c>
      <c r="L23">
        <v>20150331131834</v>
      </c>
      <c r="M23">
        <v>1264654</v>
      </c>
    </row>
    <row r="24" spans="1:13" ht="15.6" x14ac:dyDescent="0.3">
      <c r="A24" t="s">
        <v>241</v>
      </c>
      <c r="B24" t="s">
        <v>114</v>
      </c>
      <c r="C24" s="52">
        <f t="shared" si="0"/>
        <v>16</v>
      </c>
      <c r="D24" s="52" t="s">
        <v>881</v>
      </c>
      <c r="E24" s="52" t="s">
        <v>786</v>
      </c>
      <c r="F24" s="85">
        <v>42090</v>
      </c>
      <c r="G24" s="52">
        <v>350</v>
      </c>
      <c r="H24" s="52">
        <v>921</v>
      </c>
      <c r="I24" t="s">
        <v>741</v>
      </c>
      <c r="J24" s="1">
        <v>42064</v>
      </c>
      <c r="K24">
        <v>7696</v>
      </c>
      <c r="L24">
        <v>20150331131917</v>
      </c>
      <c r="M24">
        <v>1264544</v>
      </c>
    </row>
    <row r="25" spans="1:13" ht="15.6" x14ac:dyDescent="0.3">
      <c r="A25" t="s">
        <v>241</v>
      </c>
      <c r="B25" t="s">
        <v>114</v>
      </c>
      <c r="C25" s="52">
        <f t="shared" si="0"/>
        <v>17</v>
      </c>
      <c r="D25" s="52" t="s">
        <v>882</v>
      </c>
      <c r="E25" s="52" t="s">
        <v>784</v>
      </c>
      <c r="F25" s="85">
        <v>42115</v>
      </c>
      <c r="G25" s="52">
        <v>300</v>
      </c>
      <c r="H25" s="52">
        <v>588</v>
      </c>
      <c r="I25" t="s">
        <v>757</v>
      </c>
      <c r="J25" s="1">
        <v>42095</v>
      </c>
      <c r="K25">
        <v>2835</v>
      </c>
      <c r="L25">
        <v>20150422084015</v>
      </c>
      <c r="M25">
        <v>1266118</v>
      </c>
    </row>
    <row r="26" spans="1:13" ht="15.6" x14ac:dyDescent="0.3">
      <c r="A26" t="s">
        <v>241</v>
      </c>
      <c r="B26" t="s">
        <v>114</v>
      </c>
      <c r="C26" s="52">
        <f t="shared" si="0"/>
        <v>18</v>
      </c>
      <c r="D26" s="52" t="s">
        <v>883</v>
      </c>
      <c r="E26" s="52" t="s">
        <v>240</v>
      </c>
      <c r="F26" s="85">
        <v>42115</v>
      </c>
      <c r="G26" s="52">
        <v>250</v>
      </c>
      <c r="H26" s="52">
        <v>598</v>
      </c>
      <c r="I26" t="s">
        <v>758</v>
      </c>
      <c r="J26" s="1">
        <v>42095</v>
      </c>
      <c r="K26">
        <v>2449</v>
      </c>
      <c r="L26">
        <v>20150422083604</v>
      </c>
      <c r="M26">
        <v>1266118</v>
      </c>
    </row>
    <row r="27" spans="1:13" ht="15.6" x14ac:dyDescent="0.3">
      <c r="A27" t="s">
        <v>241</v>
      </c>
      <c r="B27" t="s">
        <v>114</v>
      </c>
      <c r="C27" s="52">
        <f t="shared" si="0"/>
        <v>19</v>
      </c>
      <c r="D27" s="52" t="s">
        <v>884</v>
      </c>
      <c r="E27" s="52" t="s">
        <v>784</v>
      </c>
      <c r="F27" s="85">
        <v>42115</v>
      </c>
      <c r="G27" s="52">
        <v>300</v>
      </c>
      <c r="H27" s="52">
        <v>598</v>
      </c>
      <c r="I27" t="s">
        <v>758</v>
      </c>
      <c r="J27" s="1">
        <v>42095</v>
      </c>
      <c r="K27">
        <v>1120</v>
      </c>
      <c r="L27">
        <v>20150422083850</v>
      </c>
      <c r="M27">
        <v>1266118</v>
      </c>
    </row>
    <row r="28" spans="1:13" ht="15.6" x14ac:dyDescent="0.3">
      <c r="A28" t="s">
        <v>241</v>
      </c>
      <c r="B28" t="s">
        <v>114</v>
      </c>
      <c r="C28" s="52">
        <f t="shared" si="0"/>
        <v>20</v>
      </c>
      <c r="D28" s="52" t="s">
        <v>885</v>
      </c>
      <c r="E28" s="52" t="s">
        <v>784</v>
      </c>
      <c r="F28" s="85">
        <v>42115</v>
      </c>
      <c r="G28" s="52">
        <v>300</v>
      </c>
      <c r="H28" s="52">
        <v>598</v>
      </c>
      <c r="I28" t="s">
        <v>758</v>
      </c>
      <c r="J28" s="1">
        <v>42095</v>
      </c>
      <c r="K28">
        <v>7638</v>
      </c>
      <c r="L28">
        <v>20150422083755</v>
      </c>
      <c r="M28">
        <v>1266118</v>
      </c>
    </row>
    <row r="29" spans="1:13" ht="15.6" x14ac:dyDescent="0.3">
      <c r="A29" t="s">
        <v>241</v>
      </c>
      <c r="B29" t="s">
        <v>114</v>
      </c>
      <c r="C29" s="52">
        <f t="shared" si="0"/>
        <v>21</v>
      </c>
      <c r="D29" s="52" t="s">
        <v>886</v>
      </c>
      <c r="E29" s="52" t="s">
        <v>784</v>
      </c>
      <c r="F29" s="85">
        <v>42115</v>
      </c>
      <c r="G29" s="52">
        <v>300</v>
      </c>
      <c r="H29" s="52">
        <v>598</v>
      </c>
      <c r="I29" t="s">
        <v>758</v>
      </c>
      <c r="J29" s="1">
        <v>42095</v>
      </c>
      <c r="K29">
        <v>7784</v>
      </c>
      <c r="L29">
        <v>20150422083931</v>
      </c>
      <c r="M29">
        <v>1266118</v>
      </c>
    </row>
    <row r="30" spans="1:13" ht="15.6" x14ac:dyDescent="0.3">
      <c r="A30" t="s">
        <v>241</v>
      </c>
      <c r="B30" t="s">
        <v>114</v>
      </c>
      <c r="C30" s="52">
        <f t="shared" si="0"/>
        <v>22</v>
      </c>
      <c r="D30" s="52" t="s">
        <v>887</v>
      </c>
      <c r="E30" s="52" t="s">
        <v>786</v>
      </c>
      <c r="F30" s="85">
        <v>42115</v>
      </c>
      <c r="G30" s="52">
        <v>350</v>
      </c>
      <c r="H30" s="52">
        <v>903</v>
      </c>
      <c r="I30" t="s">
        <v>752</v>
      </c>
      <c r="J30" s="1">
        <v>42095</v>
      </c>
      <c r="K30">
        <v>597</v>
      </c>
      <c r="L30">
        <v>20150422084055</v>
      </c>
      <c r="M30">
        <v>1266118</v>
      </c>
    </row>
    <row r="31" spans="1:13" ht="15.6" x14ac:dyDescent="0.3">
      <c r="A31" t="s">
        <v>241</v>
      </c>
      <c r="B31" t="s">
        <v>114</v>
      </c>
      <c r="C31" s="52">
        <f t="shared" si="0"/>
        <v>23</v>
      </c>
      <c r="D31" s="52" t="s">
        <v>135</v>
      </c>
      <c r="E31" s="52" t="s">
        <v>353</v>
      </c>
      <c r="F31" s="85">
        <v>42115</v>
      </c>
      <c r="G31" s="52">
        <v>100</v>
      </c>
      <c r="H31" s="52">
        <v>903</v>
      </c>
      <c r="I31" t="s">
        <v>752</v>
      </c>
      <c r="J31" s="1">
        <v>42095</v>
      </c>
      <c r="K31">
        <v>2273</v>
      </c>
      <c r="L31">
        <v>20150422083349</v>
      </c>
      <c r="M31">
        <v>1266118</v>
      </c>
    </row>
    <row r="32" spans="1:13" ht="15.6" x14ac:dyDescent="0.3">
      <c r="A32" t="s">
        <v>241</v>
      </c>
      <c r="B32" t="s">
        <v>114</v>
      </c>
      <c r="C32" s="52">
        <f t="shared" si="0"/>
        <v>24</v>
      </c>
      <c r="D32" s="52" t="s">
        <v>888</v>
      </c>
      <c r="E32" s="52" t="s">
        <v>889</v>
      </c>
      <c r="F32" s="85">
        <v>42115</v>
      </c>
      <c r="G32" s="52">
        <v>150</v>
      </c>
      <c r="H32" s="52">
        <v>921</v>
      </c>
      <c r="I32" t="s">
        <v>741</v>
      </c>
      <c r="J32" s="1">
        <v>42095</v>
      </c>
      <c r="K32">
        <v>2049</v>
      </c>
      <c r="L32">
        <v>20150422083432</v>
      </c>
      <c r="M32">
        <v>1266118</v>
      </c>
    </row>
    <row r="33" spans="1:13" ht="15.6" x14ac:dyDescent="0.3">
      <c r="A33" t="s">
        <v>241</v>
      </c>
      <c r="B33" t="s">
        <v>114</v>
      </c>
      <c r="C33" s="52">
        <f t="shared" si="0"/>
        <v>25</v>
      </c>
      <c r="D33" s="52" t="s">
        <v>890</v>
      </c>
      <c r="E33" s="52" t="s">
        <v>879</v>
      </c>
      <c r="F33" s="85">
        <v>42115</v>
      </c>
      <c r="G33" s="52">
        <v>200</v>
      </c>
      <c r="H33" s="52">
        <v>921</v>
      </c>
      <c r="I33" t="s">
        <v>741</v>
      </c>
      <c r="J33" s="1">
        <v>42095</v>
      </c>
      <c r="K33">
        <v>1266</v>
      </c>
      <c r="L33">
        <v>20150422083510</v>
      </c>
      <c r="M33">
        <v>1266118</v>
      </c>
    </row>
    <row r="34" spans="1:13" ht="15.6" x14ac:dyDescent="0.3">
      <c r="A34" t="s">
        <v>241</v>
      </c>
      <c r="B34" t="s">
        <v>114</v>
      </c>
      <c r="C34" s="52">
        <f t="shared" si="0"/>
        <v>26</v>
      </c>
      <c r="D34" s="52" t="s">
        <v>891</v>
      </c>
      <c r="E34" s="52" t="s">
        <v>867</v>
      </c>
      <c r="F34" s="85">
        <v>42143</v>
      </c>
      <c r="G34" s="52">
        <v>450</v>
      </c>
      <c r="H34" s="52">
        <v>163</v>
      </c>
      <c r="I34" t="s">
        <v>892</v>
      </c>
      <c r="J34" s="1">
        <v>42125</v>
      </c>
      <c r="K34">
        <v>7381</v>
      </c>
      <c r="L34">
        <v>20150519091203</v>
      </c>
      <c r="M34">
        <v>1267254</v>
      </c>
    </row>
    <row r="35" spans="1:13" ht="15.6" x14ac:dyDescent="0.3">
      <c r="A35" t="s">
        <v>241</v>
      </c>
      <c r="B35" t="s">
        <v>114</v>
      </c>
      <c r="C35" s="52">
        <f t="shared" si="0"/>
        <v>27</v>
      </c>
      <c r="D35" s="52" t="s">
        <v>893</v>
      </c>
      <c r="E35" s="52" t="s">
        <v>867</v>
      </c>
      <c r="F35" s="85">
        <v>42143</v>
      </c>
      <c r="G35" s="52">
        <v>450</v>
      </c>
      <c r="H35" s="52">
        <v>598</v>
      </c>
      <c r="I35" t="s">
        <v>758</v>
      </c>
      <c r="J35" s="1">
        <v>42125</v>
      </c>
      <c r="K35">
        <v>7775</v>
      </c>
      <c r="L35">
        <v>20150519091251</v>
      </c>
      <c r="M35">
        <v>1267254</v>
      </c>
    </row>
    <row r="36" spans="1:13" ht="15.6" x14ac:dyDescent="0.3">
      <c r="A36" t="s">
        <v>241</v>
      </c>
      <c r="B36" t="s">
        <v>114</v>
      </c>
      <c r="C36" s="52">
        <f t="shared" si="0"/>
        <v>28</v>
      </c>
      <c r="D36" s="52" t="s">
        <v>894</v>
      </c>
      <c r="E36" s="52" t="s">
        <v>353</v>
      </c>
      <c r="F36" s="85">
        <v>42143</v>
      </c>
      <c r="G36" s="52">
        <v>100</v>
      </c>
      <c r="H36" s="52">
        <v>598</v>
      </c>
      <c r="I36" t="s">
        <v>758</v>
      </c>
      <c r="J36" s="1">
        <v>42125</v>
      </c>
      <c r="K36">
        <v>10047</v>
      </c>
      <c r="L36">
        <v>20150519091116</v>
      </c>
      <c r="M36">
        <v>1267254</v>
      </c>
    </row>
    <row r="37" spans="1:13" ht="15.6" x14ac:dyDescent="0.3">
      <c r="A37" t="s">
        <v>241</v>
      </c>
      <c r="B37" t="s">
        <v>114</v>
      </c>
      <c r="C37" s="52">
        <f t="shared" si="0"/>
        <v>29</v>
      </c>
      <c r="D37" s="52" t="s">
        <v>895</v>
      </c>
      <c r="E37" s="52" t="s">
        <v>353</v>
      </c>
      <c r="F37" s="85">
        <v>42143</v>
      </c>
      <c r="G37" s="52">
        <v>100</v>
      </c>
      <c r="H37" s="52">
        <v>903</v>
      </c>
      <c r="I37" t="s">
        <v>752</v>
      </c>
      <c r="J37" s="1">
        <v>42125</v>
      </c>
      <c r="K37">
        <v>1522</v>
      </c>
      <c r="L37">
        <v>20150519091032</v>
      </c>
      <c r="M37">
        <v>1267254</v>
      </c>
    </row>
    <row r="38" spans="1:13" ht="15.6" x14ac:dyDescent="0.3">
      <c r="A38" t="s">
        <v>241</v>
      </c>
      <c r="B38" t="s">
        <v>114</v>
      </c>
      <c r="C38" s="52">
        <f t="shared" si="0"/>
        <v>30</v>
      </c>
      <c r="D38" s="52" t="s">
        <v>896</v>
      </c>
      <c r="E38" s="52" t="s">
        <v>784</v>
      </c>
      <c r="F38" s="85">
        <v>42180</v>
      </c>
      <c r="G38" s="92">
        <v>300</v>
      </c>
      <c r="H38" s="52">
        <v>598</v>
      </c>
      <c r="I38" t="s">
        <v>758</v>
      </c>
      <c r="J38" s="1">
        <v>42156</v>
      </c>
      <c r="K38">
        <v>2441</v>
      </c>
      <c r="L38">
        <v>20150626092402</v>
      </c>
      <c r="M38">
        <v>1269460</v>
      </c>
    </row>
    <row r="39" spans="1:13" ht="16.2" thickBot="1" x14ac:dyDescent="0.35">
      <c r="C39" s="52">
        <f t="shared" si="0"/>
        <v>31</v>
      </c>
      <c r="D39" s="52" t="s">
        <v>1293</v>
      </c>
      <c r="E39" s="52"/>
      <c r="F39" s="52"/>
      <c r="G39" s="204">
        <f>SUM(G9:G38)</f>
        <v>7400</v>
      </c>
      <c r="H39" s="52"/>
    </row>
    <row r="40" spans="1:13" ht="16.2" thickTop="1" x14ac:dyDescent="0.3">
      <c r="C40" s="52">
        <f t="shared" si="0"/>
        <v>32</v>
      </c>
      <c r="D40" s="52"/>
      <c r="E40" s="52"/>
      <c r="F40" s="52"/>
      <c r="G40" s="52"/>
      <c r="H40" s="52"/>
    </row>
    <row r="41" spans="1:13" ht="15.6" x14ac:dyDescent="0.3">
      <c r="C41" s="52">
        <f t="shared" si="0"/>
        <v>33</v>
      </c>
      <c r="D41" s="52"/>
      <c r="E41" s="52"/>
      <c r="F41" s="52"/>
      <c r="G41" s="192">
        <v>450</v>
      </c>
      <c r="H41" s="52">
        <v>163</v>
      </c>
    </row>
    <row r="42" spans="1:13" ht="15.6" x14ac:dyDescent="0.3">
      <c r="C42" s="52">
        <f t="shared" si="0"/>
        <v>34</v>
      </c>
      <c r="D42" s="52"/>
      <c r="E42" s="52"/>
      <c r="F42" s="52"/>
      <c r="G42" s="192">
        <v>400</v>
      </c>
      <c r="H42" s="52">
        <v>588</v>
      </c>
    </row>
    <row r="43" spans="1:13" ht="15.6" x14ac:dyDescent="0.3">
      <c r="C43" s="52">
        <f t="shared" si="0"/>
        <v>35</v>
      </c>
      <c r="D43" s="52"/>
      <c r="E43" s="52"/>
      <c r="F43" s="52"/>
      <c r="G43" s="192">
        <v>3700</v>
      </c>
      <c r="H43" s="52">
        <v>598</v>
      </c>
    </row>
    <row r="44" spans="1:13" ht="15.6" x14ac:dyDescent="0.3">
      <c r="C44" s="52">
        <f t="shared" si="0"/>
        <v>36</v>
      </c>
      <c r="D44" s="52"/>
      <c r="E44" s="52"/>
      <c r="F44" s="52"/>
      <c r="G44" s="192">
        <v>1250</v>
      </c>
      <c r="H44" s="52">
        <v>903</v>
      </c>
    </row>
    <row r="45" spans="1:13" ht="15.6" x14ac:dyDescent="0.3">
      <c r="C45" s="52">
        <f t="shared" si="0"/>
        <v>37</v>
      </c>
      <c r="D45" s="52"/>
      <c r="E45" s="52"/>
      <c r="F45" s="52"/>
      <c r="G45" s="192">
        <v>1250</v>
      </c>
      <c r="H45" s="52">
        <v>921</v>
      </c>
    </row>
    <row r="46" spans="1:13" ht="15.6" x14ac:dyDescent="0.3">
      <c r="C46" s="52">
        <f t="shared" si="0"/>
        <v>38</v>
      </c>
      <c r="D46" s="52"/>
      <c r="E46" s="52"/>
      <c r="F46" s="52"/>
      <c r="G46" s="205">
        <v>350</v>
      </c>
      <c r="H46" s="52">
        <v>930.2</v>
      </c>
    </row>
    <row r="47" spans="1:13" ht="16.2" thickBot="1" x14ac:dyDescent="0.35">
      <c r="C47" s="52">
        <f t="shared" si="0"/>
        <v>39</v>
      </c>
      <c r="D47" s="52"/>
      <c r="E47" s="52"/>
      <c r="F47" s="52"/>
      <c r="G47" s="204">
        <f>SUM(G41:G46)</f>
        <v>7400</v>
      </c>
      <c r="H47" s="52"/>
    </row>
    <row r="48" spans="1:13" ht="16.2" thickTop="1" x14ac:dyDescent="0.3">
      <c r="C48" s="52"/>
      <c r="D48" s="52"/>
      <c r="E48" s="52"/>
      <c r="F48" s="52"/>
      <c r="G48" s="52"/>
      <c r="H48" s="52"/>
    </row>
  </sheetData>
  <pageMargins left="0.7" right="0.7" top="0.75" bottom="0.75" header="0.3" footer="0.3"/>
  <pageSetup scale="80" orientation="portrait" r:id="rId1"/>
  <headerFooter>
    <oddFooter>&amp;C&amp;12Exhibit 5D, Page &amp;P of 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1"/>
  <sheetViews>
    <sheetView topLeftCell="C1" workbookViewId="0">
      <pane ySplit="8" topLeftCell="A93" activePane="bottomLeft" state="frozen"/>
      <selection activeCell="C1" sqref="C1:H20"/>
      <selection pane="bottomLeft" activeCell="C1" sqref="C1:H20"/>
    </sheetView>
  </sheetViews>
  <sheetFormatPr defaultRowHeight="14.4" x14ac:dyDescent="0.3"/>
  <cols>
    <col min="1" max="1" width="22.44140625" hidden="1" customWidth="1"/>
    <col min="2" max="2" width="28.88671875" hidden="1" customWidth="1"/>
    <col min="3" max="3" width="5" customWidth="1"/>
    <col min="4" max="4" width="33.109375" bestFit="1" customWidth="1"/>
    <col min="5" max="5" width="28.109375" customWidth="1"/>
    <col min="6" max="6" width="11.6640625" bestFit="1" customWidth="1"/>
    <col min="7" max="7" width="10.6640625" bestFit="1" customWidth="1"/>
    <col min="8" max="8" width="8.21875" bestFit="1" customWidth="1"/>
    <col min="9" max="9" width="39.88671875" hidden="1" customWidth="1"/>
    <col min="10" max="10" width="7" hidden="1" customWidth="1"/>
    <col min="11" max="11" width="7.5546875" hidden="1" customWidth="1"/>
    <col min="12" max="12" width="16.33203125" hidden="1" customWidth="1"/>
    <col min="13" max="13" width="8" hidden="1" customWidth="1"/>
    <col min="14" max="14" width="0" hidden="1" customWidth="1"/>
  </cols>
  <sheetData>
    <row r="1" spans="1:13" ht="15.6" x14ac:dyDescent="0.3">
      <c r="C1" s="67" t="s">
        <v>428</v>
      </c>
      <c r="D1" s="67"/>
      <c r="E1" s="67"/>
      <c r="F1" s="67"/>
      <c r="G1" s="67"/>
      <c r="H1" s="67"/>
    </row>
    <row r="2" spans="1:13" ht="15.6" x14ac:dyDescent="0.3">
      <c r="C2" s="67" t="s">
        <v>959</v>
      </c>
      <c r="D2" s="67"/>
      <c r="E2" s="67"/>
      <c r="F2" s="67"/>
      <c r="G2" s="67"/>
      <c r="H2" s="67"/>
    </row>
    <row r="3" spans="1:13" ht="15.6" x14ac:dyDescent="0.3">
      <c r="C3" s="67" t="s">
        <v>732</v>
      </c>
      <c r="D3" s="67"/>
      <c r="E3" s="67"/>
      <c r="F3" s="67"/>
      <c r="G3" s="67"/>
      <c r="H3" s="67"/>
    </row>
    <row r="4" spans="1:13" ht="15.6" x14ac:dyDescent="0.3">
      <c r="C4" s="67" t="s">
        <v>733</v>
      </c>
      <c r="D4" s="67"/>
      <c r="E4" s="67"/>
      <c r="F4" s="67"/>
      <c r="G4" s="67"/>
      <c r="H4" s="67"/>
    </row>
    <row r="5" spans="1:13" ht="15.6" x14ac:dyDescent="0.3">
      <c r="C5" s="52"/>
      <c r="D5" s="52"/>
      <c r="E5" s="52"/>
      <c r="F5" s="52"/>
      <c r="G5" s="52"/>
      <c r="H5" s="52"/>
    </row>
    <row r="6" spans="1:13" ht="15.6" x14ac:dyDescent="0.3">
      <c r="C6" s="52"/>
      <c r="D6" s="52" t="s">
        <v>897</v>
      </c>
      <c r="E6" s="52"/>
      <c r="F6" s="52"/>
      <c r="G6" s="52"/>
      <c r="H6" s="52"/>
    </row>
    <row r="7" spans="1:13" ht="15.6" x14ac:dyDescent="0.3">
      <c r="C7" s="58" t="s">
        <v>467</v>
      </c>
      <c r="D7" s="58" t="s">
        <v>468</v>
      </c>
      <c r="E7" s="58" t="s">
        <v>469</v>
      </c>
      <c r="F7" s="58" t="s">
        <v>470</v>
      </c>
      <c r="G7" s="58" t="s">
        <v>471</v>
      </c>
      <c r="H7" s="58" t="s">
        <v>472</v>
      </c>
    </row>
    <row r="8" spans="1:13" ht="15.6" x14ac:dyDescent="0.3">
      <c r="A8" t="s">
        <v>7</v>
      </c>
      <c r="B8" t="s">
        <v>734</v>
      </c>
      <c r="C8" s="105" t="s">
        <v>725</v>
      </c>
      <c r="D8" s="52" t="s">
        <v>735</v>
      </c>
      <c r="E8" s="52" t="s">
        <v>3</v>
      </c>
      <c r="F8" s="52" t="s">
        <v>2</v>
      </c>
      <c r="G8" s="52" t="s">
        <v>736</v>
      </c>
      <c r="H8" s="52" t="s">
        <v>737</v>
      </c>
      <c r="I8" t="s">
        <v>1</v>
      </c>
      <c r="J8" t="s">
        <v>23</v>
      </c>
      <c r="K8" t="s">
        <v>9</v>
      </c>
      <c r="L8" t="s">
        <v>11</v>
      </c>
      <c r="M8" t="s">
        <v>18</v>
      </c>
    </row>
    <row r="9" spans="1:13" ht="15.6" x14ac:dyDescent="0.3">
      <c r="A9" t="s">
        <v>898</v>
      </c>
      <c r="B9" t="s">
        <v>114</v>
      </c>
      <c r="C9" s="52">
        <v>1</v>
      </c>
      <c r="D9" s="52" t="s">
        <v>858</v>
      </c>
      <c r="E9" s="52" t="s">
        <v>1253</v>
      </c>
      <c r="F9" s="85">
        <v>41899</v>
      </c>
      <c r="G9" s="86">
        <v>47.4</v>
      </c>
      <c r="H9" s="52">
        <v>588</v>
      </c>
      <c r="I9" t="s">
        <v>757</v>
      </c>
      <c r="J9" s="1">
        <v>41883</v>
      </c>
      <c r="K9">
        <v>137</v>
      </c>
      <c r="L9">
        <v>20140926101034</v>
      </c>
      <c r="M9">
        <v>1254233</v>
      </c>
    </row>
    <row r="10" spans="1:13" ht="15.6" x14ac:dyDescent="0.3">
      <c r="A10" t="s">
        <v>898</v>
      </c>
      <c r="B10" t="s">
        <v>114</v>
      </c>
      <c r="C10" s="52">
        <f>C9+1</f>
        <v>2</v>
      </c>
      <c r="D10" s="52" t="s">
        <v>858</v>
      </c>
      <c r="E10" s="52" t="s">
        <v>1253</v>
      </c>
      <c r="F10" s="85">
        <v>41899</v>
      </c>
      <c r="G10" s="86">
        <v>48.79</v>
      </c>
      <c r="H10" s="52">
        <v>598</v>
      </c>
      <c r="I10" t="s">
        <v>758</v>
      </c>
      <c r="J10" s="1">
        <v>41883</v>
      </c>
      <c r="K10">
        <v>137</v>
      </c>
      <c r="L10">
        <v>20140926101034</v>
      </c>
      <c r="M10">
        <v>1254233</v>
      </c>
    </row>
    <row r="11" spans="1:13" ht="15.6" x14ac:dyDescent="0.3">
      <c r="A11" t="s">
        <v>898</v>
      </c>
      <c r="B11" t="s">
        <v>114</v>
      </c>
      <c r="C11" s="52">
        <f t="shared" ref="C11:C74" si="0">C10+1</f>
        <v>3</v>
      </c>
      <c r="D11" s="52" t="s">
        <v>858</v>
      </c>
      <c r="E11" s="52" t="s">
        <v>1253</v>
      </c>
      <c r="F11" s="85">
        <v>41899</v>
      </c>
      <c r="G11" s="86">
        <v>20.91</v>
      </c>
      <c r="H11" s="52">
        <v>903</v>
      </c>
      <c r="I11" t="s">
        <v>752</v>
      </c>
      <c r="J11" s="1">
        <v>41883</v>
      </c>
      <c r="K11">
        <v>137</v>
      </c>
      <c r="L11">
        <v>20140926101034</v>
      </c>
      <c r="M11">
        <v>1254233</v>
      </c>
    </row>
    <row r="12" spans="1:13" ht="15.6" x14ac:dyDescent="0.3">
      <c r="A12" t="s">
        <v>898</v>
      </c>
      <c r="B12" t="s">
        <v>114</v>
      </c>
      <c r="C12" s="52">
        <f t="shared" si="0"/>
        <v>4</v>
      </c>
      <c r="D12" s="52" t="s">
        <v>858</v>
      </c>
      <c r="E12" s="52" t="s">
        <v>1253</v>
      </c>
      <c r="F12" s="85">
        <v>41899</v>
      </c>
      <c r="G12" s="86">
        <v>1.39</v>
      </c>
      <c r="H12" s="52">
        <v>912</v>
      </c>
      <c r="I12" t="s">
        <v>759</v>
      </c>
      <c r="J12" s="1">
        <v>41883</v>
      </c>
      <c r="K12">
        <v>137</v>
      </c>
      <c r="L12">
        <v>20140926101034</v>
      </c>
      <c r="M12">
        <v>1254233</v>
      </c>
    </row>
    <row r="13" spans="1:13" ht="15.6" x14ac:dyDescent="0.3">
      <c r="A13" t="s">
        <v>898</v>
      </c>
      <c r="B13" t="s">
        <v>114</v>
      </c>
      <c r="C13" s="52">
        <f t="shared" si="0"/>
        <v>5</v>
      </c>
      <c r="D13" s="52" t="s">
        <v>858</v>
      </c>
      <c r="E13" s="52" t="s">
        <v>1253</v>
      </c>
      <c r="F13" s="85">
        <v>41899</v>
      </c>
      <c r="G13" s="86">
        <v>20.91</v>
      </c>
      <c r="H13" s="52">
        <v>921</v>
      </c>
      <c r="I13" t="s">
        <v>741</v>
      </c>
      <c r="J13" s="1">
        <v>41883</v>
      </c>
      <c r="K13">
        <v>137</v>
      </c>
      <c r="L13">
        <v>20140926101034</v>
      </c>
      <c r="M13">
        <v>1254233</v>
      </c>
    </row>
    <row r="14" spans="1:13" ht="15.6" x14ac:dyDescent="0.3">
      <c r="A14" t="s">
        <v>898</v>
      </c>
      <c r="B14" t="s">
        <v>114</v>
      </c>
      <c r="C14" s="52">
        <f t="shared" si="0"/>
        <v>6</v>
      </c>
      <c r="D14" s="52" t="s">
        <v>899</v>
      </c>
      <c r="E14" s="52" t="s">
        <v>1254</v>
      </c>
      <c r="F14" s="85">
        <v>41913</v>
      </c>
      <c r="G14" s="86">
        <v>340</v>
      </c>
      <c r="H14" s="52">
        <v>588</v>
      </c>
      <c r="I14" t="s">
        <v>757</v>
      </c>
      <c r="J14" s="1">
        <v>41913</v>
      </c>
      <c r="K14">
        <v>150</v>
      </c>
      <c r="L14">
        <v>20141028105050</v>
      </c>
      <c r="M14">
        <v>1256051</v>
      </c>
    </row>
    <row r="15" spans="1:13" ht="15.6" x14ac:dyDescent="0.3">
      <c r="A15" t="s">
        <v>898</v>
      </c>
      <c r="B15" t="s">
        <v>114</v>
      </c>
      <c r="C15" s="52">
        <f t="shared" si="0"/>
        <v>7</v>
      </c>
      <c r="D15" s="52" t="s">
        <v>899</v>
      </c>
      <c r="E15" s="52" t="s">
        <v>1254</v>
      </c>
      <c r="F15" s="85">
        <v>41913</v>
      </c>
      <c r="G15" s="86">
        <v>350</v>
      </c>
      <c r="H15" s="52">
        <v>598</v>
      </c>
      <c r="I15" t="s">
        <v>758</v>
      </c>
      <c r="J15" s="1">
        <v>41913</v>
      </c>
      <c r="K15">
        <v>150</v>
      </c>
      <c r="L15">
        <v>20141028105050</v>
      </c>
      <c r="M15">
        <v>1256051</v>
      </c>
    </row>
    <row r="16" spans="1:13" ht="15.6" x14ac:dyDescent="0.3">
      <c r="A16" t="s">
        <v>898</v>
      </c>
      <c r="B16" t="s">
        <v>114</v>
      </c>
      <c r="C16" s="52">
        <f t="shared" si="0"/>
        <v>8</v>
      </c>
      <c r="D16" s="52" t="s">
        <v>899</v>
      </c>
      <c r="E16" s="52" t="s">
        <v>1254</v>
      </c>
      <c r="F16" s="85">
        <v>41913</v>
      </c>
      <c r="G16" s="86">
        <v>150</v>
      </c>
      <c r="H16" s="52">
        <v>903</v>
      </c>
      <c r="I16" t="s">
        <v>752</v>
      </c>
      <c r="J16" s="1">
        <v>41913</v>
      </c>
      <c r="K16">
        <v>150</v>
      </c>
      <c r="L16">
        <v>20141028105050</v>
      </c>
      <c r="M16">
        <v>1256051</v>
      </c>
    </row>
    <row r="17" spans="1:13" ht="15.6" x14ac:dyDescent="0.3">
      <c r="A17" t="s">
        <v>898</v>
      </c>
      <c r="B17" t="s">
        <v>114</v>
      </c>
      <c r="C17" s="52">
        <f t="shared" si="0"/>
        <v>9</v>
      </c>
      <c r="D17" s="52" t="s">
        <v>899</v>
      </c>
      <c r="E17" s="52" t="s">
        <v>1254</v>
      </c>
      <c r="F17" s="85">
        <v>41913</v>
      </c>
      <c r="G17" s="86">
        <v>10</v>
      </c>
      <c r="H17" s="52">
        <v>912</v>
      </c>
      <c r="I17" t="s">
        <v>759</v>
      </c>
      <c r="J17" s="1">
        <v>41913</v>
      </c>
      <c r="K17">
        <v>150</v>
      </c>
      <c r="L17">
        <v>20141028105050</v>
      </c>
      <c r="M17">
        <v>1256051</v>
      </c>
    </row>
    <row r="18" spans="1:13" ht="15.6" x14ac:dyDescent="0.3">
      <c r="A18" t="s">
        <v>898</v>
      </c>
      <c r="B18" t="s">
        <v>114</v>
      </c>
      <c r="C18" s="52">
        <f t="shared" si="0"/>
        <v>10</v>
      </c>
      <c r="D18" s="52" t="s">
        <v>899</v>
      </c>
      <c r="E18" s="52" t="s">
        <v>1254</v>
      </c>
      <c r="F18" s="85">
        <v>41913</v>
      </c>
      <c r="G18" s="86">
        <v>150</v>
      </c>
      <c r="H18" s="52">
        <v>921</v>
      </c>
      <c r="I18" t="s">
        <v>741</v>
      </c>
      <c r="J18" s="1">
        <v>41913</v>
      </c>
      <c r="K18">
        <v>150</v>
      </c>
      <c r="L18">
        <v>20141028105050</v>
      </c>
      <c r="M18">
        <v>1256051</v>
      </c>
    </row>
    <row r="19" spans="1:13" ht="15.6" x14ac:dyDescent="0.3">
      <c r="A19" t="s">
        <v>898</v>
      </c>
      <c r="B19" t="s">
        <v>114</v>
      </c>
      <c r="C19" s="52">
        <f t="shared" si="0"/>
        <v>11</v>
      </c>
      <c r="D19" s="52" t="s">
        <v>900</v>
      </c>
      <c r="E19" s="52" t="s">
        <v>1255</v>
      </c>
      <c r="F19" s="85">
        <v>41974</v>
      </c>
      <c r="G19" s="86">
        <v>647.72</v>
      </c>
      <c r="H19" s="52">
        <v>588</v>
      </c>
      <c r="I19" t="s">
        <v>757</v>
      </c>
      <c r="J19" s="1">
        <v>41974</v>
      </c>
      <c r="K19">
        <v>8284</v>
      </c>
      <c r="L19">
        <v>546165</v>
      </c>
      <c r="M19">
        <v>1257819</v>
      </c>
    </row>
    <row r="20" spans="1:13" ht="15.6" x14ac:dyDescent="0.3">
      <c r="A20" t="s">
        <v>898</v>
      </c>
      <c r="B20" t="s">
        <v>114</v>
      </c>
      <c r="C20" s="52">
        <f t="shared" si="0"/>
        <v>12</v>
      </c>
      <c r="D20" s="52" t="s">
        <v>901</v>
      </c>
      <c r="E20" s="52" t="s">
        <v>1256</v>
      </c>
      <c r="F20" s="85">
        <v>41974</v>
      </c>
      <c r="G20" s="86">
        <v>136</v>
      </c>
      <c r="H20" s="52">
        <v>588</v>
      </c>
      <c r="I20" t="s">
        <v>757</v>
      </c>
      <c r="J20" s="1">
        <v>41974</v>
      </c>
      <c r="K20">
        <v>10093</v>
      </c>
      <c r="L20">
        <v>20141201134927</v>
      </c>
      <c r="M20">
        <v>1257819</v>
      </c>
    </row>
    <row r="21" spans="1:13" ht="15.6" x14ac:dyDescent="0.3">
      <c r="A21" t="s">
        <v>898</v>
      </c>
      <c r="B21" t="s">
        <v>114</v>
      </c>
      <c r="C21" s="52">
        <f t="shared" si="0"/>
        <v>13</v>
      </c>
      <c r="D21" s="52" t="s">
        <v>131</v>
      </c>
      <c r="E21" s="52" t="s">
        <v>1257</v>
      </c>
      <c r="F21" s="85">
        <v>41974</v>
      </c>
      <c r="G21" s="86">
        <v>68</v>
      </c>
      <c r="H21" s="52">
        <v>588</v>
      </c>
      <c r="I21" t="s">
        <v>757</v>
      </c>
      <c r="J21" s="1">
        <v>41974</v>
      </c>
      <c r="K21">
        <v>10092</v>
      </c>
      <c r="L21">
        <v>20141201134724</v>
      </c>
      <c r="M21">
        <v>1257819</v>
      </c>
    </row>
    <row r="22" spans="1:13" ht="15.6" x14ac:dyDescent="0.3">
      <c r="A22" t="s">
        <v>898</v>
      </c>
      <c r="B22" t="s">
        <v>114</v>
      </c>
      <c r="C22" s="52">
        <f t="shared" si="0"/>
        <v>14</v>
      </c>
      <c r="D22" s="52" t="s">
        <v>902</v>
      </c>
      <c r="E22" s="52" t="s">
        <v>1258</v>
      </c>
      <c r="F22" s="85">
        <v>41974</v>
      </c>
      <c r="G22" s="86">
        <v>680</v>
      </c>
      <c r="H22" s="52">
        <v>588</v>
      </c>
      <c r="I22" t="s">
        <v>757</v>
      </c>
      <c r="J22" s="1">
        <v>41974</v>
      </c>
      <c r="K22">
        <v>10082</v>
      </c>
      <c r="L22">
        <v>20141201153251</v>
      </c>
      <c r="M22">
        <v>1257819</v>
      </c>
    </row>
    <row r="23" spans="1:13" ht="15.6" x14ac:dyDescent="0.3">
      <c r="A23" t="s">
        <v>898</v>
      </c>
      <c r="B23" t="s">
        <v>114</v>
      </c>
      <c r="C23" s="52">
        <f t="shared" si="0"/>
        <v>15</v>
      </c>
      <c r="D23" s="52" t="s">
        <v>903</v>
      </c>
      <c r="E23" s="52" t="s">
        <v>1259</v>
      </c>
      <c r="F23" s="85">
        <v>41974</v>
      </c>
      <c r="G23" s="86">
        <v>196.86</v>
      </c>
      <c r="H23" s="52">
        <v>588</v>
      </c>
      <c r="I23" t="s">
        <v>757</v>
      </c>
      <c r="J23" s="1">
        <v>41974</v>
      </c>
      <c r="K23">
        <v>10073</v>
      </c>
      <c r="L23">
        <v>20141201140918</v>
      </c>
      <c r="M23">
        <v>1257819</v>
      </c>
    </row>
    <row r="24" spans="1:13" ht="15.6" x14ac:dyDescent="0.3">
      <c r="A24" t="s">
        <v>898</v>
      </c>
      <c r="B24" t="s">
        <v>114</v>
      </c>
      <c r="C24" s="52">
        <f t="shared" si="0"/>
        <v>16</v>
      </c>
      <c r="D24" s="52" t="s">
        <v>903</v>
      </c>
      <c r="E24" s="52" t="s">
        <v>1260</v>
      </c>
      <c r="F24" s="85">
        <v>41974</v>
      </c>
      <c r="G24" s="86">
        <v>68</v>
      </c>
      <c r="H24" s="52">
        <v>588</v>
      </c>
      <c r="I24" t="s">
        <v>757</v>
      </c>
      <c r="J24" s="1">
        <v>41974</v>
      </c>
      <c r="K24">
        <v>10073</v>
      </c>
      <c r="L24">
        <v>20141201135150</v>
      </c>
      <c r="M24">
        <v>1257819</v>
      </c>
    </row>
    <row r="25" spans="1:13" ht="15.6" x14ac:dyDescent="0.3">
      <c r="A25" t="s">
        <v>898</v>
      </c>
      <c r="B25" t="s">
        <v>114</v>
      </c>
      <c r="C25" s="52">
        <f t="shared" si="0"/>
        <v>17</v>
      </c>
      <c r="D25" s="52" t="s">
        <v>904</v>
      </c>
      <c r="E25" s="52" t="s">
        <v>1261</v>
      </c>
      <c r="F25" s="85">
        <v>41974</v>
      </c>
      <c r="G25" s="86">
        <v>68</v>
      </c>
      <c r="H25" s="52">
        <v>588</v>
      </c>
      <c r="I25" t="s">
        <v>757</v>
      </c>
      <c r="J25" s="1">
        <v>41974</v>
      </c>
      <c r="K25">
        <v>7920</v>
      </c>
      <c r="L25">
        <v>20141201153447</v>
      </c>
      <c r="M25">
        <v>1257819</v>
      </c>
    </row>
    <row r="26" spans="1:13" ht="15.6" x14ac:dyDescent="0.3">
      <c r="A26" t="s">
        <v>898</v>
      </c>
      <c r="B26" t="s">
        <v>114</v>
      </c>
      <c r="C26" s="52">
        <f t="shared" si="0"/>
        <v>18</v>
      </c>
      <c r="D26" s="52" t="s">
        <v>905</v>
      </c>
      <c r="E26" s="52" t="s">
        <v>1262</v>
      </c>
      <c r="F26" s="85">
        <v>41974</v>
      </c>
      <c r="G26" s="86">
        <v>1.8</v>
      </c>
      <c r="H26" s="52">
        <v>588</v>
      </c>
      <c r="I26" t="s">
        <v>757</v>
      </c>
      <c r="J26" s="1">
        <v>41974</v>
      </c>
      <c r="K26">
        <v>9999</v>
      </c>
      <c r="L26">
        <v>20150106155844</v>
      </c>
      <c r="M26">
        <v>1259744</v>
      </c>
    </row>
    <row r="27" spans="1:13" ht="15.6" x14ac:dyDescent="0.3">
      <c r="A27" t="s">
        <v>898</v>
      </c>
      <c r="B27" t="s">
        <v>114</v>
      </c>
      <c r="C27" s="52">
        <f t="shared" si="0"/>
        <v>19</v>
      </c>
      <c r="D27" s="52" t="s">
        <v>900</v>
      </c>
      <c r="E27" s="52" t="s">
        <v>1255</v>
      </c>
      <c r="F27" s="85">
        <v>41974</v>
      </c>
      <c r="G27" s="86">
        <v>666.77</v>
      </c>
      <c r="H27" s="52">
        <v>598</v>
      </c>
      <c r="I27" t="s">
        <v>758</v>
      </c>
      <c r="J27" s="1">
        <v>41974</v>
      </c>
      <c r="K27">
        <v>8284</v>
      </c>
      <c r="L27">
        <v>546165</v>
      </c>
      <c r="M27">
        <v>1257819</v>
      </c>
    </row>
    <row r="28" spans="1:13" ht="15.6" x14ac:dyDescent="0.3">
      <c r="A28" t="s">
        <v>898</v>
      </c>
      <c r="B28" t="s">
        <v>114</v>
      </c>
      <c r="C28" s="52">
        <f t="shared" si="0"/>
        <v>20</v>
      </c>
      <c r="D28" s="52" t="s">
        <v>901</v>
      </c>
      <c r="E28" s="52" t="s">
        <v>1256</v>
      </c>
      <c r="F28" s="85">
        <v>41974</v>
      </c>
      <c r="G28" s="86">
        <v>140</v>
      </c>
      <c r="H28" s="52">
        <v>598</v>
      </c>
      <c r="I28" t="s">
        <v>758</v>
      </c>
      <c r="J28" s="1">
        <v>41974</v>
      </c>
      <c r="K28">
        <v>10093</v>
      </c>
      <c r="L28">
        <v>20141201134927</v>
      </c>
      <c r="M28">
        <v>1257819</v>
      </c>
    </row>
    <row r="29" spans="1:13" ht="15.6" x14ac:dyDescent="0.3">
      <c r="A29" t="s">
        <v>898</v>
      </c>
      <c r="B29" t="s">
        <v>114</v>
      </c>
      <c r="C29" s="52">
        <f t="shared" si="0"/>
        <v>21</v>
      </c>
      <c r="D29" s="52" t="s">
        <v>131</v>
      </c>
      <c r="E29" s="52" t="s">
        <v>1257</v>
      </c>
      <c r="F29" s="85">
        <v>41974</v>
      </c>
      <c r="G29" s="86">
        <v>70</v>
      </c>
      <c r="H29" s="52">
        <v>598</v>
      </c>
      <c r="I29" t="s">
        <v>758</v>
      </c>
      <c r="J29" s="1">
        <v>41974</v>
      </c>
      <c r="K29">
        <v>10092</v>
      </c>
      <c r="L29">
        <v>20141201134724</v>
      </c>
      <c r="M29">
        <v>1257819</v>
      </c>
    </row>
    <row r="30" spans="1:13" ht="15.6" x14ac:dyDescent="0.3">
      <c r="A30" t="s">
        <v>898</v>
      </c>
      <c r="B30" t="s">
        <v>114</v>
      </c>
      <c r="C30" s="52">
        <f t="shared" si="0"/>
        <v>22</v>
      </c>
      <c r="D30" s="52" t="s">
        <v>902</v>
      </c>
      <c r="E30" s="52" t="s">
        <v>1258</v>
      </c>
      <c r="F30" s="85">
        <v>41974</v>
      </c>
      <c r="G30" s="86">
        <v>700</v>
      </c>
      <c r="H30" s="52">
        <v>598</v>
      </c>
      <c r="I30" t="s">
        <v>758</v>
      </c>
      <c r="J30" s="1">
        <v>41974</v>
      </c>
      <c r="K30">
        <v>10082</v>
      </c>
      <c r="L30">
        <v>20141201153251</v>
      </c>
      <c r="M30">
        <v>1257819</v>
      </c>
    </row>
    <row r="31" spans="1:13" ht="15.6" x14ac:dyDescent="0.3">
      <c r="A31" t="s">
        <v>898</v>
      </c>
      <c r="B31" t="s">
        <v>114</v>
      </c>
      <c r="C31" s="52">
        <f t="shared" si="0"/>
        <v>23</v>
      </c>
      <c r="D31" s="52" t="s">
        <v>903</v>
      </c>
      <c r="E31" s="52" t="s">
        <v>1260</v>
      </c>
      <c r="F31" s="85">
        <v>41974</v>
      </c>
      <c r="G31" s="86">
        <v>202.65</v>
      </c>
      <c r="H31" s="52">
        <v>598</v>
      </c>
      <c r="I31" t="s">
        <v>758</v>
      </c>
      <c r="J31" s="1">
        <v>41974</v>
      </c>
      <c r="K31">
        <v>10073</v>
      </c>
      <c r="L31">
        <v>20141201140918</v>
      </c>
      <c r="M31">
        <v>1257819</v>
      </c>
    </row>
    <row r="32" spans="1:13" ht="15.6" x14ac:dyDescent="0.3">
      <c r="A32" t="s">
        <v>898</v>
      </c>
      <c r="B32" t="s">
        <v>114</v>
      </c>
      <c r="C32" s="52">
        <f t="shared" si="0"/>
        <v>24</v>
      </c>
      <c r="D32" s="52" t="s">
        <v>903</v>
      </c>
      <c r="E32" s="52" t="s">
        <v>1260</v>
      </c>
      <c r="F32" s="85">
        <v>41974</v>
      </c>
      <c r="G32" s="86">
        <v>70</v>
      </c>
      <c r="H32" s="52">
        <v>598</v>
      </c>
      <c r="I32" t="s">
        <v>758</v>
      </c>
      <c r="J32" s="1">
        <v>41974</v>
      </c>
      <c r="K32">
        <v>10073</v>
      </c>
      <c r="L32">
        <v>20141201135150</v>
      </c>
      <c r="M32">
        <v>1257819</v>
      </c>
    </row>
    <row r="33" spans="1:13" ht="15.6" x14ac:dyDescent="0.3">
      <c r="A33" t="s">
        <v>898</v>
      </c>
      <c r="B33" t="s">
        <v>114</v>
      </c>
      <c r="C33" s="52">
        <f t="shared" si="0"/>
        <v>25</v>
      </c>
      <c r="D33" s="52" t="s">
        <v>904</v>
      </c>
      <c r="E33" s="52" t="s">
        <v>1263</v>
      </c>
      <c r="F33" s="85">
        <v>41974</v>
      </c>
      <c r="G33" s="86">
        <v>70</v>
      </c>
      <c r="H33" s="52">
        <v>598</v>
      </c>
      <c r="I33" t="s">
        <v>758</v>
      </c>
      <c r="J33" s="1">
        <v>41974</v>
      </c>
      <c r="K33">
        <v>7920</v>
      </c>
      <c r="L33">
        <v>20141201153447</v>
      </c>
      <c r="M33">
        <v>1257819</v>
      </c>
    </row>
    <row r="34" spans="1:13" ht="15.6" x14ac:dyDescent="0.3">
      <c r="A34" t="s">
        <v>898</v>
      </c>
      <c r="B34" t="s">
        <v>114</v>
      </c>
      <c r="C34" s="52">
        <f t="shared" si="0"/>
        <v>26</v>
      </c>
      <c r="D34" s="52" t="s">
        <v>905</v>
      </c>
      <c r="E34" s="52" t="s">
        <v>1262</v>
      </c>
      <c r="F34" s="85">
        <v>41974</v>
      </c>
      <c r="G34" s="86">
        <v>1.86</v>
      </c>
      <c r="H34" s="52">
        <v>598</v>
      </c>
      <c r="I34" t="s">
        <v>758</v>
      </c>
      <c r="J34" s="1">
        <v>41974</v>
      </c>
      <c r="K34">
        <v>9999</v>
      </c>
      <c r="L34">
        <v>20150106155844</v>
      </c>
      <c r="M34">
        <v>1259744</v>
      </c>
    </row>
    <row r="35" spans="1:13" ht="15.6" x14ac:dyDescent="0.3">
      <c r="A35" t="s">
        <v>898</v>
      </c>
      <c r="B35" t="s">
        <v>114</v>
      </c>
      <c r="C35" s="52">
        <f t="shared" si="0"/>
        <v>27</v>
      </c>
      <c r="D35" s="52" t="s">
        <v>900</v>
      </c>
      <c r="E35" s="52" t="s">
        <v>1264</v>
      </c>
      <c r="F35" s="85">
        <v>41974</v>
      </c>
      <c r="G35" s="86">
        <v>285.76</v>
      </c>
      <c r="H35" s="52">
        <v>903</v>
      </c>
      <c r="I35" t="s">
        <v>752</v>
      </c>
      <c r="J35" s="1">
        <v>41974</v>
      </c>
      <c r="K35">
        <v>8284</v>
      </c>
      <c r="L35">
        <v>546165</v>
      </c>
      <c r="M35">
        <v>1257819</v>
      </c>
    </row>
    <row r="36" spans="1:13" ht="15.6" x14ac:dyDescent="0.3">
      <c r="A36" t="s">
        <v>898</v>
      </c>
      <c r="B36" t="s">
        <v>114</v>
      </c>
      <c r="C36" s="52">
        <f t="shared" si="0"/>
        <v>28</v>
      </c>
      <c r="D36" s="52" t="s">
        <v>901</v>
      </c>
      <c r="E36" s="52" t="s">
        <v>1256</v>
      </c>
      <c r="F36" s="85">
        <v>41974</v>
      </c>
      <c r="G36" s="86">
        <v>60</v>
      </c>
      <c r="H36" s="52">
        <v>903</v>
      </c>
      <c r="I36" t="s">
        <v>752</v>
      </c>
      <c r="J36" s="1">
        <v>41974</v>
      </c>
      <c r="K36">
        <v>10093</v>
      </c>
      <c r="L36">
        <v>20141201134927</v>
      </c>
      <c r="M36">
        <v>1257819</v>
      </c>
    </row>
    <row r="37" spans="1:13" ht="15.6" x14ac:dyDescent="0.3">
      <c r="A37" t="s">
        <v>898</v>
      </c>
      <c r="B37" t="s">
        <v>114</v>
      </c>
      <c r="C37" s="52">
        <f t="shared" si="0"/>
        <v>29</v>
      </c>
      <c r="D37" s="52" t="s">
        <v>131</v>
      </c>
      <c r="E37" s="52" t="s">
        <v>1257</v>
      </c>
      <c r="F37" s="85">
        <v>41974</v>
      </c>
      <c r="G37" s="86">
        <v>30</v>
      </c>
      <c r="H37" s="52">
        <v>903</v>
      </c>
      <c r="I37" t="s">
        <v>752</v>
      </c>
      <c r="J37" s="1">
        <v>41974</v>
      </c>
      <c r="K37">
        <v>10092</v>
      </c>
      <c r="L37">
        <v>20141201134724</v>
      </c>
      <c r="M37">
        <v>1257819</v>
      </c>
    </row>
    <row r="38" spans="1:13" ht="15.6" x14ac:dyDescent="0.3">
      <c r="A38" t="s">
        <v>898</v>
      </c>
      <c r="B38" t="s">
        <v>114</v>
      </c>
      <c r="C38" s="52">
        <f t="shared" si="0"/>
        <v>30</v>
      </c>
      <c r="D38" s="52" t="s">
        <v>902</v>
      </c>
      <c r="E38" s="52" t="s">
        <v>1258</v>
      </c>
      <c r="F38" s="85">
        <v>41974</v>
      </c>
      <c r="G38" s="86">
        <v>300</v>
      </c>
      <c r="H38" s="52">
        <v>903</v>
      </c>
      <c r="I38" t="s">
        <v>752</v>
      </c>
      <c r="J38" s="1">
        <v>41974</v>
      </c>
      <c r="K38">
        <v>10082</v>
      </c>
      <c r="L38">
        <v>20141201153251</v>
      </c>
      <c r="M38">
        <v>1257819</v>
      </c>
    </row>
    <row r="39" spans="1:13" ht="15.6" x14ac:dyDescent="0.3">
      <c r="A39" t="s">
        <v>898</v>
      </c>
      <c r="B39" t="s">
        <v>114</v>
      </c>
      <c r="C39" s="52">
        <f t="shared" si="0"/>
        <v>31</v>
      </c>
      <c r="D39" s="52" t="s">
        <v>903</v>
      </c>
      <c r="E39" s="52" t="s">
        <v>1260</v>
      </c>
      <c r="F39" s="85">
        <v>41974</v>
      </c>
      <c r="G39" s="86">
        <v>86.85</v>
      </c>
      <c r="H39" s="52">
        <v>903</v>
      </c>
      <c r="I39" t="s">
        <v>752</v>
      </c>
      <c r="J39" s="1">
        <v>41974</v>
      </c>
      <c r="K39">
        <v>10073</v>
      </c>
      <c r="L39">
        <v>20141201140918</v>
      </c>
      <c r="M39">
        <v>1257819</v>
      </c>
    </row>
    <row r="40" spans="1:13" ht="15.6" x14ac:dyDescent="0.3">
      <c r="A40" t="s">
        <v>898</v>
      </c>
      <c r="B40" t="s">
        <v>114</v>
      </c>
      <c r="C40" s="52">
        <f t="shared" si="0"/>
        <v>32</v>
      </c>
      <c r="D40" s="52" t="s">
        <v>903</v>
      </c>
      <c r="E40" s="52" t="s">
        <v>1260</v>
      </c>
      <c r="F40" s="85">
        <v>41974</v>
      </c>
      <c r="G40" s="86">
        <v>30</v>
      </c>
      <c r="H40" s="52">
        <v>903</v>
      </c>
      <c r="I40" t="s">
        <v>752</v>
      </c>
      <c r="J40" s="1">
        <v>41974</v>
      </c>
      <c r="K40">
        <v>10073</v>
      </c>
      <c r="L40">
        <v>20141201135150</v>
      </c>
      <c r="M40">
        <v>1257819</v>
      </c>
    </row>
    <row r="41" spans="1:13" ht="15.6" x14ac:dyDescent="0.3">
      <c r="A41" t="s">
        <v>898</v>
      </c>
      <c r="B41" t="s">
        <v>114</v>
      </c>
      <c r="C41" s="52">
        <f t="shared" si="0"/>
        <v>33</v>
      </c>
      <c r="D41" s="52" t="s">
        <v>904</v>
      </c>
      <c r="E41" s="52" t="s">
        <v>1263</v>
      </c>
      <c r="F41" s="85">
        <v>41974</v>
      </c>
      <c r="G41" s="86">
        <v>30</v>
      </c>
      <c r="H41" s="52">
        <v>903</v>
      </c>
      <c r="I41" t="s">
        <v>752</v>
      </c>
      <c r="J41" s="1">
        <v>41974</v>
      </c>
      <c r="K41">
        <v>7920</v>
      </c>
      <c r="L41">
        <v>20141201153447</v>
      </c>
      <c r="M41">
        <v>1257819</v>
      </c>
    </row>
    <row r="42" spans="1:13" ht="15.6" x14ac:dyDescent="0.3">
      <c r="A42" t="s">
        <v>898</v>
      </c>
      <c r="B42" t="s">
        <v>114</v>
      </c>
      <c r="C42" s="52">
        <f t="shared" si="0"/>
        <v>34</v>
      </c>
      <c r="D42" s="52" t="s">
        <v>905</v>
      </c>
      <c r="E42" s="52" t="s">
        <v>1262</v>
      </c>
      <c r="F42" s="85">
        <v>41974</v>
      </c>
      <c r="G42" s="86">
        <v>0.8</v>
      </c>
      <c r="H42" s="52">
        <v>903</v>
      </c>
      <c r="I42" t="s">
        <v>752</v>
      </c>
      <c r="J42" s="1">
        <v>41974</v>
      </c>
      <c r="K42">
        <v>9999</v>
      </c>
      <c r="L42">
        <v>20150106155844</v>
      </c>
      <c r="M42">
        <v>1259744</v>
      </c>
    </row>
    <row r="43" spans="1:13" ht="15.6" x14ac:dyDescent="0.3">
      <c r="A43" t="s">
        <v>898</v>
      </c>
      <c r="B43" t="s">
        <v>114</v>
      </c>
      <c r="C43" s="52">
        <f t="shared" si="0"/>
        <v>35</v>
      </c>
      <c r="D43" s="52" t="s">
        <v>900</v>
      </c>
      <c r="E43" s="52" t="s">
        <v>1265</v>
      </c>
      <c r="F43" s="85">
        <v>41974</v>
      </c>
      <c r="G43" s="86">
        <v>19.05</v>
      </c>
      <c r="H43" s="52">
        <v>912</v>
      </c>
      <c r="I43" t="s">
        <v>759</v>
      </c>
      <c r="J43" s="1">
        <v>41974</v>
      </c>
      <c r="K43">
        <v>8284</v>
      </c>
      <c r="L43">
        <v>546165</v>
      </c>
      <c r="M43">
        <v>1257819</v>
      </c>
    </row>
    <row r="44" spans="1:13" ht="15.6" x14ac:dyDescent="0.3">
      <c r="A44" t="s">
        <v>898</v>
      </c>
      <c r="B44" t="s">
        <v>114</v>
      </c>
      <c r="C44" s="52">
        <f t="shared" si="0"/>
        <v>36</v>
      </c>
      <c r="D44" s="52" t="s">
        <v>901</v>
      </c>
      <c r="E44" s="52" t="s">
        <v>1256</v>
      </c>
      <c r="F44" s="85">
        <v>41974</v>
      </c>
      <c r="G44" s="86">
        <v>4</v>
      </c>
      <c r="H44" s="52">
        <v>912</v>
      </c>
      <c r="I44" t="s">
        <v>759</v>
      </c>
      <c r="J44" s="1">
        <v>41974</v>
      </c>
      <c r="K44">
        <v>10093</v>
      </c>
      <c r="L44">
        <v>20141201134927</v>
      </c>
      <c r="M44">
        <v>1257819</v>
      </c>
    </row>
    <row r="45" spans="1:13" ht="15.6" x14ac:dyDescent="0.3">
      <c r="A45" t="s">
        <v>898</v>
      </c>
      <c r="B45" t="s">
        <v>114</v>
      </c>
      <c r="C45" s="52">
        <f t="shared" si="0"/>
        <v>37</v>
      </c>
      <c r="D45" s="52" t="s">
        <v>131</v>
      </c>
      <c r="E45" s="52" t="s">
        <v>1257</v>
      </c>
      <c r="F45" s="85">
        <v>41974</v>
      </c>
      <c r="G45" s="86">
        <v>2</v>
      </c>
      <c r="H45" s="52">
        <v>912</v>
      </c>
      <c r="I45" t="s">
        <v>759</v>
      </c>
      <c r="J45" s="1">
        <v>41974</v>
      </c>
      <c r="K45">
        <v>10092</v>
      </c>
      <c r="L45">
        <v>20141201134724</v>
      </c>
      <c r="M45">
        <v>1257819</v>
      </c>
    </row>
    <row r="46" spans="1:13" ht="15.6" x14ac:dyDescent="0.3">
      <c r="A46" t="s">
        <v>898</v>
      </c>
      <c r="B46" t="s">
        <v>114</v>
      </c>
      <c r="C46" s="52">
        <f t="shared" si="0"/>
        <v>38</v>
      </c>
      <c r="D46" s="52" t="s">
        <v>902</v>
      </c>
      <c r="E46" s="52" t="s">
        <v>1258</v>
      </c>
      <c r="F46" s="85">
        <v>41974</v>
      </c>
      <c r="G46" s="86">
        <v>20</v>
      </c>
      <c r="H46" s="52">
        <v>912</v>
      </c>
      <c r="I46" t="s">
        <v>759</v>
      </c>
      <c r="J46" s="1">
        <v>41974</v>
      </c>
      <c r="K46">
        <v>10082</v>
      </c>
      <c r="L46">
        <v>20141201153251</v>
      </c>
      <c r="M46">
        <v>1257819</v>
      </c>
    </row>
    <row r="47" spans="1:13" ht="15.6" x14ac:dyDescent="0.3">
      <c r="A47" t="s">
        <v>898</v>
      </c>
      <c r="B47" t="s">
        <v>114</v>
      </c>
      <c r="C47" s="52">
        <f t="shared" si="0"/>
        <v>39</v>
      </c>
      <c r="D47" s="52" t="s">
        <v>903</v>
      </c>
      <c r="E47" s="52" t="s">
        <v>1260</v>
      </c>
      <c r="F47" s="85">
        <v>41974</v>
      </c>
      <c r="G47" s="86">
        <v>5.79</v>
      </c>
      <c r="H47" s="52">
        <v>912</v>
      </c>
      <c r="I47" t="s">
        <v>759</v>
      </c>
      <c r="J47" s="1">
        <v>41974</v>
      </c>
      <c r="K47">
        <v>10073</v>
      </c>
      <c r="L47">
        <v>20141201140918</v>
      </c>
      <c r="M47">
        <v>1257819</v>
      </c>
    </row>
    <row r="48" spans="1:13" ht="15.6" x14ac:dyDescent="0.3">
      <c r="A48" t="s">
        <v>898</v>
      </c>
      <c r="B48" t="s">
        <v>114</v>
      </c>
      <c r="C48" s="52">
        <f t="shared" si="0"/>
        <v>40</v>
      </c>
      <c r="D48" s="52" t="s">
        <v>903</v>
      </c>
      <c r="E48" s="52" t="s">
        <v>1260</v>
      </c>
      <c r="F48" s="85">
        <v>41974</v>
      </c>
      <c r="G48" s="86">
        <v>2</v>
      </c>
      <c r="H48" s="52">
        <v>912</v>
      </c>
      <c r="I48" t="s">
        <v>759</v>
      </c>
      <c r="J48" s="1">
        <v>41974</v>
      </c>
      <c r="K48">
        <v>10073</v>
      </c>
      <c r="L48">
        <v>20141201135150</v>
      </c>
      <c r="M48">
        <v>1257819</v>
      </c>
    </row>
    <row r="49" spans="1:13" ht="15.6" x14ac:dyDescent="0.3">
      <c r="A49" t="s">
        <v>898</v>
      </c>
      <c r="B49" t="s">
        <v>114</v>
      </c>
      <c r="C49" s="52">
        <f t="shared" si="0"/>
        <v>41</v>
      </c>
      <c r="D49" s="52" t="s">
        <v>904</v>
      </c>
      <c r="E49" s="52" t="s">
        <v>1263</v>
      </c>
      <c r="F49" s="85">
        <v>41974</v>
      </c>
      <c r="G49" s="86">
        <v>2</v>
      </c>
      <c r="H49" s="52">
        <v>912</v>
      </c>
      <c r="I49" t="s">
        <v>759</v>
      </c>
      <c r="J49" s="1">
        <v>41974</v>
      </c>
      <c r="K49">
        <v>7920</v>
      </c>
      <c r="L49">
        <v>20141201153447</v>
      </c>
      <c r="M49">
        <v>1257819</v>
      </c>
    </row>
    <row r="50" spans="1:13" ht="15.6" x14ac:dyDescent="0.3">
      <c r="A50" t="s">
        <v>898</v>
      </c>
      <c r="B50" t="s">
        <v>114</v>
      </c>
      <c r="C50" s="52">
        <f t="shared" si="0"/>
        <v>42</v>
      </c>
      <c r="D50" s="52" t="s">
        <v>905</v>
      </c>
      <c r="E50" s="52" t="s">
        <v>1262</v>
      </c>
      <c r="F50" s="85">
        <v>41974</v>
      </c>
      <c r="G50" s="86">
        <v>0.05</v>
      </c>
      <c r="H50" s="52">
        <v>912</v>
      </c>
      <c r="I50" t="s">
        <v>759</v>
      </c>
      <c r="J50" s="1">
        <v>41974</v>
      </c>
      <c r="K50">
        <v>9999</v>
      </c>
      <c r="L50">
        <v>20150106155844</v>
      </c>
      <c r="M50">
        <v>1259744</v>
      </c>
    </row>
    <row r="51" spans="1:13" ht="15.6" x14ac:dyDescent="0.3">
      <c r="A51" t="s">
        <v>898</v>
      </c>
      <c r="B51" t="s">
        <v>114</v>
      </c>
      <c r="C51" s="52">
        <f t="shared" si="0"/>
        <v>43</v>
      </c>
      <c r="D51" s="52" t="s">
        <v>900</v>
      </c>
      <c r="E51" s="52" t="s">
        <v>1265</v>
      </c>
      <c r="F51" s="85">
        <v>41974</v>
      </c>
      <c r="G51" s="86">
        <v>285.75</v>
      </c>
      <c r="H51" s="52">
        <v>921</v>
      </c>
      <c r="I51" t="s">
        <v>741</v>
      </c>
      <c r="J51" s="1">
        <v>41974</v>
      </c>
      <c r="K51">
        <v>8284</v>
      </c>
      <c r="L51">
        <v>546165</v>
      </c>
      <c r="M51">
        <v>1257819</v>
      </c>
    </row>
    <row r="52" spans="1:13" ht="15.6" x14ac:dyDescent="0.3">
      <c r="A52" t="s">
        <v>898</v>
      </c>
      <c r="B52" t="s">
        <v>114</v>
      </c>
      <c r="C52" s="52">
        <f t="shared" si="0"/>
        <v>44</v>
      </c>
      <c r="D52" s="52" t="s">
        <v>901</v>
      </c>
      <c r="E52" s="52" t="s">
        <v>1256</v>
      </c>
      <c r="F52" s="85">
        <v>41974</v>
      </c>
      <c r="G52" s="86">
        <v>60</v>
      </c>
      <c r="H52" s="52">
        <v>921</v>
      </c>
      <c r="I52" t="s">
        <v>741</v>
      </c>
      <c r="J52" s="1">
        <v>41974</v>
      </c>
      <c r="K52">
        <v>10093</v>
      </c>
      <c r="L52">
        <v>20141201134927</v>
      </c>
      <c r="M52">
        <v>1257819</v>
      </c>
    </row>
    <row r="53" spans="1:13" ht="15.6" x14ac:dyDescent="0.3">
      <c r="A53" t="s">
        <v>898</v>
      </c>
      <c r="B53" t="s">
        <v>114</v>
      </c>
      <c r="C53" s="52">
        <f t="shared" si="0"/>
        <v>45</v>
      </c>
      <c r="D53" s="52" t="s">
        <v>131</v>
      </c>
      <c r="E53" s="52" t="s">
        <v>1257</v>
      </c>
      <c r="F53" s="85">
        <v>41974</v>
      </c>
      <c r="G53" s="86">
        <v>30</v>
      </c>
      <c r="H53" s="52">
        <v>921</v>
      </c>
      <c r="I53" t="s">
        <v>741</v>
      </c>
      <c r="J53" s="1">
        <v>41974</v>
      </c>
      <c r="K53">
        <v>10092</v>
      </c>
      <c r="L53">
        <v>20141201134724</v>
      </c>
      <c r="M53">
        <v>1257819</v>
      </c>
    </row>
    <row r="54" spans="1:13" ht="15.6" x14ac:dyDescent="0.3">
      <c r="A54" t="s">
        <v>898</v>
      </c>
      <c r="B54" t="s">
        <v>114</v>
      </c>
      <c r="C54" s="52">
        <f t="shared" si="0"/>
        <v>46</v>
      </c>
      <c r="D54" s="52" t="s">
        <v>902</v>
      </c>
      <c r="E54" s="52" t="s">
        <v>1258</v>
      </c>
      <c r="F54" s="85">
        <v>41974</v>
      </c>
      <c r="G54" s="86">
        <v>300</v>
      </c>
      <c r="H54" s="52">
        <v>921</v>
      </c>
      <c r="I54" t="s">
        <v>741</v>
      </c>
      <c r="J54" s="1">
        <v>41974</v>
      </c>
      <c r="K54">
        <v>10082</v>
      </c>
      <c r="L54">
        <v>20141201153251</v>
      </c>
      <c r="M54">
        <v>1257819</v>
      </c>
    </row>
    <row r="55" spans="1:13" ht="15.6" x14ac:dyDescent="0.3">
      <c r="A55" t="s">
        <v>898</v>
      </c>
      <c r="B55" t="s">
        <v>114</v>
      </c>
      <c r="C55" s="52">
        <f t="shared" si="0"/>
        <v>47</v>
      </c>
      <c r="D55" s="52" t="s">
        <v>903</v>
      </c>
      <c r="E55" s="52" t="s">
        <v>1260</v>
      </c>
      <c r="F55" s="85">
        <v>41974</v>
      </c>
      <c r="G55" s="86">
        <v>86.85</v>
      </c>
      <c r="H55" s="52">
        <v>921</v>
      </c>
      <c r="I55" t="s">
        <v>741</v>
      </c>
      <c r="J55" s="1">
        <v>41974</v>
      </c>
      <c r="K55">
        <v>10073</v>
      </c>
      <c r="L55">
        <v>20141201140918</v>
      </c>
      <c r="M55">
        <v>1257819</v>
      </c>
    </row>
    <row r="56" spans="1:13" ht="15.6" x14ac:dyDescent="0.3">
      <c r="A56" t="s">
        <v>898</v>
      </c>
      <c r="B56" t="s">
        <v>114</v>
      </c>
      <c r="C56" s="52">
        <f t="shared" si="0"/>
        <v>48</v>
      </c>
      <c r="D56" s="52" t="s">
        <v>903</v>
      </c>
      <c r="E56" s="52" t="s">
        <v>1260</v>
      </c>
      <c r="F56" s="85">
        <v>41974</v>
      </c>
      <c r="G56" s="86">
        <v>30</v>
      </c>
      <c r="H56" s="52">
        <v>921</v>
      </c>
      <c r="I56" t="s">
        <v>741</v>
      </c>
      <c r="J56" s="1">
        <v>41974</v>
      </c>
      <c r="K56">
        <v>10073</v>
      </c>
      <c r="L56">
        <v>20141201135150</v>
      </c>
      <c r="M56">
        <v>1257819</v>
      </c>
    </row>
    <row r="57" spans="1:13" ht="15.6" x14ac:dyDescent="0.3">
      <c r="A57" t="s">
        <v>898</v>
      </c>
      <c r="B57" t="s">
        <v>114</v>
      </c>
      <c r="C57" s="52">
        <f t="shared" si="0"/>
        <v>49</v>
      </c>
      <c r="D57" s="52" t="s">
        <v>904</v>
      </c>
      <c r="E57" s="52" t="s">
        <v>1263</v>
      </c>
      <c r="F57" s="85">
        <v>41974</v>
      </c>
      <c r="G57" s="86">
        <v>30</v>
      </c>
      <c r="H57" s="52">
        <v>921</v>
      </c>
      <c r="I57" t="s">
        <v>741</v>
      </c>
      <c r="J57" s="1">
        <v>41974</v>
      </c>
      <c r="K57">
        <v>7920</v>
      </c>
      <c r="L57">
        <v>20141201153447</v>
      </c>
      <c r="M57">
        <v>1257819</v>
      </c>
    </row>
    <row r="58" spans="1:13" ht="15.6" x14ac:dyDescent="0.3">
      <c r="A58" t="s">
        <v>898</v>
      </c>
      <c r="B58" t="s">
        <v>114</v>
      </c>
      <c r="C58" s="52">
        <f t="shared" si="0"/>
        <v>50</v>
      </c>
      <c r="D58" s="52" t="s">
        <v>905</v>
      </c>
      <c r="E58" s="52" t="s">
        <v>1262</v>
      </c>
      <c r="F58" s="85">
        <v>41974</v>
      </c>
      <c r="G58" s="86">
        <v>0.79</v>
      </c>
      <c r="H58" s="52">
        <v>921</v>
      </c>
      <c r="I58" t="s">
        <v>741</v>
      </c>
      <c r="J58" s="1">
        <v>41974</v>
      </c>
      <c r="K58">
        <v>9999</v>
      </c>
      <c r="L58">
        <v>20150106155844</v>
      </c>
      <c r="M58">
        <v>1259744</v>
      </c>
    </row>
    <row r="59" spans="1:13" ht="15.6" x14ac:dyDescent="0.3">
      <c r="A59" t="s">
        <v>898</v>
      </c>
      <c r="B59" t="s">
        <v>114</v>
      </c>
      <c r="C59" s="52">
        <f t="shared" si="0"/>
        <v>51</v>
      </c>
      <c r="D59" s="52" t="s">
        <v>901</v>
      </c>
      <c r="E59" s="52" t="s">
        <v>1256</v>
      </c>
      <c r="F59" s="85">
        <v>41983</v>
      </c>
      <c r="G59" s="86">
        <v>136</v>
      </c>
      <c r="H59" s="52">
        <v>588</v>
      </c>
      <c r="I59" t="s">
        <v>757</v>
      </c>
      <c r="J59" s="1">
        <v>41974</v>
      </c>
      <c r="K59">
        <v>10093</v>
      </c>
      <c r="L59">
        <v>20141210095106</v>
      </c>
      <c r="M59">
        <v>1258400</v>
      </c>
    </row>
    <row r="60" spans="1:13" ht="15.6" x14ac:dyDescent="0.3">
      <c r="A60" t="s">
        <v>898</v>
      </c>
      <c r="B60" t="s">
        <v>114</v>
      </c>
      <c r="C60" s="52">
        <f t="shared" si="0"/>
        <v>52</v>
      </c>
      <c r="D60" s="52" t="s">
        <v>906</v>
      </c>
      <c r="E60" s="52" t="s">
        <v>1266</v>
      </c>
      <c r="F60" s="85">
        <v>41983</v>
      </c>
      <c r="G60" s="86">
        <v>-136</v>
      </c>
      <c r="H60" s="52">
        <v>588</v>
      </c>
      <c r="I60" t="s">
        <v>757</v>
      </c>
      <c r="J60" s="1">
        <v>41974</v>
      </c>
      <c r="K60">
        <v>10093</v>
      </c>
      <c r="L60">
        <v>20141201134927</v>
      </c>
      <c r="M60">
        <v>1258396</v>
      </c>
    </row>
    <row r="61" spans="1:13" ht="15.6" x14ac:dyDescent="0.3">
      <c r="A61" t="s">
        <v>898</v>
      </c>
      <c r="B61" t="s">
        <v>114</v>
      </c>
      <c r="C61" s="52">
        <f t="shared" si="0"/>
        <v>53</v>
      </c>
      <c r="D61" s="52" t="s">
        <v>901</v>
      </c>
      <c r="E61" s="52" t="s">
        <v>1256</v>
      </c>
      <c r="F61" s="85">
        <v>41983</v>
      </c>
      <c r="G61" s="86">
        <v>140</v>
      </c>
      <c r="H61" s="52">
        <v>598</v>
      </c>
      <c r="I61" t="s">
        <v>758</v>
      </c>
      <c r="J61" s="1">
        <v>41974</v>
      </c>
      <c r="K61">
        <v>10093</v>
      </c>
      <c r="L61">
        <v>20141210095106</v>
      </c>
      <c r="M61">
        <v>1258400</v>
      </c>
    </row>
    <row r="62" spans="1:13" ht="15.6" x14ac:dyDescent="0.3">
      <c r="A62" t="s">
        <v>898</v>
      </c>
      <c r="B62" t="s">
        <v>114</v>
      </c>
      <c r="C62" s="52">
        <f t="shared" si="0"/>
        <v>54</v>
      </c>
      <c r="D62" s="52" t="s">
        <v>906</v>
      </c>
      <c r="E62" s="52" t="s">
        <v>1266</v>
      </c>
      <c r="F62" s="85">
        <v>41983</v>
      </c>
      <c r="G62" s="86">
        <v>-140</v>
      </c>
      <c r="H62" s="52">
        <v>598</v>
      </c>
      <c r="I62" t="s">
        <v>758</v>
      </c>
      <c r="J62" s="1">
        <v>41974</v>
      </c>
      <c r="K62">
        <v>10093</v>
      </c>
      <c r="L62">
        <v>20141201134927</v>
      </c>
      <c r="M62">
        <v>1258396</v>
      </c>
    </row>
    <row r="63" spans="1:13" ht="15.6" x14ac:dyDescent="0.3">
      <c r="A63" t="s">
        <v>898</v>
      </c>
      <c r="B63" t="s">
        <v>114</v>
      </c>
      <c r="C63" s="52">
        <f t="shared" si="0"/>
        <v>55</v>
      </c>
      <c r="D63" s="52" t="s">
        <v>901</v>
      </c>
      <c r="E63" s="52" t="s">
        <v>1256</v>
      </c>
      <c r="F63" s="85">
        <v>41983</v>
      </c>
      <c r="G63" s="86">
        <v>60</v>
      </c>
      <c r="H63" s="52">
        <v>903</v>
      </c>
      <c r="I63" t="s">
        <v>752</v>
      </c>
      <c r="J63" s="1">
        <v>41974</v>
      </c>
      <c r="K63">
        <v>10093</v>
      </c>
      <c r="L63">
        <v>20141210095106</v>
      </c>
      <c r="M63">
        <v>1258400</v>
      </c>
    </row>
    <row r="64" spans="1:13" ht="15.6" x14ac:dyDescent="0.3">
      <c r="A64" t="s">
        <v>898</v>
      </c>
      <c r="B64" t="s">
        <v>114</v>
      </c>
      <c r="C64" s="52">
        <f t="shared" si="0"/>
        <v>56</v>
      </c>
      <c r="D64" s="52" t="s">
        <v>906</v>
      </c>
      <c r="E64" s="52" t="s">
        <v>1266</v>
      </c>
      <c r="F64" s="85">
        <v>41983</v>
      </c>
      <c r="G64" s="86">
        <v>-60</v>
      </c>
      <c r="H64" s="52">
        <v>903</v>
      </c>
      <c r="I64" t="s">
        <v>752</v>
      </c>
      <c r="J64" s="1">
        <v>41974</v>
      </c>
      <c r="K64">
        <v>10093</v>
      </c>
      <c r="L64">
        <v>20141201134927</v>
      </c>
      <c r="M64">
        <v>1258396</v>
      </c>
    </row>
    <row r="65" spans="1:13" ht="15.6" x14ac:dyDescent="0.3">
      <c r="A65" t="s">
        <v>898</v>
      </c>
      <c r="B65" t="s">
        <v>114</v>
      </c>
      <c r="C65" s="52">
        <f t="shared" si="0"/>
        <v>57</v>
      </c>
      <c r="D65" s="52" t="s">
        <v>901</v>
      </c>
      <c r="E65" s="52" t="s">
        <v>1256</v>
      </c>
      <c r="F65" s="85">
        <v>41983</v>
      </c>
      <c r="G65" s="86">
        <v>4</v>
      </c>
      <c r="H65" s="52">
        <v>912</v>
      </c>
      <c r="I65" t="s">
        <v>759</v>
      </c>
      <c r="J65" s="1">
        <v>41974</v>
      </c>
      <c r="K65">
        <v>10093</v>
      </c>
      <c r="L65">
        <v>20141210095106</v>
      </c>
      <c r="M65">
        <v>1258400</v>
      </c>
    </row>
    <row r="66" spans="1:13" ht="15.6" x14ac:dyDescent="0.3">
      <c r="A66" t="s">
        <v>898</v>
      </c>
      <c r="B66" t="s">
        <v>114</v>
      </c>
      <c r="C66" s="52">
        <f t="shared" si="0"/>
        <v>58</v>
      </c>
      <c r="D66" s="52" t="s">
        <v>906</v>
      </c>
      <c r="E66" s="52" t="s">
        <v>1266</v>
      </c>
      <c r="F66" s="85">
        <v>41983</v>
      </c>
      <c r="G66" s="86">
        <v>-4</v>
      </c>
      <c r="H66" s="52">
        <v>912</v>
      </c>
      <c r="I66" t="s">
        <v>759</v>
      </c>
      <c r="J66" s="1">
        <v>41974</v>
      </c>
      <c r="K66">
        <v>10093</v>
      </c>
      <c r="L66">
        <v>20141201134927</v>
      </c>
      <c r="M66">
        <v>1258396</v>
      </c>
    </row>
    <row r="67" spans="1:13" ht="15.6" x14ac:dyDescent="0.3">
      <c r="A67" t="s">
        <v>898</v>
      </c>
      <c r="B67" t="s">
        <v>114</v>
      </c>
      <c r="C67" s="52">
        <f t="shared" si="0"/>
        <v>59</v>
      </c>
      <c r="D67" s="52" t="s">
        <v>901</v>
      </c>
      <c r="E67" s="52" t="s">
        <v>1256</v>
      </c>
      <c r="F67" s="85">
        <v>41983</v>
      </c>
      <c r="G67" s="86">
        <v>60</v>
      </c>
      <c r="H67" s="52">
        <v>921</v>
      </c>
      <c r="I67" t="s">
        <v>741</v>
      </c>
      <c r="J67" s="1">
        <v>41974</v>
      </c>
      <c r="K67">
        <v>10093</v>
      </c>
      <c r="L67">
        <v>20141210095106</v>
      </c>
      <c r="M67">
        <v>1258400</v>
      </c>
    </row>
    <row r="68" spans="1:13" ht="15.6" x14ac:dyDescent="0.3">
      <c r="A68" t="s">
        <v>898</v>
      </c>
      <c r="B68" t="s">
        <v>114</v>
      </c>
      <c r="C68" s="52">
        <f t="shared" si="0"/>
        <v>60</v>
      </c>
      <c r="D68" s="52" t="s">
        <v>906</v>
      </c>
      <c r="E68" s="52" t="s">
        <v>1266</v>
      </c>
      <c r="F68" s="85">
        <v>41983</v>
      </c>
      <c r="G68" s="86">
        <v>-60</v>
      </c>
      <c r="H68" s="52">
        <v>921</v>
      </c>
      <c r="I68" t="s">
        <v>741</v>
      </c>
      <c r="J68" s="1">
        <v>41974</v>
      </c>
      <c r="K68">
        <v>10093</v>
      </c>
      <c r="L68">
        <v>20141201134927</v>
      </c>
      <c r="M68">
        <v>1258396</v>
      </c>
    </row>
    <row r="69" spans="1:13" ht="15.6" x14ac:dyDescent="0.3">
      <c r="A69" t="s">
        <v>898</v>
      </c>
      <c r="B69" t="s">
        <v>114</v>
      </c>
      <c r="C69" s="52">
        <f t="shared" si="0"/>
        <v>61</v>
      </c>
      <c r="D69" s="52" t="s">
        <v>858</v>
      </c>
      <c r="E69" s="52" t="s">
        <v>1267</v>
      </c>
      <c r="F69" s="85">
        <v>41986</v>
      </c>
      <c r="G69" s="86">
        <v>2215.27</v>
      </c>
      <c r="H69" s="52">
        <v>588</v>
      </c>
      <c r="I69" t="s">
        <v>757</v>
      </c>
      <c r="J69" s="1">
        <v>41974</v>
      </c>
      <c r="K69">
        <v>137</v>
      </c>
      <c r="L69" t="s">
        <v>907</v>
      </c>
      <c r="M69">
        <v>1259051</v>
      </c>
    </row>
    <row r="70" spans="1:13" ht="15.6" x14ac:dyDescent="0.3">
      <c r="A70" t="s">
        <v>898</v>
      </c>
      <c r="B70" t="s">
        <v>114</v>
      </c>
      <c r="C70" s="52">
        <f t="shared" si="0"/>
        <v>62</v>
      </c>
      <c r="D70" s="52" t="s">
        <v>908</v>
      </c>
      <c r="E70" s="52" t="s">
        <v>909</v>
      </c>
      <c r="F70" s="85">
        <v>41986</v>
      </c>
      <c r="G70" s="86">
        <v>72.08</v>
      </c>
      <c r="H70" s="52">
        <v>588</v>
      </c>
      <c r="I70" t="s">
        <v>757</v>
      </c>
      <c r="J70" s="1">
        <v>41974</v>
      </c>
      <c r="K70">
        <v>7456</v>
      </c>
      <c r="L70" t="s">
        <v>910</v>
      </c>
      <c r="M70">
        <v>1259747</v>
      </c>
    </row>
    <row r="71" spans="1:13" ht="15.6" x14ac:dyDescent="0.3">
      <c r="A71" t="s">
        <v>898</v>
      </c>
      <c r="B71" t="s">
        <v>114</v>
      </c>
      <c r="C71" s="52">
        <f t="shared" si="0"/>
        <v>63</v>
      </c>
      <c r="D71" s="52" t="s">
        <v>900</v>
      </c>
      <c r="E71" s="52" t="s">
        <v>1268</v>
      </c>
      <c r="F71" s="85">
        <v>41986</v>
      </c>
      <c r="G71" s="86">
        <v>5.47</v>
      </c>
      <c r="H71" s="52">
        <v>588</v>
      </c>
      <c r="I71" t="s">
        <v>757</v>
      </c>
      <c r="J71" s="1">
        <v>41974</v>
      </c>
      <c r="K71">
        <v>8284</v>
      </c>
      <c r="L71">
        <v>546165</v>
      </c>
      <c r="M71">
        <v>1259747</v>
      </c>
    </row>
    <row r="72" spans="1:13" ht="15.6" x14ac:dyDescent="0.3">
      <c r="A72" t="s">
        <v>898</v>
      </c>
      <c r="B72" t="s">
        <v>114</v>
      </c>
      <c r="C72" s="52">
        <f t="shared" si="0"/>
        <v>64</v>
      </c>
      <c r="D72" s="52" t="s">
        <v>858</v>
      </c>
      <c r="E72" s="52" t="s">
        <v>1267</v>
      </c>
      <c r="F72" s="85">
        <v>41986</v>
      </c>
      <c r="G72" s="86">
        <v>2280.4299999999998</v>
      </c>
      <c r="H72" s="52">
        <v>598</v>
      </c>
      <c r="I72" t="s">
        <v>758</v>
      </c>
      <c r="J72" s="1">
        <v>41974</v>
      </c>
      <c r="K72">
        <v>137</v>
      </c>
      <c r="L72" t="s">
        <v>907</v>
      </c>
      <c r="M72">
        <v>1259051</v>
      </c>
    </row>
    <row r="73" spans="1:13" ht="15.6" x14ac:dyDescent="0.3">
      <c r="A73" t="s">
        <v>898</v>
      </c>
      <c r="B73" t="s">
        <v>114</v>
      </c>
      <c r="C73" s="52">
        <f t="shared" si="0"/>
        <v>65</v>
      </c>
      <c r="D73" s="52" t="s">
        <v>908</v>
      </c>
      <c r="E73" s="52" t="s">
        <v>909</v>
      </c>
      <c r="F73" s="85">
        <v>41986</v>
      </c>
      <c r="G73" s="86">
        <v>74.2</v>
      </c>
      <c r="H73" s="52">
        <v>598</v>
      </c>
      <c r="I73" t="s">
        <v>758</v>
      </c>
      <c r="J73" s="1">
        <v>41974</v>
      </c>
      <c r="K73">
        <v>7456</v>
      </c>
      <c r="L73" t="s">
        <v>910</v>
      </c>
      <c r="M73">
        <v>1259747</v>
      </c>
    </row>
    <row r="74" spans="1:13" ht="15.6" x14ac:dyDescent="0.3">
      <c r="A74" t="s">
        <v>898</v>
      </c>
      <c r="B74" t="s">
        <v>114</v>
      </c>
      <c r="C74" s="52">
        <f t="shared" si="0"/>
        <v>66</v>
      </c>
      <c r="D74" s="52" t="s">
        <v>900</v>
      </c>
      <c r="E74" s="52" t="s">
        <v>1268</v>
      </c>
      <c r="F74" s="85">
        <v>41986</v>
      </c>
      <c r="G74" s="86">
        <v>5.63</v>
      </c>
      <c r="H74" s="52">
        <v>598</v>
      </c>
      <c r="I74" t="s">
        <v>758</v>
      </c>
      <c r="J74" s="1">
        <v>41974</v>
      </c>
      <c r="K74">
        <v>8284</v>
      </c>
      <c r="L74">
        <v>546165</v>
      </c>
      <c r="M74">
        <v>1259747</v>
      </c>
    </row>
    <row r="75" spans="1:13" ht="15.6" x14ac:dyDescent="0.3">
      <c r="A75" t="s">
        <v>898</v>
      </c>
      <c r="B75" t="s">
        <v>114</v>
      </c>
      <c r="C75" s="52">
        <f t="shared" ref="C75:C106" si="1">C74+1</f>
        <v>67</v>
      </c>
      <c r="D75" s="52" t="s">
        <v>858</v>
      </c>
      <c r="E75" s="52" t="s">
        <v>1267</v>
      </c>
      <c r="F75" s="85">
        <v>41986</v>
      </c>
      <c r="G75" s="86">
        <v>977.33</v>
      </c>
      <c r="H75" s="52">
        <v>903</v>
      </c>
      <c r="I75" t="s">
        <v>752</v>
      </c>
      <c r="J75" s="1">
        <v>41974</v>
      </c>
      <c r="K75">
        <v>137</v>
      </c>
      <c r="L75" t="s">
        <v>907</v>
      </c>
      <c r="M75">
        <v>1259051</v>
      </c>
    </row>
    <row r="76" spans="1:13" ht="15.6" x14ac:dyDescent="0.3">
      <c r="A76" t="s">
        <v>898</v>
      </c>
      <c r="B76" t="s">
        <v>114</v>
      </c>
      <c r="C76" s="52">
        <f t="shared" si="1"/>
        <v>68</v>
      </c>
      <c r="D76" s="52" t="s">
        <v>908</v>
      </c>
      <c r="E76" s="52" t="s">
        <v>909</v>
      </c>
      <c r="F76" s="85">
        <v>41986</v>
      </c>
      <c r="G76" s="86">
        <v>31.8</v>
      </c>
      <c r="H76" s="52">
        <v>903</v>
      </c>
      <c r="I76" t="s">
        <v>752</v>
      </c>
      <c r="J76" s="1">
        <v>41974</v>
      </c>
      <c r="K76">
        <v>7456</v>
      </c>
      <c r="L76" t="s">
        <v>910</v>
      </c>
      <c r="M76">
        <v>1259747</v>
      </c>
    </row>
    <row r="77" spans="1:13" ht="15.6" x14ac:dyDescent="0.3">
      <c r="A77" t="s">
        <v>898</v>
      </c>
      <c r="B77" t="s">
        <v>114</v>
      </c>
      <c r="C77" s="52">
        <f t="shared" si="1"/>
        <v>69</v>
      </c>
      <c r="D77" s="52" t="s">
        <v>900</v>
      </c>
      <c r="E77" s="52" t="s">
        <v>1268</v>
      </c>
      <c r="F77" s="85">
        <v>41986</v>
      </c>
      <c r="G77" s="86">
        <v>2.41</v>
      </c>
      <c r="H77" s="52">
        <v>903</v>
      </c>
      <c r="I77" t="s">
        <v>752</v>
      </c>
      <c r="J77" s="1">
        <v>41974</v>
      </c>
      <c r="K77">
        <v>8284</v>
      </c>
      <c r="L77">
        <v>546165</v>
      </c>
      <c r="M77">
        <v>1259747</v>
      </c>
    </row>
    <row r="78" spans="1:13" ht="15.6" x14ac:dyDescent="0.3">
      <c r="A78" t="s">
        <v>898</v>
      </c>
      <c r="B78" t="s">
        <v>114</v>
      </c>
      <c r="C78" s="52">
        <f t="shared" si="1"/>
        <v>70</v>
      </c>
      <c r="D78" s="52" t="s">
        <v>858</v>
      </c>
      <c r="E78" s="52" t="s">
        <v>1267</v>
      </c>
      <c r="F78" s="85">
        <v>41986</v>
      </c>
      <c r="G78" s="86">
        <v>65.16</v>
      </c>
      <c r="H78" s="52">
        <v>912</v>
      </c>
      <c r="I78" t="s">
        <v>759</v>
      </c>
      <c r="J78" s="1">
        <v>41974</v>
      </c>
      <c r="K78">
        <v>137</v>
      </c>
      <c r="L78" t="s">
        <v>907</v>
      </c>
      <c r="M78">
        <v>1259051</v>
      </c>
    </row>
    <row r="79" spans="1:13" ht="15.6" x14ac:dyDescent="0.3">
      <c r="A79" t="s">
        <v>898</v>
      </c>
      <c r="B79" t="s">
        <v>114</v>
      </c>
      <c r="C79" s="52">
        <f t="shared" si="1"/>
        <v>71</v>
      </c>
      <c r="D79" s="52" t="s">
        <v>908</v>
      </c>
      <c r="E79" s="52" t="s">
        <v>909</v>
      </c>
      <c r="F79" s="85">
        <v>41986</v>
      </c>
      <c r="G79" s="86">
        <v>2.12</v>
      </c>
      <c r="H79" s="52">
        <v>912</v>
      </c>
      <c r="I79" t="s">
        <v>759</v>
      </c>
      <c r="J79" s="1">
        <v>41974</v>
      </c>
      <c r="K79">
        <v>7456</v>
      </c>
      <c r="L79" t="s">
        <v>910</v>
      </c>
      <c r="M79">
        <v>1259747</v>
      </c>
    </row>
    <row r="80" spans="1:13" ht="15.6" x14ac:dyDescent="0.3">
      <c r="A80" t="s">
        <v>898</v>
      </c>
      <c r="B80" t="s">
        <v>114</v>
      </c>
      <c r="C80" s="52">
        <f t="shared" si="1"/>
        <v>72</v>
      </c>
      <c r="D80" s="52" t="s">
        <v>900</v>
      </c>
      <c r="E80" s="52" t="s">
        <v>1268</v>
      </c>
      <c r="F80" s="85">
        <v>41986</v>
      </c>
      <c r="G80" s="86">
        <v>0.16</v>
      </c>
      <c r="H80" s="52">
        <v>912</v>
      </c>
      <c r="I80" t="s">
        <v>759</v>
      </c>
      <c r="J80" s="1">
        <v>41974</v>
      </c>
      <c r="K80">
        <v>8284</v>
      </c>
      <c r="L80">
        <v>546165</v>
      </c>
      <c r="M80">
        <v>1259747</v>
      </c>
    </row>
    <row r="81" spans="1:13" ht="15.6" x14ac:dyDescent="0.3">
      <c r="A81" t="s">
        <v>898</v>
      </c>
      <c r="B81" t="s">
        <v>114</v>
      </c>
      <c r="C81" s="52">
        <f t="shared" si="1"/>
        <v>73</v>
      </c>
      <c r="D81" s="52" t="s">
        <v>858</v>
      </c>
      <c r="E81" s="52" t="s">
        <v>1267</v>
      </c>
      <c r="F81" s="85">
        <v>41986</v>
      </c>
      <c r="G81" s="86">
        <v>977.31</v>
      </c>
      <c r="H81" s="52">
        <v>921</v>
      </c>
      <c r="I81" t="s">
        <v>741</v>
      </c>
      <c r="J81" s="1">
        <v>41974</v>
      </c>
      <c r="K81">
        <v>137</v>
      </c>
      <c r="L81" t="s">
        <v>907</v>
      </c>
      <c r="M81">
        <v>1259051</v>
      </c>
    </row>
    <row r="82" spans="1:13" ht="15.6" x14ac:dyDescent="0.3">
      <c r="A82" t="s">
        <v>898</v>
      </c>
      <c r="B82" t="s">
        <v>114</v>
      </c>
      <c r="C82" s="52">
        <f t="shared" si="1"/>
        <v>74</v>
      </c>
      <c r="D82" s="52" t="s">
        <v>908</v>
      </c>
      <c r="E82" s="52" t="s">
        <v>909</v>
      </c>
      <c r="F82" s="85">
        <v>41986</v>
      </c>
      <c r="G82" s="86">
        <v>31.8</v>
      </c>
      <c r="H82" s="52">
        <v>921</v>
      </c>
      <c r="I82" t="s">
        <v>741</v>
      </c>
      <c r="J82" s="1">
        <v>41974</v>
      </c>
      <c r="K82">
        <v>7456</v>
      </c>
      <c r="L82" t="s">
        <v>910</v>
      </c>
      <c r="M82">
        <v>1259747</v>
      </c>
    </row>
    <row r="83" spans="1:13" ht="15.6" x14ac:dyDescent="0.3">
      <c r="A83" t="s">
        <v>898</v>
      </c>
      <c r="B83" t="s">
        <v>114</v>
      </c>
      <c r="C83" s="52">
        <f t="shared" si="1"/>
        <v>75</v>
      </c>
      <c r="D83" s="52" t="s">
        <v>900</v>
      </c>
      <c r="E83" s="52" t="s">
        <v>1268</v>
      </c>
      <c r="F83" s="85">
        <v>41986</v>
      </c>
      <c r="G83" s="86">
        <v>2.42</v>
      </c>
      <c r="H83" s="52">
        <v>921</v>
      </c>
      <c r="I83" t="s">
        <v>741</v>
      </c>
      <c r="J83" s="1">
        <v>41974</v>
      </c>
      <c r="K83">
        <v>8284</v>
      </c>
      <c r="L83">
        <v>546165</v>
      </c>
      <c r="M83">
        <v>1259747</v>
      </c>
    </row>
    <row r="84" spans="1:13" ht="15.6" x14ac:dyDescent="0.3">
      <c r="A84" t="s">
        <v>898</v>
      </c>
      <c r="B84" t="s">
        <v>114</v>
      </c>
      <c r="C84" s="52">
        <f t="shared" si="1"/>
        <v>76</v>
      </c>
      <c r="D84" s="52" t="s">
        <v>899</v>
      </c>
      <c r="E84" s="52" t="s">
        <v>911</v>
      </c>
      <c r="F84" s="85">
        <v>41988</v>
      </c>
      <c r="G84" s="86">
        <v>602.75</v>
      </c>
      <c r="H84" s="52">
        <v>588</v>
      </c>
      <c r="I84" t="s">
        <v>757</v>
      </c>
      <c r="J84" s="1">
        <v>41974</v>
      </c>
      <c r="K84">
        <v>150</v>
      </c>
      <c r="L84">
        <v>20141223163953</v>
      </c>
      <c r="M84">
        <v>1259051</v>
      </c>
    </row>
    <row r="85" spans="1:13" ht="15.6" x14ac:dyDescent="0.3">
      <c r="A85" t="s">
        <v>898</v>
      </c>
      <c r="B85" t="s">
        <v>114</v>
      </c>
      <c r="C85" s="52">
        <f t="shared" si="1"/>
        <v>77</v>
      </c>
      <c r="D85" s="52" t="s">
        <v>912</v>
      </c>
      <c r="E85" s="52" t="s">
        <v>1269</v>
      </c>
      <c r="F85" s="85">
        <v>41988</v>
      </c>
      <c r="G85" s="86">
        <v>181.24</v>
      </c>
      <c r="H85" s="52">
        <v>588</v>
      </c>
      <c r="I85" t="s">
        <v>757</v>
      </c>
      <c r="J85" s="1">
        <v>41974</v>
      </c>
      <c r="K85">
        <v>2554</v>
      </c>
      <c r="L85" t="s">
        <v>913</v>
      </c>
      <c r="M85">
        <v>1258956</v>
      </c>
    </row>
    <row r="86" spans="1:13" ht="15.6" x14ac:dyDescent="0.3">
      <c r="A86" t="s">
        <v>898</v>
      </c>
      <c r="B86" t="s">
        <v>114</v>
      </c>
      <c r="C86" s="52">
        <f t="shared" si="1"/>
        <v>78</v>
      </c>
      <c r="D86" s="52" t="s">
        <v>899</v>
      </c>
      <c r="E86" s="52" t="s">
        <v>911</v>
      </c>
      <c r="F86" s="85">
        <v>41988</v>
      </c>
      <c r="G86" s="86">
        <v>620.48</v>
      </c>
      <c r="H86" s="52">
        <v>598</v>
      </c>
      <c r="I86" t="s">
        <v>758</v>
      </c>
      <c r="J86" s="1">
        <v>41974</v>
      </c>
      <c r="K86">
        <v>150</v>
      </c>
      <c r="L86">
        <v>20141223163953</v>
      </c>
      <c r="M86">
        <v>1259051</v>
      </c>
    </row>
    <row r="87" spans="1:13" ht="15.6" x14ac:dyDescent="0.3">
      <c r="A87" t="s">
        <v>898</v>
      </c>
      <c r="B87" t="s">
        <v>114</v>
      </c>
      <c r="C87" s="52">
        <f t="shared" si="1"/>
        <v>79</v>
      </c>
      <c r="D87" s="52" t="s">
        <v>912</v>
      </c>
      <c r="E87" s="52" t="s">
        <v>1269</v>
      </c>
      <c r="F87" s="85">
        <v>41988</v>
      </c>
      <c r="G87" s="86">
        <v>186.57</v>
      </c>
      <c r="H87" s="52">
        <v>598</v>
      </c>
      <c r="I87" t="s">
        <v>758</v>
      </c>
      <c r="J87" s="1">
        <v>41974</v>
      </c>
      <c r="K87">
        <v>2554</v>
      </c>
      <c r="L87" t="s">
        <v>913</v>
      </c>
      <c r="M87">
        <v>1258956</v>
      </c>
    </row>
    <row r="88" spans="1:13" ht="15.6" x14ac:dyDescent="0.3">
      <c r="A88" t="s">
        <v>898</v>
      </c>
      <c r="B88" t="s">
        <v>114</v>
      </c>
      <c r="C88" s="52">
        <f t="shared" si="1"/>
        <v>80</v>
      </c>
      <c r="D88" s="52" t="s">
        <v>899</v>
      </c>
      <c r="E88" s="52" t="s">
        <v>911</v>
      </c>
      <c r="F88" s="85">
        <v>41988</v>
      </c>
      <c r="G88" s="86">
        <v>265.92</v>
      </c>
      <c r="H88" s="52">
        <v>903</v>
      </c>
      <c r="I88" t="s">
        <v>752</v>
      </c>
      <c r="J88" s="1">
        <v>41974</v>
      </c>
      <c r="K88">
        <v>150</v>
      </c>
      <c r="L88">
        <v>20141223163953</v>
      </c>
      <c r="M88">
        <v>1259051</v>
      </c>
    </row>
    <row r="89" spans="1:13" ht="15.6" x14ac:dyDescent="0.3">
      <c r="A89" t="s">
        <v>898</v>
      </c>
      <c r="B89" t="s">
        <v>114</v>
      </c>
      <c r="C89" s="52">
        <f t="shared" si="1"/>
        <v>81</v>
      </c>
      <c r="D89" s="52" t="s">
        <v>912</v>
      </c>
      <c r="E89" s="52" t="s">
        <v>1269</v>
      </c>
      <c r="F89" s="85">
        <v>41988</v>
      </c>
      <c r="G89" s="86">
        <v>79.959999999999994</v>
      </c>
      <c r="H89" s="52">
        <v>903</v>
      </c>
      <c r="I89" t="s">
        <v>752</v>
      </c>
      <c r="J89" s="1">
        <v>41974</v>
      </c>
      <c r="K89">
        <v>2554</v>
      </c>
      <c r="L89" t="s">
        <v>913</v>
      </c>
      <c r="M89">
        <v>1258956</v>
      </c>
    </row>
    <row r="90" spans="1:13" ht="15.6" x14ac:dyDescent="0.3">
      <c r="A90" t="s">
        <v>898</v>
      </c>
      <c r="B90" t="s">
        <v>114</v>
      </c>
      <c r="C90" s="52">
        <f t="shared" si="1"/>
        <v>82</v>
      </c>
      <c r="D90" s="52" t="s">
        <v>899</v>
      </c>
      <c r="E90" s="52" t="s">
        <v>911</v>
      </c>
      <c r="F90" s="85">
        <v>41988</v>
      </c>
      <c r="G90" s="86">
        <v>17.73</v>
      </c>
      <c r="H90" s="52">
        <v>912</v>
      </c>
      <c r="I90" t="s">
        <v>759</v>
      </c>
      <c r="J90" s="1">
        <v>41974</v>
      </c>
      <c r="K90">
        <v>150</v>
      </c>
      <c r="L90">
        <v>20141223163953</v>
      </c>
      <c r="M90">
        <v>1259051</v>
      </c>
    </row>
    <row r="91" spans="1:13" ht="15.6" x14ac:dyDescent="0.3">
      <c r="A91" t="s">
        <v>898</v>
      </c>
      <c r="B91" t="s">
        <v>114</v>
      </c>
      <c r="C91" s="52">
        <f t="shared" si="1"/>
        <v>83</v>
      </c>
      <c r="D91" s="52" t="s">
        <v>912</v>
      </c>
      <c r="E91" s="52" t="s">
        <v>1269</v>
      </c>
      <c r="F91" s="85">
        <v>41988</v>
      </c>
      <c r="G91" s="86">
        <v>5.33</v>
      </c>
      <c r="H91" s="52">
        <v>912</v>
      </c>
      <c r="I91" t="s">
        <v>759</v>
      </c>
      <c r="J91" s="1">
        <v>41974</v>
      </c>
      <c r="K91">
        <v>2554</v>
      </c>
      <c r="L91" t="s">
        <v>913</v>
      </c>
      <c r="M91">
        <v>1258956</v>
      </c>
    </row>
    <row r="92" spans="1:13" ht="15.6" x14ac:dyDescent="0.3">
      <c r="A92" t="s">
        <v>898</v>
      </c>
      <c r="B92" t="s">
        <v>114</v>
      </c>
      <c r="C92" s="52">
        <f t="shared" si="1"/>
        <v>84</v>
      </c>
      <c r="D92" s="52" t="s">
        <v>899</v>
      </c>
      <c r="E92" s="52" t="s">
        <v>911</v>
      </c>
      <c r="F92" s="85">
        <v>41988</v>
      </c>
      <c r="G92" s="86">
        <v>265.91000000000003</v>
      </c>
      <c r="H92" s="52">
        <v>921</v>
      </c>
      <c r="I92" t="s">
        <v>741</v>
      </c>
      <c r="J92" s="1">
        <v>41974</v>
      </c>
      <c r="K92">
        <v>150</v>
      </c>
      <c r="L92">
        <v>20141223163953</v>
      </c>
      <c r="M92">
        <v>1259051</v>
      </c>
    </row>
    <row r="93" spans="1:13" ht="15.6" x14ac:dyDescent="0.3">
      <c r="A93" t="s">
        <v>898</v>
      </c>
      <c r="B93" t="s">
        <v>114</v>
      </c>
      <c r="C93" s="52">
        <f t="shared" si="1"/>
        <v>85</v>
      </c>
      <c r="D93" s="52" t="s">
        <v>912</v>
      </c>
      <c r="E93" s="52" t="s">
        <v>1269</v>
      </c>
      <c r="F93" s="85">
        <v>41988</v>
      </c>
      <c r="G93" s="86">
        <v>79.95</v>
      </c>
      <c r="H93" s="52">
        <v>921</v>
      </c>
      <c r="I93" t="s">
        <v>741</v>
      </c>
      <c r="J93" s="1">
        <v>41974</v>
      </c>
      <c r="K93">
        <v>2554</v>
      </c>
      <c r="L93" t="s">
        <v>913</v>
      </c>
      <c r="M93">
        <v>1258956</v>
      </c>
    </row>
    <row r="94" spans="1:13" ht="15.6" x14ac:dyDescent="0.3">
      <c r="A94" t="s">
        <v>898</v>
      </c>
      <c r="B94" t="s">
        <v>114</v>
      </c>
      <c r="C94" s="52">
        <f t="shared" si="1"/>
        <v>86</v>
      </c>
      <c r="D94" s="52" t="s">
        <v>755</v>
      </c>
      <c r="E94" s="52" t="s">
        <v>914</v>
      </c>
      <c r="F94" s="85">
        <v>42004</v>
      </c>
      <c r="G94" s="86">
        <v>18.7</v>
      </c>
      <c r="H94" s="52">
        <v>588</v>
      </c>
      <c r="I94" t="s">
        <v>757</v>
      </c>
      <c r="J94" s="1">
        <v>41974</v>
      </c>
      <c r="K94">
        <v>7950</v>
      </c>
      <c r="L94">
        <v>20150105140351</v>
      </c>
      <c r="M94">
        <v>1259845</v>
      </c>
    </row>
    <row r="95" spans="1:13" ht="15.6" x14ac:dyDescent="0.3">
      <c r="A95" t="s">
        <v>898</v>
      </c>
      <c r="B95" t="s">
        <v>114</v>
      </c>
      <c r="C95" s="52">
        <f t="shared" si="1"/>
        <v>87</v>
      </c>
      <c r="D95" s="52" t="s">
        <v>755</v>
      </c>
      <c r="E95" s="52" t="s">
        <v>914</v>
      </c>
      <c r="F95" s="85">
        <v>42004</v>
      </c>
      <c r="G95" s="86">
        <v>19.25</v>
      </c>
      <c r="H95" s="52">
        <v>598</v>
      </c>
      <c r="I95" t="s">
        <v>758</v>
      </c>
      <c r="J95" s="1">
        <v>41974</v>
      </c>
      <c r="K95">
        <v>7950</v>
      </c>
      <c r="L95">
        <v>20150105140351</v>
      </c>
      <c r="M95">
        <v>1259845</v>
      </c>
    </row>
    <row r="96" spans="1:13" ht="15.6" x14ac:dyDescent="0.3">
      <c r="A96" t="s">
        <v>898</v>
      </c>
      <c r="B96" t="s">
        <v>114</v>
      </c>
      <c r="C96" s="52">
        <f t="shared" si="1"/>
        <v>88</v>
      </c>
      <c r="D96" s="52" t="s">
        <v>755</v>
      </c>
      <c r="E96" s="52" t="s">
        <v>914</v>
      </c>
      <c r="F96" s="85">
        <v>42004</v>
      </c>
      <c r="G96" s="86">
        <v>8.25</v>
      </c>
      <c r="H96" s="52">
        <v>903</v>
      </c>
      <c r="I96" t="s">
        <v>752</v>
      </c>
      <c r="J96" s="1">
        <v>41974</v>
      </c>
      <c r="K96">
        <v>7950</v>
      </c>
      <c r="L96">
        <v>20150105140351</v>
      </c>
      <c r="M96">
        <v>1259845</v>
      </c>
    </row>
    <row r="97" spans="1:13" ht="15.6" x14ac:dyDescent="0.3">
      <c r="A97" t="s">
        <v>898</v>
      </c>
      <c r="B97" t="s">
        <v>114</v>
      </c>
      <c r="C97" s="52">
        <f t="shared" si="1"/>
        <v>89</v>
      </c>
      <c r="D97" s="52" t="s">
        <v>755</v>
      </c>
      <c r="E97" s="52" t="s">
        <v>914</v>
      </c>
      <c r="F97" s="85">
        <v>42004</v>
      </c>
      <c r="G97" s="86">
        <v>0.55000000000000004</v>
      </c>
      <c r="H97" s="52">
        <v>912</v>
      </c>
      <c r="I97" t="s">
        <v>759</v>
      </c>
      <c r="J97" s="1">
        <v>41974</v>
      </c>
      <c r="K97">
        <v>7950</v>
      </c>
      <c r="L97">
        <v>20150105140351</v>
      </c>
      <c r="M97">
        <v>1259845</v>
      </c>
    </row>
    <row r="98" spans="1:13" ht="15.6" x14ac:dyDescent="0.3">
      <c r="A98" t="s">
        <v>898</v>
      </c>
      <c r="B98" t="s">
        <v>114</v>
      </c>
      <c r="C98" s="52">
        <f t="shared" si="1"/>
        <v>90</v>
      </c>
      <c r="D98" s="52" t="s">
        <v>755</v>
      </c>
      <c r="E98" s="52" t="s">
        <v>914</v>
      </c>
      <c r="F98" s="85">
        <v>42004</v>
      </c>
      <c r="G98" s="95">
        <v>8.25</v>
      </c>
      <c r="H98" s="52">
        <v>921</v>
      </c>
      <c r="I98" t="s">
        <v>741</v>
      </c>
      <c r="J98" s="1">
        <v>41974</v>
      </c>
      <c r="K98">
        <v>7950</v>
      </c>
      <c r="L98">
        <v>20150105140351</v>
      </c>
      <c r="M98">
        <v>1259845</v>
      </c>
    </row>
    <row r="99" spans="1:13" ht="16.2" thickBot="1" x14ac:dyDescent="0.35">
      <c r="C99" s="52">
        <f t="shared" si="1"/>
        <v>91</v>
      </c>
      <c r="D99" s="52" t="s">
        <v>1294</v>
      </c>
      <c r="E99" s="52"/>
      <c r="F99" s="52"/>
      <c r="G99" s="201">
        <f>SUM(G9:G98)</f>
        <v>15733.179999999997</v>
      </c>
      <c r="H99" s="52"/>
    </row>
    <row r="100" spans="1:13" ht="16.2" thickTop="1" x14ac:dyDescent="0.3">
      <c r="C100" s="52">
        <f t="shared" si="1"/>
        <v>92</v>
      </c>
      <c r="D100" s="52"/>
      <c r="E100" s="52"/>
      <c r="F100" s="52"/>
      <c r="G100" s="202"/>
      <c r="H100" s="52"/>
    </row>
    <row r="101" spans="1:13" ht="15.6" x14ac:dyDescent="0.3">
      <c r="C101" s="52">
        <f t="shared" si="1"/>
        <v>93</v>
      </c>
      <c r="D101" s="52"/>
      <c r="E101" s="52"/>
      <c r="F101" s="52"/>
      <c r="G101" s="202">
        <v>5349.29</v>
      </c>
      <c r="H101" s="52">
        <v>588</v>
      </c>
    </row>
    <row r="102" spans="1:13" ht="15.6" x14ac:dyDescent="0.3">
      <c r="C102" s="52">
        <f t="shared" si="1"/>
        <v>94</v>
      </c>
      <c r="D102" s="52"/>
      <c r="E102" s="52"/>
      <c r="F102" s="52"/>
      <c r="G102" s="202">
        <v>5506.6299999999992</v>
      </c>
      <c r="H102" s="52">
        <v>598</v>
      </c>
    </row>
    <row r="103" spans="1:13" ht="15.6" x14ac:dyDescent="0.3">
      <c r="C103" s="52">
        <f t="shared" si="1"/>
        <v>95</v>
      </c>
      <c r="D103" s="52"/>
      <c r="E103" s="52"/>
      <c r="F103" s="52"/>
      <c r="G103" s="202">
        <v>2359.9900000000002</v>
      </c>
      <c r="H103" s="52">
        <v>903</v>
      </c>
    </row>
    <row r="104" spans="1:13" ht="15.6" x14ac:dyDescent="0.3">
      <c r="C104" s="52">
        <f t="shared" si="1"/>
        <v>96</v>
      </c>
      <c r="D104" s="52"/>
      <c r="E104" s="52"/>
      <c r="F104" s="52"/>
      <c r="G104" s="202">
        <v>157.33000000000001</v>
      </c>
      <c r="H104" s="52">
        <v>912</v>
      </c>
    </row>
    <row r="105" spans="1:13" ht="15.6" x14ac:dyDescent="0.3">
      <c r="C105" s="52">
        <f t="shared" si="1"/>
        <v>97</v>
      </c>
      <c r="D105" s="52"/>
      <c r="E105" s="52"/>
      <c r="F105" s="52"/>
      <c r="G105" s="203">
        <v>2359.9399999999996</v>
      </c>
      <c r="H105" s="52">
        <v>921</v>
      </c>
    </row>
    <row r="106" spans="1:13" ht="16.2" thickBot="1" x14ac:dyDescent="0.35">
      <c r="C106" s="52">
        <f t="shared" si="1"/>
        <v>98</v>
      </c>
      <c r="D106" s="52"/>
      <c r="E106" s="52"/>
      <c r="F106" s="52"/>
      <c r="G106" s="201">
        <f>SUM(G101:G105)</f>
        <v>15733.179999999997</v>
      </c>
      <c r="H106" s="52"/>
    </row>
    <row r="107" spans="1:13" ht="16.2" thickTop="1" x14ac:dyDescent="0.3">
      <c r="C107" s="52"/>
      <c r="D107" s="52"/>
      <c r="E107" s="52"/>
      <c r="F107" s="52"/>
      <c r="G107" s="192"/>
      <c r="H107" s="52"/>
    </row>
    <row r="108" spans="1:13" x14ac:dyDescent="0.3">
      <c r="G108" s="31"/>
    </row>
    <row r="109" spans="1:13" x14ac:dyDescent="0.3">
      <c r="G109" s="31"/>
    </row>
    <row r="110" spans="1:13" x14ac:dyDescent="0.3">
      <c r="G110" s="31"/>
    </row>
    <row r="111" spans="1:13" x14ac:dyDescent="0.3">
      <c r="G111" s="31"/>
    </row>
  </sheetData>
  <pageMargins left="0.7" right="0.7" top="0.75" bottom="0.75" header="0.3" footer="0.3"/>
  <pageSetup scale="80" orientation="portrait" r:id="rId1"/>
  <headerFooter>
    <oddFooter>&amp;C&amp;12Exhibit 5D, 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7"/>
  <sheetViews>
    <sheetView workbookViewId="0">
      <selection activeCell="A7" sqref="A7"/>
    </sheetView>
  </sheetViews>
  <sheetFormatPr defaultRowHeight="14.4" x14ac:dyDescent="0.3"/>
  <cols>
    <col min="2" max="2" width="8.5546875" customWidth="1"/>
    <col min="3" max="3" width="17.33203125" customWidth="1"/>
    <col min="4" max="4" width="10.5546875" customWidth="1"/>
    <col min="5" max="5" width="27" customWidth="1"/>
    <col min="6" max="6" width="9.88671875" customWidth="1"/>
    <col min="7" max="7" width="2" hidden="1" customWidth="1"/>
    <col min="8" max="8" width="18" hidden="1" customWidth="1"/>
    <col min="9" max="9" width="19.88671875" hidden="1" customWidth="1"/>
    <col min="10" max="10" width="5" hidden="1" customWidth="1"/>
    <col min="11" max="11" width="24.5546875" bestFit="1" customWidth="1"/>
    <col min="12" max="12" width="8.21875" hidden="1" customWidth="1"/>
    <col min="13" max="13" width="7" hidden="1" customWidth="1"/>
    <col min="14" max="14" width="2" hidden="1" customWidth="1"/>
    <col min="15" max="15" width="13.5546875" hidden="1" customWidth="1"/>
    <col min="16" max="16" width="7.6640625" hidden="1" customWidth="1"/>
    <col min="17" max="17" width="6.88671875" hidden="1" customWidth="1"/>
    <col min="18" max="18" width="20.6640625" hidden="1" customWidth="1"/>
    <col min="19" max="19" width="8" hidden="1" customWidth="1"/>
    <col min="20" max="20" width="3" hidden="1" customWidth="1"/>
    <col min="21" max="21" width="6.6640625" hidden="1" customWidth="1"/>
    <col min="22" max="22" width="15.33203125" hidden="1" customWidth="1"/>
    <col min="23" max="23" width="6.88671875" hidden="1" customWidth="1"/>
    <col min="24" max="24" width="6.33203125" hidden="1" customWidth="1"/>
    <col min="25" max="27" width="0" hidden="1" customWidth="1"/>
  </cols>
  <sheetData>
    <row r="1" spans="1:25" ht="15.6" x14ac:dyDescent="0.3">
      <c r="A1" s="83" t="s">
        <v>428</v>
      </c>
      <c r="B1" s="52"/>
      <c r="C1" s="52"/>
      <c r="D1" s="52"/>
      <c r="E1" s="52"/>
      <c r="F1" s="52"/>
      <c r="G1" s="52"/>
      <c r="H1" s="52"/>
      <c r="I1" s="52"/>
      <c r="J1" s="52"/>
      <c r="K1" s="52"/>
    </row>
    <row r="2" spans="1:25" ht="15.6" x14ac:dyDescent="0.3">
      <c r="A2" s="83" t="s">
        <v>727</v>
      </c>
      <c r="B2" s="52"/>
      <c r="C2" s="52"/>
      <c r="D2" s="52"/>
      <c r="E2" s="52"/>
      <c r="F2" s="52"/>
      <c r="G2" s="52"/>
      <c r="H2" s="52"/>
      <c r="I2" s="52"/>
      <c r="J2" s="52"/>
      <c r="K2" s="52"/>
    </row>
    <row r="3" spans="1:25" ht="15.6" x14ac:dyDescent="0.3">
      <c r="A3" s="83" t="s">
        <v>728</v>
      </c>
      <c r="B3" s="52"/>
      <c r="C3" s="52"/>
      <c r="D3" s="52"/>
      <c r="E3" s="52"/>
      <c r="F3" s="52"/>
      <c r="G3" s="52"/>
      <c r="H3" s="52"/>
      <c r="I3" s="52"/>
      <c r="J3" s="52"/>
      <c r="K3" s="52"/>
    </row>
    <row r="4" spans="1:25" ht="15.6" x14ac:dyDescent="0.3">
      <c r="A4" s="83" t="s">
        <v>726</v>
      </c>
      <c r="B4" s="52"/>
      <c r="C4" s="52"/>
      <c r="D4" s="52"/>
      <c r="E4" s="52"/>
      <c r="F4" s="52"/>
      <c r="G4" s="52"/>
      <c r="H4" s="52"/>
      <c r="I4" s="52"/>
      <c r="J4" s="52"/>
      <c r="K4" s="52"/>
    </row>
    <row r="5" spans="1:25" ht="15.6" x14ac:dyDescent="0.3">
      <c r="A5" s="83" t="s">
        <v>430</v>
      </c>
      <c r="B5" s="52"/>
      <c r="C5" s="52"/>
      <c r="D5" s="52"/>
      <c r="E5" s="52"/>
      <c r="F5" s="52"/>
      <c r="G5" s="52"/>
      <c r="H5" s="52"/>
      <c r="I5" s="52"/>
      <c r="J5" s="52"/>
      <c r="K5" s="52"/>
    </row>
    <row r="6" spans="1:25" ht="15.6" x14ac:dyDescent="0.3">
      <c r="A6" s="52"/>
      <c r="B6" s="58" t="s">
        <v>467</v>
      </c>
      <c r="C6" s="58" t="s">
        <v>468</v>
      </c>
      <c r="D6" s="58" t="s">
        <v>469</v>
      </c>
      <c r="E6" s="58" t="s">
        <v>470</v>
      </c>
      <c r="F6" s="58" t="s">
        <v>471</v>
      </c>
      <c r="G6" s="58" t="s">
        <v>467</v>
      </c>
      <c r="H6" s="58" t="s">
        <v>467</v>
      </c>
      <c r="I6" s="58" t="s">
        <v>472</v>
      </c>
      <c r="J6" s="58" t="s">
        <v>467</v>
      </c>
      <c r="K6" s="58" t="s">
        <v>472</v>
      </c>
    </row>
    <row r="7" spans="1:25" ht="15.6" x14ac:dyDescent="0.3">
      <c r="A7" s="52" t="s">
        <v>725</v>
      </c>
      <c r="B7" s="52"/>
      <c r="C7" s="52" t="s">
        <v>1</v>
      </c>
      <c r="D7" s="52" t="s">
        <v>2</v>
      </c>
      <c r="E7" s="52" t="s">
        <v>3</v>
      </c>
      <c r="F7" s="52" t="s">
        <v>4</v>
      </c>
      <c r="G7" s="52" t="s">
        <v>5</v>
      </c>
      <c r="H7" s="52" t="s">
        <v>6</v>
      </c>
      <c r="I7" s="52" t="s">
        <v>7</v>
      </c>
      <c r="J7" s="52" t="s">
        <v>9</v>
      </c>
      <c r="K7" s="52" t="s">
        <v>10</v>
      </c>
      <c r="L7" t="s">
        <v>11</v>
      </c>
      <c r="M7" t="s">
        <v>12</v>
      </c>
      <c r="N7" t="s">
        <v>13</v>
      </c>
      <c r="O7" t="s">
        <v>14</v>
      </c>
      <c r="P7" t="s">
        <v>15</v>
      </c>
      <c r="Q7" t="s">
        <v>16</v>
      </c>
      <c r="R7" t="s">
        <v>17</v>
      </c>
      <c r="S7" t="s">
        <v>18</v>
      </c>
      <c r="T7" t="s">
        <v>19</v>
      </c>
      <c r="U7" t="s">
        <v>20</v>
      </c>
      <c r="V7" t="s">
        <v>21</v>
      </c>
      <c r="W7" t="s">
        <v>22</v>
      </c>
      <c r="X7" t="s">
        <v>23</v>
      </c>
      <c r="Y7" t="s">
        <v>24</v>
      </c>
    </row>
    <row r="8" spans="1:25" ht="15.6" x14ac:dyDescent="0.3">
      <c r="A8" s="52">
        <v>1</v>
      </c>
      <c r="B8" s="52">
        <v>930.1</v>
      </c>
      <c r="C8" s="52" t="s">
        <v>970</v>
      </c>
      <c r="D8" s="85">
        <v>42156</v>
      </c>
      <c r="E8" s="52" t="s">
        <v>972</v>
      </c>
      <c r="F8" s="52">
        <v>208.98</v>
      </c>
      <c r="G8" s="52">
        <v>0</v>
      </c>
      <c r="H8" s="52" t="s">
        <v>189</v>
      </c>
      <c r="I8" s="52" t="s">
        <v>78</v>
      </c>
      <c r="J8" s="52">
        <v>7495</v>
      </c>
      <c r="K8" s="52" t="s">
        <v>270</v>
      </c>
      <c r="L8" t="s">
        <v>723</v>
      </c>
      <c r="M8">
        <v>121504</v>
      </c>
      <c r="N8">
        <v>1</v>
      </c>
      <c r="Q8" t="s">
        <v>11</v>
      </c>
      <c r="R8" t="s">
        <v>58</v>
      </c>
      <c r="S8">
        <v>1268964</v>
      </c>
      <c r="T8">
        <v>51</v>
      </c>
      <c r="U8" t="s">
        <v>41</v>
      </c>
      <c r="V8" t="s">
        <v>59</v>
      </c>
      <c r="W8" t="s">
        <v>11</v>
      </c>
      <c r="X8" s="1">
        <v>42156</v>
      </c>
    </row>
    <row r="9" spans="1:25" ht="15.6" x14ac:dyDescent="0.3">
      <c r="A9" s="52">
        <v>2</v>
      </c>
      <c r="B9" s="52">
        <v>930.1</v>
      </c>
      <c r="C9" s="52" t="s">
        <v>970</v>
      </c>
      <c r="D9" s="85">
        <v>42156</v>
      </c>
      <c r="E9" s="52" t="s">
        <v>973</v>
      </c>
      <c r="F9" s="86">
        <v>348</v>
      </c>
      <c r="G9" s="52">
        <v>0</v>
      </c>
      <c r="H9" s="52" t="s">
        <v>34</v>
      </c>
      <c r="I9" s="52" t="s">
        <v>78</v>
      </c>
      <c r="J9" s="52">
        <v>1710</v>
      </c>
      <c r="K9" s="52" t="s">
        <v>139</v>
      </c>
      <c r="L9">
        <v>6198</v>
      </c>
      <c r="M9">
        <v>121682</v>
      </c>
      <c r="N9">
        <v>1</v>
      </c>
      <c r="Q9" t="s">
        <v>11</v>
      </c>
      <c r="R9" t="s">
        <v>58</v>
      </c>
      <c r="S9">
        <v>1269361</v>
      </c>
      <c r="T9">
        <v>98</v>
      </c>
      <c r="U9" t="s">
        <v>41</v>
      </c>
      <c r="V9" t="s">
        <v>59</v>
      </c>
      <c r="W9" t="s">
        <v>11</v>
      </c>
      <c r="X9" s="1">
        <v>42156</v>
      </c>
    </row>
    <row r="10" spans="1:25" ht="15.6" x14ac:dyDescent="0.3">
      <c r="A10" s="52">
        <v>3</v>
      </c>
      <c r="B10" s="52">
        <v>930.1</v>
      </c>
      <c r="C10" s="52" t="s">
        <v>970</v>
      </c>
      <c r="D10" s="85">
        <v>42185</v>
      </c>
      <c r="E10" s="52" t="s">
        <v>974</v>
      </c>
      <c r="F10" s="169">
        <v>10367.209999999999</v>
      </c>
      <c r="G10" s="52">
        <v>0</v>
      </c>
      <c r="H10" s="52" t="s">
        <v>34</v>
      </c>
      <c r="I10" s="52" t="s">
        <v>78</v>
      </c>
      <c r="J10" s="52"/>
      <c r="K10" s="52"/>
      <c r="M10">
        <v>0</v>
      </c>
      <c r="N10">
        <v>1</v>
      </c>
      <c r="Q10" t="s">
        <v>79</v>
      </c>
      <c r="R10" t="s">
        <v>58</v>
      </c>
      <c r="S10">
        <v>1269834</v>
      </c>
      <c r="T10">
        <v>1</v>
      </c>
      <c r="U10" t="s">
        <v>30</v>
      </c>
      <c r="V10" t="s">
        <v>31</v>
      </c>
      <c r="W10" t="s">
        <v>32</v>
      </c>
      <c r="X10" s="1">
        <v>42156</v>
      </c>
    </row>
    <row r="11" spans="1:25" ht="16.2" thickBot="1" x14ac:dyDescent="0.35">
      <c r="A11" s="52">
        <v>4</v>
      </c>
      <c r="B11" s="52"/>
      <c r="C11" s="52"/>
      <c r="D11" s="52"/>
      <c r="E11" s="52"/>
      <c r="F11" s="97">
        <f>SUM(F8:F10)</f>
        <v>10924.189999999999</v>
      </c>
      <c r="G11" s="52"/>
      <c r="H11" s="52"/>
      <c r="I11" s="52"/>
      <c r="J11" s="52"/>
      <c r="K11" s="52"/>
    </row>
    <row r="12" spans="1:25" ht="16.2" thickTop="1" x14ac:dyDescent="0.3">
      <c r="A12" s="52">
        <v>5</v>
      </c>
      <c r="B12" s="52" t="s">
        <v>724</v>
      </c>
      <c r="C12" s="52"/>
      <c r="D12" s="52"/>
      <c r="E12" s="52"/>
      <c r="F12" s="52"/>
      <c r="G12" s="52"/>
      <c r="H12" s="52"/>
      <c r="I12" s="52"/>
      <c r="J12" s="52"/>
      <c r="K12" s="52"/>
    </row>
    <row r="13" spans="1:25" ht="15.6" x14ac:dyDescent="0.3">
      <c r="A13" s="52">
        <v>6</v>
      </c>
      <c r="B13" s="52">
        <v>930.2</v>
      </c>
      <c r="C13" s="52" t="s">
        <v>971</v>
      </c>
      <c r="D13" s="85">
        <v>42064</v>
      </c>
      <c r="E13" s="84" t="s">
        <v>178</v>
      </c>
      <c r="F13" s="90">
        <v>3630.71</v>
      </c>
      <c r="G13" s="90">
        <v>0</v>
      </c>
      <c r="H13" s="52" t="s">
        <v>34</v>
      </c>
      <c r="I13" s="52" t="s">
        <v>78</v>
      </c>
      <c r="J13" s="52">
        <v>0</v>
      </c>
      <c r="K13" s="52" t="s">
        <v>139</v>
      </c>
    </row>
    <row r="14" spans="1:25" ht="15.6" x14ac:dyDescent="0.3">
      <c r="A14" s="52">
        <v>7</v>
      </c>
      <c r="B14" s="52">
        <v>930.2</v>
      </c>
      <c r="C14" s="52" t="s">
        <v>971</v>
      </c>
      <c r="D14" s="85">
        <v>42125</v>
      </c>
      <c r="E14" s="84" t="s">
        <v>975</v>
      </c>
      <c r="F14" s="91">
        <v>6736.5</v>
      </c>
      <c r="G14" s="90">
        <v>0</v>
      </c>
      <c r="H14" s="52" t="s">
        <v>34</v>
      </c>
      <c r="I14" s="52" t="s">
        <v>78</v>
      </c>
      <c r="J14" s="52">
        <v>0</v>
      </c>
      <c r="K14" s="52" t="s">
        <v>139</v>
      </c>
    </row>
    <row r="15" spans="1:25" ht="13.8" customHeight="1" thickBot="1" x14ac:dyDescent="0.35">
      <c r="A15" s="52">
        <v>8</v>
      </c>
      <c r="B15" s="52"/>
      <c r="C15" s="52"/>
      <c r="D15" s="52"/>
      <c r="E15" s="52"/>
      <c r="F15" s="96">
        <f>SUM(F13:F14)</f>
        <v>10367.209999999999</v>
      </c>
      <c r="G15" s="52"/>
      <c r="H15" s="52"/>
      <c r="I15" s="52"/>
      <c r="J15" s="52"/>
      <c r="K15" s="52"/>
    </row>
    <row r="16" spans="1:25" ht="16.2" thickTop="1" x14ac:dyDescent="0.3">
      <c r="A16" s="52"/>
      <c r="B16" s="52"/>
      <c r="C16" s="52"/>
      <c r="D16" s="52"/>
      <c r="E16" s="52"/>
      <c r="F16" s="52"/>
      <c r="G16" s="52"/>
      <c r="H16" s="52"/>
      <c r="I16" s="52"/>
      <c r="J16" s="52"/>
      <c r="K16" s="52"/>
    </row>
    <row r="17" spans="1:11" ht="15.6" x14ac:dyDescent="0.3">
      <c r="A17" s="52"/>
      <c r="B17" s="52"/>
      <c r="C17" s="52"/>
      <c r="D17" s="52"/>
      <c r="E17" s="52"/>
      <c r="F17" s="52"/>
      <c r="G17" s="52"/>
      <c r="H17" s="52"/>
      <c r="I17" s="52"/>
      <c r="J17" s="52"/>
      <c r="K17" s="52"/>
    </row>
  </sheetData>
  <pageMargins left="0.7" right="0.7" top="0.75" bottom="0.75" header="0.3" footer="0.3"/>
  <pageSetup orientation="landscape" r:id="rId1"/>
  <headerFooter>
    <oddFooter>&amp;C&amp;12Exhibit 5B, Page &amp;P of &amp;N</oddFoot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6"/>
  <sheetViews>
    <sheetView topLeftCell="C1" workbookViewId="0">
      <pane ySplit="8" topLeftCell="A91" activePane="bottomLeft" state="frozen"/>
      <selection activeCell="C1" sqref="C1:H20"/>
      <selection pane="bottomLeft" activeCell="C1" sqref="C1:H20"/>
    </sheetView>
  </sheetViews>
  <sheetFormatPr defaultRowHeight="14.4" x14ac:dyDescent="0.3"/>
  <cols>
    <col min="1" max="1" width="22.33203125" hidden="1" customWidth="1"/>
    <col min="2" max="2" width="28.88671875" hidden="1" customWidth="1"/>
    <col min="3" max="3" width="5" customWidth="1"/>
    <col min="4" max="4" width="31.88671875" bestFit="1" customWidth="1"/>
    <col min="5" max="5" width="35.109375" customWidth="1"/>
    <col min="6" max="6" width="10.5546875" customWidth="1"/>
    <col min="7" max="7" width="9.5546875" bestFit="1" customWidth="1"/>
    <col min="8" max="8" width="8.109375" bestFit="1" customWidth="1"/>
    <col min="9" max="9" width="39.88671875" hidden="1" customWidth="1"/>
    <col min="10" max="10" width="7.44140625" hidden="1" customWidth="1"/>
    <col min="11" max="11" width="7.5546875" hidden="1" customWidth="1"/>
    <col min="12" max="12" width="12" hidden="1" customWidth="1"/>
    <col min="13" max="13" width="8" hidden="1" customWidth="1"/>
    <col min="14" max="14" width="0" hidden="1" customWidth="1"/>
  </cols>
  <sheetData>
    <row r="1" spans="1:13" ht="15.6" x14ac:dyDescent="0.3">
      <c r="C1" s="67" t="s">
        <v>428</v>
      </c>
      <c r="D1" s="67"/>
      <c r="E1" s="67"/>
      <c r="F1" s="67"/>
      <c r="G1" s="67"/>
      <c r="H1" s="67"/>
    </row>
    <row r="2" spans="1:13" ht="15.6" x14ac:dyDescent="0.3">
      <c r="C2" s="67" t="s">
        <v>959</v>
      </c>
      <c r="D2" s="67"/>
      <c r="E2" s="67"/>
      <c r="F2" s="67"/>
      <c r="G2" s="67"/>
      <c r="H2" s="67"/>
    </row>
    <row r="3" spans="1:13" ht="15.6" x14ac:dyDescent="0.3">
      <c r="C3" s="67" t="s">
        <v>732</v>
      </c>
      <c r="D3" s="67"/>
      <c r="E3" s="67"/>
      <c r="F3" s="67"/>
      <c r="G3" s="67"/>
      <c r="H3" s="67"/>
    </row>
    <row r="4" spans="1:13" ht="15.6" x14ac:dyDescent="0.3">
      <c r="C4" s="67" t="s">
        <v>733</v>
      </c>
      <c r="D4" s="67"/>
      <c r="E4" s="67"/>
      <c r="F4" s="67"/>
      <c r="G4" s="67"/>
      <c r="H4" s="67"/>
    </row>
    <row r="5" spans="1:13" ht="15.6" x14ac:dyDescent="0.3">
      <c r="C5" s="52"/>
      <c r="D5" s="52"/>
      <c r="E5" s="52"/>
      <c r="F5" s="52"/>
      <c r="G5" s="52"/>
      <c r="H5" s="52"/>
    </row>
    <row r="6" spans="1:13" ht="15.6" x14ac:dyDescent="0.3">
      <c r="C6" s="52"/>
      <c r="D6" s="52" t="s">
        <v>915</v>
      </c>
      <c r="E6" s="52"/>
      <c r="F6" s="52"/>
      <c r="G6" s="52"/>
      <c r="H6" s="52"/>
    </row>
    <row r="7" spans="1:13" ht="15.6" x14ac:dyDescent="0.3">
      <c r="C7" s="58" t="s">
        <v>467</v>
      </c>
      <c r="D7" s="58" t="s">
        <v>468</v>
      </c>
      <c r="E7" s="58" t="s">
        <v>469</v>
      </c>
      <c r="F7" s="58" t="s">
        <v>470</v>
      </c>
      <c r="G7" s="58" t="s">
        <v>471</v>
      </c>
      <c r="H7" s="58" t="s">
        <v>472</v>
      </c>
    </row>
    <row r="8" spans="1:13" ht="15.6" x14ac:dyDescent="0.3">
      <c r="A8" t="s">
        <v>7</v>
      </c>
      <c r="B8" t="s">
        <v>734</v>
      </c>
      <c r="C8" s="52" t="s">
        <v>725</v>
      </c>
      <c r="D8" s="52" t="s">
        <v>735</v>
      </c>
      <c r="E8" s="52" t="s">
        <v>3</v>
      </c>
      <c r="F8" s="52" t="s">
        <v>2</v>
      </c>
      <c r="G8" s="52" t="s">
        <v>736</v>
      </c>
      <c r="H8" s="52" t="s">
        <v>737</v>
      </c>
      <c r="I8" t="s">
        <v>1</v>
      </c>
      <c r="J8" t="s">
        <v>23</v>
      </c>
      <c r="K8" t="s">
        <v>9</v>
      </c>
      <c r="L8" t="s">
        <v>11</v>
      </c>
      <c r="M8" t="s">
        <v>18</v>
      </c>
    </row>
    <row r="9" spans="1:13" ht="15.6" x14ac:dyDescent="0.3">
      <c r="A9" t="s">
        <v>916</v>
      </c>
      <c r="B9" t="s">
        <v>114</v>
      </c>
      <c r="C9" s="52">
        <v>1</v>
      </c>
      <c r="D9" s="52" t="s">
        <v>917</v>
      </c>
      <c r="E9" s="52" t="s">
        <v>918</v>
      </c>
      <c r="F9" s="85">
        <v>41821</v>
      </c>
      <c r="G9" s="86">
        <v>775.03</v>
      </c>
      <c r="H9" s="52">
        <v>588</v>
      </c>
      <c r="I9" t="s">
        <v>757</v>
      </c>
      <c r="J9" s="1">
        <v>41821</v>
      </c>
      <c r="K9">
        <v>10032</v>
      </c>
      <c r="L9">
        <v>6428</v>
      </c>
      <c r="M9">
        <v>1249985</v>
      </c>
    </row>
    <row r="10" spans="1:13" ht="15.6" x14ac:dyDescent="0.3">
      <c r="A10" t="s">
        <v>916</v>
      </c>
      <c r="B10" t="s">
        <v>114</v>
      </c>
      <c r="C10" s="52">
        <f>C9+1</f>
        <v>2</v>
      </c>
      <c r="D10" s="52" t="s">
        <v>917</v>
      </c>
      <c r="E10" s="52" t="s">
        <v>918</v>
      </c>
      <c r="F10" s="85">
        <v>41821</v>
      </c>
      <c r="G10" s="86">
        <v>797.83</v>
      </c>
      <c r="H10" s="52">
        <v>598</v>
      </c>
      <c r="I10" t="s">
        <v>758</v>
      </c>
      <c r="J10" s="1">
        <v>41821</v>
      </c>
      <c r="K10">
        <v>10032</v>
      </c>
      <c r="L10">
        <v>6428</v>
      </c>
      <c r="M10">
        <v>1249985</v>
      </c>
    </row>
    <row r="11" spans="1:13" ht="15.6" x14ac:dyDescent="0.3">
      <c r="A11" t="s">
        <v>916</v>
      </c>
      <c r="B11" t="s">
        <v>114</v>
      </c>
      <c r="C11" s="52">
        <f t="shared" ref="C11:C74" si="0">C10+1</f>
        <v>3</v>
      </c>
      <c r="D11" s="52" t="s">
        <v>917</v>
      </c>
      <c r="E11" s="52" t="s">
        <v>918</v>
      </c>
      <c r="F11" s="85">
        <v>41821</v>
      </c>
      <c r="G11" s="86">
        <v>341.93</v>
      </c>
      <c r="H11" s="52">
        <v>903</v>
      </c>
      <c r="I11" t="s">
        <v>752</v>
      </c>
      <c r="J11" s="1">
        <v>41821</v>
      </c>
      <c r="K11">
        <v>10032</v>
      </c>
      <c r="L11">
        <v>6428</v>
      </c>
      <c r="M11">
        <v>1249985</v>
      </c>
    </row>
    <row r="12" spans="1:13" ht="15.6" x14ac:dyDescent="0.3">
      <c r="A12" t="s">
        <v>916</v>
      </c>
      <c r="B12" t="s">
        <v>114</v>
      </c>
      <c r="C12" s="52">
        <f t="shared" si="0"/>
        <v>4</v>
      </c>
      <c r="D12" s="52" t="s">
        <v>917</v>
      </c>
      <c r="E12" s="52" t="s">
        <v>918</v>
      </c>
      <c r="F12" s="85">
        <v>41821</v>
      </c>
      <c r="G12" s="86">
        <v>22.8</v>
      </c>
      <c r="H12" s="52">
        <v>912</v>
      </c>
      <c r="I12" t="s">
        <v>759</v>
      </c>
      <c r="J12" s="1">
        <v>41821</v>
      </c>
      <c r="K12">
        <v>10032</v>
      </c>
      <c r="L12">
        <v>6428</v>
      </c>
      <c r="M12">
        <v>1249985</v>
      </c>
    </row>
    <row r="13" spans="1:13" ht="15.6" x14ac:dyDescent="0.3">
      <c r="A13" t="s">
        <v>916</v>
      </c>
      <c r="B13" t="s">
        <v>114</v>
      </c>
      <c r="C13" s="52">
        <f t="shared" si="0"/>
        <v>5</v>
      </c>
      <c r="D13" s="52" t="s">
        <v>917</v>
      </c>
      <c r="E13" s="52" t="s">
        <v>918</v>
      </c>
      <c r="F13" s="85">
        <v>41821</v>
      </c>
      <c r="G13" s="86">
        <v>341.91</v>
      </c>
      <c r="H13" s="52">
        <v>921</v>
      </c>
      <c r="I13" t="s">
        <v>741</v>
      </c>
      <c r="J13" s="1">
        <v>41821</v>
      </c>
      <c r="K13">
        <v>10032</v>
      </c>
      <c r="L13">
        <v>6428</v>
      </c>
      <c r="M13">
        <v>1249985</v>
      </c>
    </row>
    <row r="14" spans="1:13" ht="15.6" x14ac:dyDescent="0.3">
      <c r="A14" t="s">
        <v>916</v>
      </c>
      <c r="B14" t="s">
        <v>114</v>
      </c>
      <c r="C14" s="52">
        <f t="shared" si="0"/>
        <v>6</v>
      </c>
      <c r="D14" s="52" t="s">
        <v>81</v>
      </c>
      <c r="E14" s="52" t="s">
        <v>919</v>
      </c>
      <c r="F14" s="85">
        <v>41872</v>
      </c>
      <c r="G14" s="86">
        <v>8.9</v>
      </c>
      <c r="H14" s="52">
        <v>588</v>
      </c>
      <c r="I14" t="s">
        <v>757</v>
      </c>
      <c r="J14" s="1">
        <v>41852</v>
      </c>
      <c r="K14">
        <v>7402</v>
      </c>
      <c r="L14">
        <v>7811</v>
      </c>
      <c r="M14">
        <v>1252131</v>
      </c>
    </row>
    <row r="15" spans="1:13" ht="15.6" x14ac:dyDescent="0.3">
      <c r="A15" t="s">
        <v>916</v>
      </c>
      <c r="B15" t="s">
        <v>114</v>
      </c>
      <c r="C15" s="52">
        <f t="shared" si="0"/>
        <v>7</v>
      </c>
      <c r="D15" s="52" t="s">
        <v>81</v>
      </c>
      <c r="E15" s="52" t="s">
        <v>919</v>
      </c>
      <c r="F15" s="85">
        <v>41872</v>
      </c>
      <c r="G15" s="86">
        <v>27.89</v>
      </c>
      <c r="H15" s="52">
        <v>588</v>
      </c>
      <c r="I15" t="s">
        <v>757</v>
      </c>
      <c r="J15" s="1">
        <v>41852</v>
      </c>
      <c r="K15">
        <v>7402</v>
      </c>
      <c r="L15">
        <v>7827</v>
      </c>
      <c r="M15">
        <v>1252131</v>
      </c>
    </row>
    <row r="16" spans="1:13" ht="15.6" x14ac:dyDescent="0.3">
      <c r="A16" t="s">
        <v>916</v>
      </c>
      <c r="B16" t="s">
        <v>114</v>
      </c>
      <c r="C16" s="52">
        <f t="shared" si="0"/>
        <v>8</v>
      </c>
      <c r="D16" s="52" t="s">
        <v>81</v>
      </c>
      <c r="E16" s="52" t="s">
        <v>919</v>
      </c>
      <c r="F16" s="85">
        <v>41872</v>
      </c>
      <c r="G16" s="86">
        <v>9.16</v>
      </c>
      <c r="H16" s="52">
        <v>598</v>
      </c>
      <c r="I16" t="s">
        <v>758</v>
      </c>
      <c r="J16" s="1">
        <v>41852</v>
      </c>
      <c r="K16">
        <v>7402</v>
      </c>
      <c r="L16">
        <v>7811</v>
      </c>
      <c r="M16">
        <v>1252131</v>
      </c>
    </row>
    <row r="17" spans="1:13" ht="15.6" x14ac:dyDescent="0.3">
      <c r="A17" t="s">
        <v>916</v>
      </c>
      <c r="B17" t="s">
        <v>114</v>
      </c>
      <c r="C17" s="52">
        <f t="shared" si="0"/>
        <v>9</v>
      </c>
      <c r="D17" s="52" t="s">
        <v>81</v>
      </c>
      <c r="E17" s="52" t="s">
        <v>919</v>
      </c>
      <c r="F17" s="85">
        <v>41872</v>
      </c>
      <c r="G17" s="86">
        <v>28.71</v>
      </c>
      <c r="H17" s="52">
        <v>598</v>
      </c>
      <c r="I17" t="s">
        <v>758</v>
      </c>
      <c r="J17" s="1">
        <v>41852</v>
      </c>
      <c r="K17">
        <v>7402</v>
      </c>
      <c r="L17">
        <v>7827</v>
      </c>
      <c r="M17">
        <v>1252131</v>
      </c>
    </row>
    <row r="18" spans="1:13" ht="15.6" x14ac:dyDescent="0.3">
      <c r="A18" t="s">
        <v>916</v>
      </c>
      <c r="B18" t="s">
        <v>114</v>
      </c>
      <c r="C18" s="52">
        <f t="shared" si="0"/>
        <v>10</v>
      </c>
      <c r="D18" s="52" t="s">
        <v>81</v>
      </c>
      <c r="E18" s="52" t="s">
        <v>919</v>
      </c>
      <c r="F18" s="85">
        <v>41872</v>
      </c>
      <c r="G18" s="86">
        <v>3.93</v>
      </c>
      <c r="H18" s="52">
        <v>903</v>
      </c>
      <c r="I18" t="s">
        <v>752</v>
      </c>
      <c r="J18" s="1">
        <v>41852</v>
      </c>
      <c r="K18">
        <v>7402</v>
      </c>
      <c r="L18">
        <v>7811</v>
      </c>
      <c r="M18">
        <v>1252131</v>
      </c>
    </row>
    <row r="19" spans="1:13" ht="15.6" x14ac:dyDescent="0.3">
      <c r="A19" t="s">
        <v>916</v>
      </c>
      <c r="B19" t="s">
        <v>114</v>
      </c>
      <c r="C19" s="52">
        <f t="shared" si="0"/>
        <v>11</v>
      </c>
      <c r="D19" s="52" t="s">
        <v>81</v>
      </c>
      <c r="E19" s="52" t="s">
        <v>919</v>
      </c>
      <c r="F19" s="85">
        <v>41872</v>
      </c>
      <c r="G19" s="86">
        <v>12.3</v>
      </c>
      <c r="H19" s="52">
        <v>903</v>
      </c>
      <c r="I19" t="s">
        <v>752</v>
      </c>
      <c r="J19" s="1">
        <v>41852</v>
      </c>
      <c r="K19">
        <v>7402</v>
      </c>
      <c r="L19">
        <v>7827</v>
      </c>
      <c r="M19">
        <v>1252131</v>
      </c>
    </row>
    <row r="20" spans="1:13" ht="15.6" x14ac:dyDescent="0.3">
      <c r="A20" t="s">
        <v>916</v>
      </c>
      <c r="B20" t="s">
        <v>114</v>
      </c>
      <c r="C20" s="52">
        <f t="shared" si="0"/>
        <v>12</v>
      </c>
      <c r="D20" s="52" t="s">
        <v>81</v>
      </c>
      <c r="E20" s="52" t="s">
        <v>919</v>
      </c>
      <c r="F20" s="85">
        <v>41872</v>
      </c>
      <c r="G20" s="86">
        <v>0.26</v>
      </c>
      <c r="H20" s="52">
        <v>912</v>
      </c>
      <c r="I20" t="s">
        <v>759</v>
      </c>
      <c r="J20" s="1">
        <v>41852</v>
      </c>
      <c r="K20">
        <v>7402</v>
      </c>
      <c r="L20">
        <v>7811</v>
      </c>
      <c r="M20">
        <v>1252131</v>
      </c>
    </row>
    <row r="21" spans="1:13" ht="15.6" x14ac:dyDescent="0.3">
      <c r="A21" t="s">
        <v>916</v>
      </c>
      <c r="B21" t="s">
        <v>114</v>
      </c>
      <c r="C21" s="52">
        <f t="shared" si="0"/>
        <v>13</v>
      </c>
      <c r="D21" s="52" t="s">
        <v>81</v>
      </c>
      <c r="E21" s="52" t="s">
        <v>919</v>
      </c>
      <c r="F21" s="85">
        <v>41872</v>
      </c>
      <c r="G21" s="86">
        <v>1</v>
      </c>
      <c r="H21" s="52">
        <v>912</v>
      </c>
      <c r="I21" t="s">
        <v>759</v>
      </c>
      <c r="J21" s="1">
        <v>41852</v>
      </c>
      <c r="K21">
        <v>7402</v>
      </c>
      <c r="L21">
        <v>7827</v>
      </c>
      <c r="M21">
        <v>1252131</v>
      </c>
    </row>
    <row r="22" spans="1:13" ht="15.6" x14ac:dyDescent="0.3">
      <c r="A22" t="s">
        <v>916</v>
      </c>
      <c r="B22" t="s">
        <v>114</v>
      </c>
      <c r="C22" s="52">
        <f t="shared" si="0"/>
        <v>14</v>
      </c>
      <c r="D22" s="52" t="s">
        <v>81</v>
      </c>
      <c r="E22" s="52" t="s">
        <v>919</v>
      </c>
      <c r="F22" s="85">
        <v>41872</v>
      </c>
      <c r="G22" s="86">
        <v>3.93</v>
      </c>
      <c r="H22" s="52">
        <v>921</v>
      </c>
      <c r="I22" t="s">
        <v>741</v>
      </c>
      <c r="J22" s="1">
        <v>41852</v>
      </c>
      <c r="K22">
        <v>7402</v>
      </c>
      <c r="L22">
        <v>7811</v>
      </c>
      <c r="M22">
        <v>1252131</v>
      </c>
    </row>
    <row r="23" spans="1:13" ht="15.6" x14ac:dyDescent="0.3">
      <c r="A23" t="s">
        <v>916</v>
      </c>
      <c r="B23" t="s">
        <v>114</v>
      </c>
      <c r="C23" s="52">
        <f t="shared" si="0"/>
        <v>15</v>
      </c>
      <c r="D23" s="52" t="s">
        <v>81</v>
      </c>
      <c r="E23" s="52" t="s">
        <v>919</v>
      </c>
      <c r="F23" s="85">
        <v>41872</v>
      </c>
      <c r="G23" s="86">
        <v>12.12</v>
      </c>
      <c r="H23" s="52">
        <v>921</v>
      </c>
      <c r="I23" t="s">
        <v>741</v>
      </c>
      <c r="J23" s="1">
        <v>41852</v>
      </c>
      <c r="K23">
        <v>7402</v>
      </c>
      <c r="L23">
        <v>7827</v>
      </c>
      <c r="M23">
        <v>1252131</v>
      </c>
    </row>
    <row r="24" spans="1:13" ht="15.6" x14ac:dyDescent="0.3">
      <c r="A24" t="s">
        <v>916</v>
      </c>
      <c r="B24" t="s">
        <v>114</v>
      </c>
      <c r="C24" s="52">
        <f t="shared" si="0"/>
        <v>16</v>
      </c>
      <c r="D24" s="52" t="s">
        <v>81</v>
      </c>
      <c r="E24" s="52" t="s">
        <v>920</v>
      </c>
      <c r="F24" s="85">
        <v>41873</v>
      </c>
      <c r="G24" s="86">
        <v>5.64</v>
      </c>
      <c r="H24" s="52">
        <v>588</v>
      </c>
      <c r="I24" t="s">
        <v>757</v>
      </c>
      <c r="J24" s="1">
        <v>41852</v>
      </c>
      <c r="K24">
        <v>7402</v>
      </c>
      <c r="L24">
        <v>20140826074251</v>
      </c>
      <c r="M24">
        <v>1252185</v>
      </c>
    </row>
    <row r="25" spans="1:13" ht="15.6" x14ac:dyDescent="0.3">
      <c r="A25" t="s">
        <v>916</v>
      </c>
      <c r="B25" t="s">
        <v>114</v>
      </c>
      <c r="C25" s="52">
        <f t="shared" si="0"/>
        <v>17</v>
      </c>
      <c r="D25" s="52" t="s">
        <v>921</v>
      </c>
      <c r="E25" s="52" t="s">
        <v>922</v>
      </c>
      <c r="F25" s="85">
        <v>41873</v>
      </c>
      <c r="G25" s="86">
        <v>3.96</v>
      </c>
      <c r="H25" s="52">
        <v>588</v>
      </c>
      <c r="I25" t="s">
        <v>757</v>
      </c>
      <c r="J25" s="1">
        <v>41852</v>
      </c>
      <c r="K25">
        <v>9999</v>
      </c>
      <c r="L25">
        <v>20140829143727</v>
      </c>
      <c r="M25">
        <v>1252553</v>
      </c>
    </row>
    <row r="26" spans="1:13" ht="15.6" x14ac:dyDescent="0.3">
      <c r="A26" t="s">
        <v>916</v>
      </c>
      <c r="B26" t="s">
        <v>114</v>
      </c>
      <c r="C26" s="52">
        <f t="shared" si="0"/>
        <v>18</v>
      </c>
      <c r="D26" s="52" t="s">
        <v>876</v>
      </c>
      <c r="E26" s="52" t="s">
        <v>923</v>
      </c>
      <c r="F26" s="85">
        <v>41873</v>
      </c>
      <c r="G26" s="86">
        <v>147.57</v>
      </c>
      <c r="H26" s="52">
        <v>588</v>
      </c>
      <c r="I26" t="s">
        <v>757</v>
      </c>
      <c r="J26" s="1">
        <v>41852</v>
      </c>
      <c r="K26">
        <v>1139</v>
      </c>
      <c r="L26">
        <v>20140829100545</v>
      </c>
      <c r="M26">
        <v>1252439</v>
      </c>
    </row>
    <row r="27" spans="1:13" ht="15.6" x14ac:dyDescent="0.3">
      <c r="A27" t="s">
        <v>916</v>
      </c>
      <c r="B27" t="s">
        <v>114</v>
      </c>
      <c r="C27" s="52">
        <f t="shared" si="0"/>
        <v>19</v>
      </c>
      <c r="D27" s="52" t="s">
        <v>81</v>
      </c>
      <c r="E27" s="52" t="s">
        <v>920</v>
      </c>
      <c r="F27" s="85">
        <v>41873</v>
      </c>
      <c r="G27" s="86">
        <v>5.8</v>
      </c>
      <c r="H27" s="52">
        <v>598</v>
      </c>
      <c r="I27" t="s">
        <v>758</v>
      </c>
      <c r="J27" s="1">
        <v>41852</v>
      </c>
      <c r="K27">
        <v>7402</v>
      </c>
      <c r="L27">
        <v>20140826074251</v>
      </c>
      <c r="M27">
        <v>1252185</v>
      </c>
    </row>
    <row r="28" spans="1:13" ht="15.6" x14ac:dyDescent="0.3">
      <c r="A28" t="s">
        <v>916</v>
      </c>
      <c r="B28" t="s">
        <v>114</v>
      </c>
      <c r="C28" s="52">
        <f t="shared" si="0"/>
        <v>20</v>
      </c>
      <c r="D28" s="52" t="s">
        <v>921</v>
      </c>
      <c r="E28" s="52" t="s">
        <v>922</v>
      </c>
      <c r="F28" s="85">
        <v>41873</v>
      </c>
      <c r="G28" s="86">
        <v>4.08</v>
      </c>
      <c r="H28" s="52">
        <v>598</v>
      </c>
      <c r="I28" t="s">
        <v>758</v>
      </c>
      <c r="J28" s="1">
        <v>41852</v>
      </c>
      <c r="K28">
        <v>9999</v>
      </c>
      <c r="L28">
        <v>20140829143727</v>
      </c>
      <c r="M28">
        <v>1252553</v>
      </c>
    </row>
    <row r="29" spans="1:13" ht="15.6" x14ac:dyDescent="0.3">
      <c r="A29" t="s">
        <v>916</v>
      </c>
      <c r="B29" t="s">
        <v>114</v>
      </c>
      <c r="C29" s="52">
        <f t="shared" si="0"/>
        <v>21</v>
      </c>
      <c r="D29" s="52" t="s">
        <v>876</v>
      </c>
      <c r="E29" s="52" t="s">
        <v>923</v>
      </c>
      <c r="F29" s="85">
        <v>41873</v>
      </c>
      <c r="G29" s="86">
        <v>151.91</v>
      </c>
      <c r="H29" s="52">
        <v>598</v>
      </c>
      <c r="I29" t="s">
        <v>758</v>
      </c>
      <c r="J29" s="1">
        <v>41852</v>
      </c>
      <c r="K29">
        <v>1139</v>
      </c>
      <c r="L29">
        <v>20140829100545</v>
      </c>
      <c r="M29">
        <v>1252439</v>
      </c>
    </row>
    <row r="30" spans="1:13" ht="15.6" x14ac:dyDescent="0.3">
      <c r="A30" t="s">
        <v>916</v>
      </c>
      <c r="B30" t="s">
        <v>114</v>
      </c>
      <c r="C30" s="52">
        <f t="shared" si="0"/>
        <v>22</v>
      </c>
      <c r="D30" s="52" t="s">
        <v>81</v>
      </c>
      <c r="E30" s="52" t="s">
        <v>920</v>
      </c>
      <c r="F30" s="85">
        <v>41873</v>
      </c>
      <c r="G30" s="86">
        <v>2.4900000000000002</v>
      </c>
      <c r="H30" s="52">
        <v>903</v>
      </c>
      <c r="I30" t="s">
        <v>752</v>
      </c>
      <c r="J30" s="1">
        <v>41852</v>
      </c>
      <c r="K30">
        <v>7402</v>
      </c>
      <c r="L30">
        <v>20140826074251</v>
      </c>
      <c r="M30">
        <v>1252185</v>
      </c>
    </row>
    <row r="31" spans="1:13" ht="15.6" x14ac:dyDescent="0.3">
      <c r="A31" t="s">
        <v>916</v>
      </c>
      <c r="B31" t="s">
        <v>114</v>
      </c>
      <c r="C31" s="52">
        <f t="shared" si="0"/>
        <v>23</v>
      </c>
      <c r="D31" s="52" t="s">
        <v>921</v>
      </c>
      <c r="E31" s="52" t="s">
        <v>922</v>
      </c>
      <c r="F31" s="85">
        <v>41873</v>
      </c>
      <c r="G31" s="86">
        <v>1.75</v>
      </c>
      <c r="H31" s="52">
        <v>903</v>
      </c>
      <c r="I31" t="s">
        <v>752</v>
      </c>
      <c r="J31" s="1">
        <v>41852</v>
      </c>
      <c r="K31">
        <v>9999</v>
      </c>
      <c r="L31">
        <v>20140829143727</v>
      </c>
      <c r="M31">
        <v>1252553</v>
      </c>
    </row>
    <row r="32" spans="1:13" ht="15.6" x14ac:dyDescent="0.3">
      <c r="A32" t="s">
        <v>916</v>
      </c>
      <c r="B32" t="s">
        <v>114</v>
      </c>
      <c r="C32" s="52">
        <f t="shared" si="0"/>
        <v>24</v>
      </c>
      <c r="D32" s="52" t="s">
        <v>876</v>
      </c>
      <c r="E32" s="52" t="s">
        <v>923</v>
      </c>
      <c r="F32" s="85">
        <v>41873</v>
      </c>
      <c r="G32" s="86">
        <v>65.099999999999994</v>
      </c>
      <c r="H32" s="52">
        <v>903</v>
      </c>
      <c r="I32" t="s">
        <v>752</v>
      </c>
      <c r="J32" s="1">
        <v>41852</v>
      </c>
      <c r="K32">
        <v>1139</v>
      </c>
      <c r="L32">
        <v>20140829100545</v>
      </c>
      <c r="M32">
        <v>1252439</v>
      </c>
    </row>
    <row r="33" spans="1:13" ht="15.6" x14ac:dyDescent="0.3">
      <c r="A33" t="s">
        <v>916</v>
      </c>
      <c r="B33" t="s">
        <v>114</v>
      </c>
      <c r="C33" s="52">
        <f t="shared" si="0"/>
        <v>25</v>
      </c>
      <c r="D33" s="52" t="s">
        <v>81</v>
      </c>
      <c r="E33" s="52" t="s">
        <v>920</v>
      </c>
      <c r="F33" s="85">
        <v>41873</v>
      </c>
      <c r="G33" s="86">
        <v>0.17</v>
      </c>
      <c r="H33" s="52">
        <v>912</v>
      </c>
      <c r="I33" t="s">
        <v>759</v>
      </c>
      <c r="J33" s="1">
        <v>41852</v>
      </c>
      <c r="K33">
        <v>7402</v>
      </c>
      <c r="L33">
        <v>20140826074251</v>
      </c>
      <c r="M33">
        <v>1252185</v>
      </c>
    </row>
    <row r="34" spans="1:13" ht="15.6" x14ac:dyDescent="0.3">
      <c r="A34" t="s">
        <v>916</v>
      </c>
      <c r="B34" t="s">
        <v>114</v>
      </c>
      <c r="C34" s="52">
        <f t="shared" si="0"/>
        <v>26</v>
      </c>
      <c r="D34" s="52" t="s">
        <v>921</v>
      </c>
      <c r="E34" s="52" t="s">
        <v>922</v>
      </c>
      <c r="F34" s="85">
        <v>41873</v>
      </c>
      <c r="G34" s="86">
        <v>0.12</v>
      </c>
      <c r="H34" s="52">
        <v>912</v>
      </c>
      <c r="I34" t="s">
        <v>759</v>
      </c>
      <c r="J34" s="1">
        <v>41852</v>
      </c>
      <c r="K34">
        <v>9999</v>
      </c>
      <c r="L34">
        <v>20140829143727</v>
      </c>
      <c r="M34">
        <v>1252553</v>
      </c>
    </row>
    <row r="35" spans="1:13" ht="15.6" x14ac:dyDescent="0.3">
      <c r="A35" t="s">
        <v>916</v>
      </c>
      <c r="B35" t="s">
        <v>114</v>
      </c>
      <c r="C35" s="52">
        <f t="shared" si="0"/>
        <v>27</v>
      </c>
      <c r="D35" s="52" t="s">
        <v>876</v>
      </c>
      <c r="E35" s="52" t="s">
        <v>923</v>
      </c>
      <c r="F35" s="85">
        <v>41873</v>
      </c>
      <c r="G35" s="86">
        <v>4.34</v>
      </c>
      <c r="H35" s="52">
        <v>912</v>
      </c>
      <c r="I35" t="s">
        <v>759</v>
      </c>
      <c r="J35" s="1">
        <v>41852</v>
      </c>
      <c r="K35">
        <v>1139</v>
      </c>
      <c r="L35">
        <v>20140829100545</v>
      </c>
      <c r="M35">
        <v>1252439</v>
      </c>
    </row>
    <row r="36" spans="1:13" ht="15.6" x14ac:dyDescent="0.3">
      <c r="A36" t="s">
        <v>916</v>
      </c>
      <c r="B36" t="s">
        <v>114</v>
      </c>
      <c r="C36" s="52">
        <f t="shared" si="0"/>
        <v>28</v>
      </c>
      <c r="D36" s="52" t="s">
        <v>81</v>
      </c>
      <c r="E36" s="52" t="s">
        <v>920</v>
      </c>
      <c r="F36" s="85">
        <v>41873</v>
      </c>
      <c r="G36" s="86">
        <v>2.48</v>
      </c>
      <c r="H36" s="52">
        <v>921</v>
      </c>
      <c r="I36" t="s">
        <v>741</v>
      </c>
      <c r="J36" s="1">
        <v>41852</v>
      </c>
      <c r="K36">
        <v>7402</v>
      </c>
      <c r="L36">
        <v>20140826074251</v>
      </c>
      <c r="M36">
        <v>1252185</v>
      </c>
    </row>
    <row r="37" spans="1:13" ht="15.6" x14ac:dyDescent="0.3">
      <c r="A37" t="s">
        <v>916</v>
      </c>
      <c r="B37" t="s">
        <v>114</v>
      </c>
      <c r="C37" s="52">
        <f t="shared" si="0"/>
        <v>29</v>
      </c>
      <c r="D37" s="52" t="s">
        <v>921</v>
      </c>
      <c r="E37" s="52" t="s">
        <v>922</v>
      </c>
      <c r="F37" s="85">
        <v>41873</v>
      </c>
      <c r="G37" s="86">
        <v>1.75</v>
      </c>
      <c r="H37" s="52">
        <v>921</v>
      </c>
      <c r="I37" t="s">
        <v>741</v>
      </c>
      <c r="J37" s="1">
        <v>41852</v>
      </c>
      <c r="K37">
        <v>9999</v>
      </c>
      <c r="L37">
        <v>20140829143727</v>
      </c>
      <c r="M37">
        <v>1252553</v>
      </c>
    </row>
    <row r="38" spans="1:13" ht="15.6" x14ac:dyDescent="0.3">
      <c r="A38" t="s">
        <v>916</v>
      </c>
      <c r="B38" t="s">
        <v>114</v>
      </c>
      <c r="C38" s="52">
        <f t="shared" si="0"/>
        <v>30</v>
      </c>
      <c r="D38" s="52" t="s">
        <v>876</v>
      </c>
      <c r="E38" s="52" t="s">
        <v>923</v>
      </c>
      <c r="F38" s="85">
        <v>41873</v>
      </c>
      <c r="G38" s="86">
        <v>65.11</v>
      </c>
      <c r="H38" s="52">
        <v>921</v>
      </c>
      <c r="I38" t="s">
        <v>741</v>
      </c>
      <c r="J38" s="1">
        <v>41852</v>
      </c>
      <c r="K38">
        <v>1139</v>
      </c>
      <c r="L38">
        <v>20140829100545</v>
      </c>
      <c r="M38">
        <v>1252439</v>
      </c>
    </row>
    <row r="39" spans="1:13" ht="15.6" x14ac:dyDescent="0.3">
      <c r="A39" t="s">
        <v>916</v>
      </c>
      <c r="B39" t="s">
        <v>114</v>
      </c>
      <c r="C39" s="52">
        <f t="shared" si="0"/>
        <v>31</v>
      </c>
      <c r="D39" s="52" t="s">
        <v>924</v>
      </c>
      <c r="E39" s="52" t="s">
        <v>925</v>
      </c>
      <c r="F39" s="85">
        <v>41874</v>
      </c>
      <c r="G39" s="86">
        <v>8.7799999999999994</v>
      </c>
      <c r="H39" s="52">
        <v>588</v>
      </c>
      <c r="I39" t="s">
        <v>757</v>
      </c>
      <c r="J39" s="1">
        <v>41852</v>
      </c>
      <c r="K39">
        <v>9999</v>
      </c>
      <c r="L39">
        <v>20140829143322</v>
      </c>
      <c r="M39">
        <v>1252554</v>
      </c>
    </row>
    <row r="40" spans="1:13" ht="15.6" x14ac:dyDescent="0.3">
      <c r="A40" t="s">
        <v>916</v>
      </c>
      <c r="B40" t="s">
        <v>114</v>
      </c>
      <c r="C40" s="52">
        <f t="shared" si="0"/>
        <v>32</v>
      </c>
      <c r="D40" s="52" t="s">
        <v>81</v>
      </c>
      <c r="E40" s="52" t="s">
        <v>926</v>
      </c>
      <c r="F40" s="85">
        <v>41874</v>
      </c>
      <c r="G40" s="86">
        <v>4.6100000000000003</v>
      </c>
      <c r="H40" s="52">
        <v>588</v>
      </c>
      <c r="I40" t="s">
        <v>757</v>
      </c>
      <c r="J40" s="1">
        <v>41852</v>
      </c>
      <c r="K40">
        <v>7402</v>
      </c>
      <c r="L40">
        <v>1480</v>
      </c>
      <c r="M40">
        <v>1252439</v>
      </c>
    </row>
    <row r="41" spans="1:13" ht="15.6" x14ac:dyDescent="0.3">
      <c r="A41" t="s">
        <v>916</v>
      </c>
      <c r="B41" t="s">
        <v>114</v>
      </c>
      <c r="C41" s="52">
        <f t="shared" si="0"/>
        <v>33</v>
      </c>
      <c r="D41" s="52" t="s">
        <v>924</v>
      </c>
      <c r="E41" s="52" t="s">
        <v>925</v>
      </c>
      <c r="F41" s="85">
        <v>41874</v>
      </c>
      <c r="G41" s="86">
        <v>9.0399999999999991</v>
      </c>
      <c r="H41" s="52">
        <v>598</v>
      </c>
      <c r="I41" t="s">
        <v>758</v>
      </c>
      <c r="J41" s="1">
        <v>41852</v>
      </c>
      <c r="K41">
        <v>9999</v>
      </c>
      <c r="L41">
        <v>20140829143322</v>
      </c>
      <c r="M41">
        <v>1252554</v>
      </c>
    </row>
    <row r="42" spans="1:13" ht="15.6" x14ac:dyDescent="0.3">
      <c r="A42" t="s">
        <v>916</v>
      </c>
      <c r="B42" t="s">
        <v>114</v>
      </c>
      <c r="C42" s="52">
        <f t="shared" si="0"/>
        <v>34</v>
      </c>
      <c r="D42" s="52" t="s">
        <v>81</v>
      </c>
      <c r="E42" s="52" t="s">
        <v>926</v>
      </c>
      <c r="F42" s="85">
        <v>41874</v>
      </c>
      <c r="G42" s="86">
        <v>4.75</v>
      </c>
      <c r="H42" s="52">
        <v>598</v>
      </c>
      <c r="I42" t="s">
        <v>758</v>
      </c>
      <c r="J42" s="1">
        <v>41852</v>
      </c>
      <c r="K42">
        <v>7402</v>
      </c>
      <c r="L42">
        <v>1480</v>
      </c>
      <c r="M42">
        <v>1252439</v>
      </c>
    </row>
    <row r="43" spans="1:13" ht="15.6" x14ac:dyDescent="0.3">
      <c r="A43" t="s">
        <v>916</v>
      </c>
      <c r="B43" t="s">
        <v>114</v>
      </c>
      <c r="C43" s="52">
        <f t="shared" si="0"/>
        <v>35</v>
      </c>
      <c r="D43" s="52" t="s">
        <v>924</v>
      </c>
      <c r="E43" s="52" t="s">
        <v>925</v>
      </c>
      <c r="F43" s="85">
        <v>41874</v>
      </c>
      <c r="G43" s="86">
        <v>3.87</v>
      </c>
      <c r="H43" s="52">
        <v>903</v>
      </c>
      <c r="I43" t="s">
        <v>752</v>
      </c>
      <c r="J43" s="1">
        <v>41852</v>
      </c>
      <c r="K43">
        <v>9999</v>
      </c>
      <c r="L43">
        <v>20140829143322</v>
      </c>
      <c r="M43">
        <v>1252554</v>
      </c>
    </row>
    <row r="44" spans="1:13" ht="15.6" x14ac:dyDescent="0.3">
      <c r="A44" t="s">
        <v>916</v>
      </c>
      <c r="B44" t="s">
        <v>114</v>
      </c>
      <c r="C44" s="52">
        <f t="shared" si="0"/>
        <v>36</v>
      </c>
      <c r="D44" s="52" t="s">
        <v>81</v>
      </c>
      <c r="E44" s="52" t="s">
        <v>926</v>
      </c>
      <c r="F44" s="85">
        <v>41874</v>
      </c>
      <c r="G44" s="86">
        <v>2.04</v>
      </c>
      <c r="H44" s="52">
        <v>903</v>
      </c>
      <c r="I44" t="s">
        <v>752</v>
      </c>
      <c r="J44" s="1">
        <v>41852</v>
      </c>
      <c r="K44">
        <v>7402</v>
      </c>
      <c r="L44">
        <v>1480</v>
      </c>
      <c r="M44">
        <v>1252439</v>
      </c>
    </row>
    <row r="45" spans="1:13" ht="15.6" x14ac:dyDescent="0.3">
      <c r="A45" t="s">
        <v>916</v>
      </c>
      <c r="B45" t="s">
        <v>114</v>
      </c>
      <c r="C45" s="52">
        <f t="shared" si="0"/>
        <v>37</v>
      </c>
      <c r="D45" s="52" t="s">
        <v>924</v>
      </c>
      <c r="E45" s="52" t="s">
        <v>925</v>
      </c>
      <c r="F45" s="85">
        <v>41874</v>
      </c>
      <c r="G45" s="86">
        <v>0.26</v>
      </c>
      <c r="H45" s="52">
        <v>912</v>
      </c>
      <c r="I45" t="s">
        <v>759</v>
      </c>
      <c r="J45" s="1">
        <v>41852</v>
      </c>
      <c r="K45">
        <v>9999</v>
      </c>
      <c r="L45">
        <v>20140829143322</v>
      </c>
      <c r="M45">
        <v>1252554</v>
      </c>
    </row>
    <row r="46" spans="1:13" ht="15.6" x14ac:dyDescent="0.3">
      <c r="A46" t="s">
        <v>916</v>
      </c>
      <c r="B46" t="s">
        <v>114</v>
      </c>
      <c r="C46" s="52">
        <f t="shared" si="0"/>
        <v>38</v>
      </c>
      <c r="D46" s="52" t="s">
        <v>81</v>
      </c>
      <c r="E46" s="52" t="s">
        <v>926</v>
      </c>
      <c r="F46" s="85">
        <v>41874</v>
      </c>
      <c r="G46" s="86">
        <v>0.14000000000000001</v>
      </c>
      <c r="H46" s="52">
        <v>912</v>
      </c>
      <c r="I46" t="s">
        <v>759</v>
      </c>
      <c r="J46" s="1">
        <v>41852</v>
      </c>
      <c r="K46">
        <v>7402</v>
      </c>
      <c r="L46">
        <v>1480</v>
      </c>
      <c r="M46">
        <v>1252439</v>
      </c>
    </row>
    <row r="47" spans="1:13" ht="15.6" x14ac:dyDescent="0.3">
      <c r="A47" t="s">
        <v>916</v>
      </c>
      <c r="B47" t="s">
        <v>114</v>
      </c>
      <c r="C47" s="52">
        <f t="shared" si="0"/>
        <v>39</v>
      </c>
      <c r="D47" s="52" t="s">
        <v>924</v>
      </c>
      <c r="E47" s="52" t="s">
        <v>925</v>
      </c>
      <c r="F47" s="85">
        <v>41874</v>
      </c>
      <c r="G47" s="86">
        <v>3.87</v>
      </c>
      <c r="H47" s="52">
        <v>921</v>
      </c>
      <c r="I47" t="s">
        <v>741</v>
      </c>
      <c r="J47" s="1">
        <v>41852</v>
      </c>
      <c r="K47">
        <v>9999</v>
      </c>
      <c r="L47">
        <v>20140829143322</v>
      </c>
      <c r="M47">
        <v>1252554</v>
      </c>
    </row>
    <row r="48" spans="1:13" ht="15.6" x14ac:dyDescent="0.3">
      <c r="A48" t="s">
        <v>916</v>
      </c>
      <c r="B48" t="s">
        <v>114</v>
      </c>
      <c r="C48" s="52">
        <f t="shared" si="0"/>
        <v>40</v>
      </c>
      <c r="D48" s="52" t="s">
        <v>81</v>
      </c>
      <c r="E48" s="52" t="s">
        <v>926</v>
      </c>
      <c r="F48" s="85">
        <v>41874</v>
      </c>
      <c r="G48" s="86">
        <v>2.0299999999999998</v>
      </c>
      <c r="H48" s="52">
        <v>921</v>
      </c>
      <c r="I48" t="s">
        <v>741</v>
      </c>
      <c r="J48" s="1">
        <v>41852</v>
      </c>
      <c r="K48">
        <v>7402</v>
      </c>
      <c r="L48">
        <v>1480</v>
      </c>
      <c r="M48">
        <v>1252439</v>
      </c>
    </row>
    <row r="49" spans="1:13" ht="15.6" x14ac:dyDescent="0.3">
      <c r="A49" t="s">
        <v>916</v>
      </c>
      <c r="B49" t="s">
        <v>114</v>
      </c>
      <c r="C49" s="52">
        <f t="shared" si="0"/>
        <v>41</v>
      </c>
      <c r="D49" s="52" t="s">
        <v>927</v>
      </c>
      <c r="E49" s="52" t="s">
        <v>928</v>
      </c>
      <c r="F49" s="85">
        <v>41880</v>
      </c>
      <c r="G49" s="86">
        <v>123.98</v>
      </c>
      <c r="H49" s="52">
        <v>588</v>
      </c>
      <c r="I49" t="s">
        <v>757</v>
      </c>
      <c r="J49" s="1">
        <v>41852</v>
      </c>
      <c r="K49">
        <v>7635</v>
      </c>
      <c r="L49">
        <v>3204</v>
      </c>
      <c r="M49">
        <v>1253201</v>
      </c>
    </row>
    <row r="50" spans="1:13" ht="15.6" x14ac:dyDescent="0.3">
      <c r="A50" t="s">
        <v>916</v>
      </c>
      <c r="B50" t="s">
        <v>114</v>
      </c>
      <c r="C50" s="52">
        <f t="shared" si="0"/>
        <v>42</v>
      </c>
      <c r="D50" s="52" t="s">
        <v>927</v>
      </c>
      <c r="E50" s="52" t="s">
        <v>928</v>
      </c>
      <c r="F50" s="85">
        <v>41880</v>
      </c>
      <c r="G50" s="86">
        <v>127.62</v>
      </c>
      <c r="H50" s="52">
        <v>598</v>
      </c>
      <c r="I50" t="s">
        <v>758</v>
      </c>
      <c r="J50" s="1">
        <v>41852</v>
      </c>
      <c r="K50">
        <v>7635</v>
      </c>
      <c r="L50">
        <v>3204</v>
      </c>
      <c r="M50">
        <v>1253201</v>
      </c>
    </row>
    <row r="51" spans="1:13" ht="15.6" x14ac:dyDescent="0.3">
      <c r="A51" t="s">
        <v>916</v>
      </c>
      <c r="B51" t="s">
        <v>114</v>
      </c>
      <c r="C51" s="52">
        <f t="shared" si="0"/>
        <v>43</v>
      </c>
      <c r="D51" s="52" t="s">
        <v>927</v>
      </c>
      <c r="E51" s="52" t="s">
        <v>928</v>
      </c>
      <c r="F51" s="85">
        <v>41880</v>
      </c>
      <c r="G51" s="86">
        <v>54.7</v>
      </c>
      <c r="H51" s="52">
        <v>903</v>
      </c>
      <c r="I51" t="s">
        <v>752</v>
      </c>
      <c r="J51" s="1">
        <v>41852</v>
      </c>
      <c r="K51">
        <v>7635</v>
      </c>
      <c r="L51">
        <v>3204</v>
      </c>
      <c r="M51">
        <v>1253201</v>
      </c>
    </row>
    <row r="52" spans="1:13" ht="15.6" x14ac:dyDescent="0.3">
      <c r="A52" t="s">
        <v>916</v>
      </c>
      <c r="B52" t="s">
        <v>114</v>
      </c>
      <c r="C52" s="52">
        <f t="shared" si="0"/>
        <v>44</v>
      </c>
      <c r="D52" s="52" t="s">
        <v>927</v>
      </c>
      <c r="E52" s="52" t="s">
        <v>928</v>
      </c>
      <c r="F52" s="85">
        <v>41880</v>
      </c>
      <c r="G52" s="86">
        <v>3.65</v>
      </c>
      <c r="H52" s="52">
        <v>912</v>
      </c>
      <c r="I52" t="s">
        <v>759</v>
      </c>
      <c r="J52" s="1">
        <v>41852</v>
      </c>
      <c r="K52">
        <v>7635</v>
      </c>
      <c r="L52">
        <v>3204</v>
      </c>
      <c r="M52">
        <v>1253201</v>
      </c>
    </row>
    <row r="53" spans="1:13" ht="15.6" x14ac:dyDescent="0.3">
      <c r="A53" t="s">
        <v>916</v>
      </c>
      <c r="B53" t="s">
        <v>114</v>
      </c>
      <c r="C53" s="52">
        <f t="shared" si="0"/>
        <v>45</v>
      </c>
      <c r="D53" s="52" t="s">
        <v>927</v>
      </c>
      <c r="E53" s="52" t="s">
        <v>928</v>
      </c>
      <c r="F53" s="85">
        <v>41880</v>
      </c>
      <c r="G53" s="86">
        <v>54.69</v>
      </c>
      <c r="H53" s="52">
        <v>921</v>
      </c>
      <c r="I53" t="s">
        <v>741</v>
      </c>
      <c r="J53" s="1">
        <v>41852</v>
      </c>
      <c r="K53">
        <v>7635</v>
      </c>
      <c r="L53">
        <v>3204</v>
      </c>
      <c r="M53">
        <v>1253201</v>
      </c>
    </row>
    <row r="54" spans="1:13" ht="15.6" x14ac:dyDescent="0.3">
      <c r="A54" t="s">
        <v>916</v>
      </c>
      <c r="B54" t="s">
        <v>114</v>
      </c>
      <c r="C54" s="52">
        <f t="shared" si="0"/>
        <v>46</v>
      </c>
      <c r="D54" s="52" t="s">
        <v>929</v>
      </c>
      <c r="E54" s="52" t="s">
        <v>930</v>
      </c>
      <c r="F54" s="85">
        <v>41882</v>
      </c>
      <c r="G54" s="86">
        <v>37.57</v>
      </c>
      <c r="H54" s="52">
        <v>588</v>
      </c>
      <c r="I54" t="s">
        <v>757</v>
      </c>
      <c r="J54" s="1">
        <v>41852</v>
      </c>
      <c r="K54">
        <v>8013</v>
      </c>
      <c r="L54">
        <v>369312</v>
      </c>
      <c r="M54">
        <v>1252909</v>
      </c>
    </row>
    <row r="55" spans="1:13" ht="15.6" x14ac:dyDescent="0.3">
      <c r="A55" t="s">
        <v>916</v>
      </c>
      <c r="B55" t="s">
        <v>114</v>
      </c>
      <c r="C55" s="52">
        <f t="shared" si="0"/>
        <v>47</v>
      </c>
      <c r="D55" s="52" t="s">
        <v>929</v>
      </c>
      <c r="E55" s="52" t="s">
        <v>930</v>
      </c>
      <c r="F55" s="85">
        <v>41882</v>
      </c>
      <c r="G55" s="86">
        <v>38.67</v>
      </c>
      <c r="H55" s="52">
        <v>598</v>
      </c>
      <c r="I55" t="s">
        <v>758</v>
      </c>
      <c r="J55" s="1">
        <v>41852</v>
      </c>
      <c r="K55">
        <v>8013</v>
      </c>
      <c r="L55">
        <v>369312</v>
      </c>
      <c r="M55">
        <v>1252909</v>
      </c>
    </row>
    <row r="56" spans="1:13" ht="15.6" x14ac:dyDescent="0.3">
      <c r="A56" t="s">
        <v>916</v>
      </c>
      <c r="B56" t="s">
        <v>114</v>
      </c>
      <c r="C56" s="52">
        <f t="shared" si="0"/>
        <v>48</v>
      </c>
      <c r="D56" s="52" t="s">
        <v>929</v>
      </c>
      <c r="E56" s="52" t="s">
        <v>930</v>
      </c>
      <c r="F56" s="85">
        <v>41882</v>
      </c>
      <c r="G56" s="86">
        <v>16.57</v>
      </c>
      <c r="H56" s="52">
        <v>903</v>
      </c>
      <c r="I56" t="s">
        <v>752</v>
      </c>
      <c r="J56" s="1">
        <v>41852</v>
      </c>
      <c r="K56">
        <v>8013</v>
      </c>
      <c r="L56">
        <v>369312</v>
      </c>
      <c r="M56">
        <v>1252909</v>
      </c>
    </row>
    <row r="57" spans="1:13" ht="15.6" x14ac:dyDescent="0.3">
      <c r="A57" t="s">
        <v>916</v>
      </c>
      <c r="B57" t="s">
        <v>114</v>
      </c>
      <c r="C57" s="52">
        <f t="shared" si="0"/>
        <v>49</v>
      </c>
      <c r="D57" s="52" t="s">
        <v>929</v>
      </c>
      <c r="E57" s="52" t="s">
        <v>930</v>
      </c>
      <c r="F57" s="85">
        <v>41882</v>
      </c>
      <c r="G57" s="86">
        <v>1.1000000000000001</v>
      </c>
      <c r="H57" s="52">
        <v>912</v>
      </c>
      <c r="I57" t="s">
        <v>759</v>
      </c>
      <c r="J57" s="1">
        <v>41852</v>
      </c>
      <c r="K57">
        <v>8013</v>
      </c>
      <c r="L57">
        <v>369312</v>
      </c>
      <c r="M57">
        <v>1252909</v>
      </c>
    </row>
    <row r="58" spans="1:13" ht="15.6" x14ac:dyDescent="0.3">
      <c r="A58" t="s">
        <v>916</v>
      </c>
      <c r="B58" t="s">
        <v>114</v>
      </c>
      <c r="C58" s="52">
        <f t="shared" si="0"/>
        <v>50</v>
      </c>
      <c r="D58" s="52" t="s">
        <v>929</v>
      </c>
      <c r="E58" s="52" t="s">
        <v>930</v>
      </c>
      <c r="F58" s="85">
        <v>41882</v>
      </c>
      <c r="G58" s="86">
        <v>16.579999999999998</v>
      </c>
      <c r="H58" s="52">
        <v>921</v>
      </c>
      <c r="I58" t="s">
        <v>741</v>
      </c>
      <c r="J58" s="1">
        <v>41852</v>
      </c>
      <c r="K58">
        <v>8013</v>
      </c>
      <c r="L58">
        <v>369312</v>
      </c>
      <c r="M58">
        <v>1252909</v>
      </c>
    </row>
    <row r="59" spans="1:13" ht="15.6" x14ac:dyDescent="0.3">
      <c r="A59" t="s">
        <v>916</v>
      </c>
      <c r="B59" t="s">
        <v>114</v>
      </c>
      <c r="C59" s="52">
        <f t="shared" si="0"/>
        <v>51</v>
      </c>
      <c r="D59" s="52" t="s">
        <v>81</v>
      </c>
      <c r="E59" s="52" t="s">
        <v>931</v>
      </c>
      <c r="F59" s="85">
        <v>41883</v>
      </c>
      <c r="G59" s="86">
        <v>15.98</v>
      </c>
      <c r="H59" s="52">
        <v>588</v>
      </c>
      <c r="I59" t="s">
        <v>757</v>
      </c>
      <c r="J59" s="1">
        <v>41883</v>
      </c>
      <c r="K59">
        <v>7402</v>
      </c>
      <c r="L59">
        <v>9001</v>
      </c>
      <c r="M59">
        <v>1253203</v>
      </c>
    </row>
    <row r="60" spans="1:13" ht="15.6" x14ac:dyDescent="0.3">
      <c r="A60" t="s">
        <v>916</v>
      </c>
      <c r="B60" t="s">
        <v>114</v>
      </c>
      <c r="C60" s="52">
        <f t="shared" si="0"/>
        <v>52</v>
      </c>
      <c r="D60" s="52" t="s">
        <v>81</v>
      </c>
      <c r="E60" s="52" t="s">
        <v>931</v>
      </c>
      <c r="F60" s="85">
        <v>41883</v>
      </c>
      <c r="G60" s="86">
        <v>16.45</v>
      </c>
      <c r="H60" s="52">
        <v>598</v>
      </c>
      <c r="I60" t="s">
        <v>758</v>
      </c>
      <c r="J60" s="1">
        <v>41883</v>
      </c>
      <c r="K60">
        <v>7402</v>
      </c>
      <c r="L60">
        <v>9001</v>
      </c>
      <c r="M60">
        <v>1253203</v>
      </c>
    </row>
    <row r="61" spans="1:13" ht="15.6" x14ac:dyDescent="0.3">
      <c r="A61" t="s">
        <v>916</v>
      </c>
      <c r="B61" t="s">
        <v>114</v>
      </c>
      <c r="C61" s="52">
        <f t="shared" si="0"/>
        <v>53</v>
      </c>
      <c r="D61" s="52" t="s">
        <v>81</v>
      </c>
      <c r="E61" s="52" t="s">
        <v>931</v>
      </c>
      <c r="F61" s="85">
        <v>41883</v>
      </c>
      <c r="G61" s="86">
        <v>7.05</v>
      </c>
      <c r="H61" s="52">
        <v>903</v>
      </c>
      <c r="I61" t="s">
        <v>752</v>
      </c>
      <c r="J61" s="1">
        <v>41883</v>
      </c>
      <c r="K61">
        <v>7402</v>
      </c>
      <c r="L61">
        <v>9001</v>
      </c>
      <c r="M61">
        <v>1253203</v>
      </c>
    </row>
    <row r="62" spans="1:13" ht="15.6" x14ac:dyDescent="0.3">
      <c r="A62" t="s">
        <v>916</v>
      </c>
      <c r="B62" t="s">
        <v>114</v>
      </c>
      <c r="C62" s="52">
        <f t="shared" si="0"/>
        <v>54</v>
      </c>
      <c r="D62" s="52" t="s">
        <v>81</v>
      </c>
      <c r="E62" s="52" t="s">
        <v>931</v>
      </c>
      <c r="F62" s="85">
        <v>41883</v>
      </c>
      <c r="G62" s="86">
        <v>0.47</v>
      </c>
      <c r="H62" s="52">
        <v>912</v>
      </c>
      <c r="I62" t="s">
        <v>759</v>
      </c>
      <c r="J62" s="1">
        <v>41883</v>
      </c>
      <c r="K62">
        <v>7402</v>
      </c>
      <c r="L62">
        <v>9001</v>
      </c>
      <c r="M62">
        <v>1253203</v>
      </c>
    </row>
    <row r="63" spans="1:13" ht="15.6" x14ac:dyDescent="0.3">
      <c r="A63" t="s">
        <v>916</v>
      </c>
      <c r="B63" t="s">
        <v>114</v>
      </c>
      <c r="C63" s="52">
        <f t="shared" si="0"/>
        <v>55</v>
      </c>
      <c r="D63" s="52" t="s">
        <v>81</v>
      </c>
      <c r="E63" s="52" t="s">
        <v>931</v>
      </c>
      <c r="F63" s="85">
        <v>41883</v>
      </c>
      <c r="G63" s="86">
        <v>7.05</v>
      </c>
      <c r="H63" s="52">
        <v>921</v>
      </c>
      <c r="I63" t="s">
        <v>741</v>
      </c>
      <c r="J63" s="1">
        <v>41883</v>
      </c>
      <c r="K63">
        <v>7402</v>
      </c>
      <c r="L63">
        <v>9001</v>
      </c>
      <c r="M63">
        <v>1253203</v>
      </c>
    </row>
    <row r="64" spans="1:13" ht="15.6" x14ac:dyDescent="0.3">
      <c r="A64" t="s">
        <v>916</v>
      </c>
      <c r="B64" t="s">
        <v>114</v>
      </c>
      <c r="C64" s="52">
        <f t="shared" si="0"/>
        <v>56</v>
      </c>
      <c r="D64" s="52" t="s">
        <v>932</v>
      </c>
      <c r="E64" s="52" t="s">
        <v>933</v>
      </c>
      <c r="F64" s="85">
        <v>41884</v>
      </c>
      <c r="G64" s="86">
        <v>27.57</v>
      </c>
      <c r="H64" s="52">
        <v>588</v>
      </c>
      <c r="I64" t="s">
        <v>757</v>
      </c>
      <c r="J64" s="1">
        <v>41883</v>
      </c>
      <c r="K64">
        <v>9999</v>
      </c>
      <c r="L64">
        <v>20140904092653</v>
      </c>
      <c r="M64">
        <v>1252741</v>
      </c>
    </row>
    <row r="65" spans="1:13" ht="15.6" x14ac:dyDescent="0.3">
      <c r="A65" t="s">
        <v>916</v>
      </c>
      <c r="B65" t="s">
        <v>114</v>
      </c>
      <c r="C65" s="52">
        <f t="shared" si="0"/>
        <v>57</v>
      </c>
      <c r="D65" s="52" t="s">
        <v>932</v>
      </c>
      <c r="E65" s="52" t="s">
        <v>933</v>
      </c>
      <c r="F65" s="85">
        <v>41884</v>
      </c>
      <c r="G65" s="86">
        <v>28.38</v>
      </c>
      <c r="H65" s="52">
        <v>598</v>
      </c>
      <c r="I65" t="s">
        <v>758</v>
      </c>
      <c r="J65" s="1">
        <v>41883</v>
      </c>
      <c r="K65">
        <v>9999</v>
      </c>
      <c r="L65">
        <v>20140904092653</v>
      </c>
      <c r="M65">
        <v>1252741</v>
      </c>
    </row>
    <row r="66" spans="1:13" ht="15.6" x14ac:dyDescent="0.3">
      <c r="A66" t="s">
        <v>916</v>
      </c>
      <c r="B66" t="s">
        <v>114</v>
      </c>
      <c r="C66" s="52">
        <f t="shared" si="0"/>
        <v>58</v>
      </c>
      <c r="D66" s="52" t="s">
        <v>932</v>
      </c>
      <c r="E66" s="52" t="s">
        <v>933</v>
      </c>
      <c r="F66" s="85">
        <v>41884</v>
      </c>
      <c r="G66" s="86">
        <v>12.16</v>
      </c>
      <c r="H66" s="52">
        <v>903</v>
      </c>
      <c r="I66" t="s">
        <v>752</v>
      </c>
      <c r="J66" s="1">
        <v>41883</v>
      </c>
      <c r="K66">
        <v>9999</v>
      </c>
      <c r="L66">
        <v>20140904092653</v>
      </c>
      <c r="M66">
        <v>1252741</v>
      </c>
    </row>
    <row r="67" spans="1:13" ht="15.6" x14ac:dyDescent="0.3">
      <c r="A67" t="s">
        <v>916</v>
      </c>
      <c r="B67" t="s">
        <v>114</v>
      </c>
      <c r="C67" s="52">
        <f t="shared" si="0"/>
        <v>59</v>
      </c>
      <c r="D67" s="52" t="s">
        <v>932</v>
      </c>
      <c r="E67" s="52" t="s">
        <v>933</v>
      </c>
      <c r="F67" s="85">
        <v>41884</v>
      </c>
      <c r="G67" s="86">
        <v>0.81</v>
      </c>
      <c r="H67" s="52">
        <v>912</v>
      </c>
      <c r="I67" t="s">
        <v>759</v>
      </c>
      <c r="J67" s="1">
        <v>41883</v>
      </c>
      <c r="K67">
        <v>9999</v>
      </c>
      <c r="L67">
        <v>20140904092653</v>
      </c>
      <c r="M67">
        <v>1252741</v>
      </c>
    </row>
    <row r="68" spans="1:13" ht="15.6" x14ac:dyDescent="0.3">
      <c r="A68" t="s">
        <v>916</v>
      </c>
      <c r="B68" t="s">
        <v>114</v>
      </c>
      <c r="C68" s="52">
        <f t="shared" si="0"/>
        <v>60</v>
      </c>
      <c r="D68" s="52" t="s">
        <v>932</v>
      </c>
      <c r="E68" s="52" t="s">
        <v>933</v>
      </c>
      <c r="F68" s="85">
        <v>41884</v>
      </c>
      <c r="G68" s="86">
        <v>12.16</v>
      </c>
      <c r="H68" s="52">
        <v>921</v>
      </c>
      <c r="I68" t="s">
        <v>741</v>
      </c>
      <c r="J68" s="1">
        <v>41883</v>
      </c>
      <c r="K68">
        <v>9999</v>
      </c>
      <c r="L68">
        <v>20140904092653</v>
      </c>
      <c r="M68">
        <v>1252741</v>
      </c>
    </row>
    <row r="69" spans="1:13" ht="15.6" x14ac:dyDescent="0.3">
      <c r="A69" t="s">
        <v>916</v>
      </c>
      <c r="B69" t="s">
        <v>114</v>
      </c>
      <c r="C69" s="52">
        <f t="shared" si="0"/>
        <v>61</v>
      </c>
      <c r="D69" s="52" t="s">
        <v>81</v>
      </c>
      <c r="E69" s="52" t="s">
        <v>934</v>
      </c>
      <c r="F69" s="85">
        <v>41887</v>
      </c>
      <c r="G69" s="86">
        <v>36.68</v>
      </c>
      <c r="H69" s="52">
        <v>588</v>
      </c>
      <c r="I69" t="s">
        <v>757</v>
      </c>
      <c r="J69" s="1">
        <v>41883</v>
      </c>
      <c r="K69">
        <v>7402</v>
      </c>
      <c r="L69">
        <v>471</v>
      </c>
      <c r="M69">
        <v>1253063</v>
      </c>
    </row>
    <row r="70" spans="1:13" ht="15.6" x14ac:dyDescent="0.3">
      <c r="A70" t="s">
        <v>916</v>
      </c>
      <c r="B70" t="s">
        <v>114</v>
      </c>
      <c r="C70" s="52">
        <f t="shared" si="0"/>
        <v>62</v>
      </c>
      <c r="D70" s="52" t="s">
        <v>81</v>
      </c>
      <c r="E70" s="52" t="s">
        <v>934</v>
      </c>
      <c r="F70" s="85">
        <v>41887</v>
      </c>
      <c r="G70" s="86">
        <v>37.75</v>
      </c>
      <c r="H70" s="52">
        <v>598</v>
      </c>
      <c r="I70" t="s">
        <v>758</v>
      </c>
      <c r="J70" s="1">
        <v>41883</v>
      </c>
      <c r="K70">
        <v>7402</v>
      </c>
      <c r="L70">
        <v>471</v>
      </c>
      <c r="M70">
        <v>1253063</v>
      </c>
    </row>
    <row r="71" spans="1:13" ht="15.6" x14ac:dyDescent="0.3">
      <c r="A71" t="s">
        <v>916</v>
      </c>
      <c r="B71" t="s">
        <v>114</v>
      </c>
      <c r="C71" s="52">
        <f t="shared" si="0"/>
        <v>63</v>
      </c>
      <c r="D71" s="52" t="s">
        <v>81</v>
      </c>
      <c r="E71" s="52" t="s">
        <v>934</v>
      </c>
      <c r="F71" s="85">
        <v>41887</v>
      </c>
      <c r="G71" s="86">
        <v>16.18</v>
      </c>
      <c r="H71" s="52">
        <v>903</v>
      </c>
      <c r="I71" t="s">
        <v>752</v>
      </c>
      <c r="J71" s="1">
        <v>41883</v>
      </c>
      <c r="K71">
        <v>7402</v>
      </c>
      <c r="L71">
        <v>471</v>
      </c>
      <c r="M71">
        <v>1253063</v>
      </c>
    </row>
    <row r="72" spans="1:13" ht="15.6" x14ac:dyDescent="0.3">
      <c r="A72" t="s">
        <v>916</v>
      </c>
      <c r="B72" t="s">
        <v>114</v>
      </c>
      <c r="C72" s="52">
        <f t="shared" si="0"/>
        <v>64</v>
      </c>
      <c r="D72" s="52" t="s">
        <v>81</v>
      </c>
      <c r="E72" s="52" t="s">
        <v>934</v>
      </c>
      <c r="F72" s="85">
        <v>41887</v>
      </c>
      <c r="G72" s="86">
        <v>1.08</v>
      </c>
      <c r="H72" s="52">
        <v>912</v>
      </c>
      <c r="I72" t="s">
        <v>759</v>
      </c>
      <c r="J72" s="1">
        <v>41883</v>
      </c>
      <c r="K72">
        <v>7402</v>
      </c>
      <c r="L72">
        <v>471</v>
      </c>
      <c r="M72">
        <v>1253063</v>
      </c>
    </row>
    <row r="73" spans="1:13" ht="15.6" x14ac:dyDescent="0.3">
      <c r="A73" t="s">
        <v>916</v>
      </c>
      <c r="B73" t="s">
        <v>114</v>
      </c>
      <c r="C73" s="52">
        <f t="shared" si="0"/>
        <v>65</v>
      </c>
      <c r="D73" s="52" t="s">
        <v>81</v>
      </c>
      <c r="E73" s="52" t="s">
        <v>934</v>
      </c>
      <c r="F73" s="85">
        <v>41887</v>
      </c>
      <c r="G73" s="86">
        <v>16.18</v>
      </c>
      <c r="H73" s="52">
        <v>921</v>
      </c>
      <c r="I73" t="s">
        <v>741</v>
      </c>
      <c r="J73" s="1">
        <v>41883</v>
      </c>
      <c r="K73">
        <v>7402</v>
      </c>
      <c r="L73">
        <v>471</v>
      </c>
      <c r="M73">
        <v>1253063</v>
      </c>
    </row>
    <row r="74" spans="1:13" ht="15.6" x14ac:dyDescent="0.3">
      <c r="A74" t="s">
        <v>916</v>
      </c>
      <c r="B74" t="s">
        <v>114</v>
      </c>
      <c r="C74" s="52">
        <f t="shared" si="0"/>
        <v>66</v>
      </c>
      <c r="D74" s="52" t="s">
        <v>935</v>
      </c>
      <c r="E74" s="52" t="s">
        <v>936</v>
      </c>
      <c r="F74" s="85">
        <v>41888</v>
      </c>
      <c r="G74" s="86">
        <v>46.24</v>
      </c>
      <c r="H74" s="52">
        <v>588</v>
      </c>
      <c r="I74" t="s">
        <v>757</v>
      </c>
      <c r="J74" s="1">
        <v>41883</v>
      </c>
      <c r="K74">
        <v>9999</v>
      </c>
      <c r="L74">
        <v>20140909131419</v>
      </c>
      <c r="M74">
        <v>1253063</v>
      </c>
    </row>
    <row r="75" spans="1:13" ht="15.6" x14ac:dyDescent="0.3">
      <c r="A75" t="s">
        <v>916</v>
      </c>
      <c r="B75" t="s">
        <v>114</v>
      </c>
      <c r="C75" s="52">
        <f t="shared" ref="C75:C105" si="1">C74+1</f>
        <v>67</v>
      </c>
      <c r="D75" s="52" t="s">
        <v>935</v>
      </c>
      <c r="E75" s="52" t="s">
        <v>936</v>
      </c>
      <c r="F75" s="85">
        <v>41888</v>
      </c>
      <c r="G75" s="86">
        <v>47.6</v>
      </c>
      <c r="H75" s="52">
        <v>598</v>
      </c>
      <c r="I75" t="s">
        <v>758</v>
      </c>
      <c r="J75" s="1">
        <v>41883</v>
      </c>
      <c r="K75">
        <v>9999</v>
      </c>
      <c r="L75">
        <v>20140909131419</v>
      </c>
      <c r="M75">
        <v>1253063</v>
      </c>
    </row>
    <row r="76" spans="1:13" ht="15.6" x14ac:dyDescent="0.3">
      <c r="A76" t="s">
        <v>916</v>
      </c>
      <c r="B76" t="s">
        <v>114</v>
      </c>
      <c r="C76" s="52">
        <f t="shared" si="1"/>
        <v>68</v>
      </c>
      <c r="D76" s="52" t="s">
        <v>935</v>
      </c>
      <c r="E76" s="52" t="s">
        <v>936</v>
      </c>
      <c r="F76" s="85">
        <v>41888</v>
      </c>
      <c r="G76" s="86">
        <v>20.399999999999999</v>
      </c>
      <c r="H76" s="52">
        <v>903</v>
      </c>
      <c r="I76" t="s">
        <v>752</v>
      </c>
      <c r="J76" s="1">
        <v>41883</v>
      </c>
      <c r="K76">
        <v>9999</v>
      </c>
      <c r="L76">
        <v>20140909131419</v>
      </c>
      <c r="M76">
        <v>1253063</v>
      </c>
    </row>
    <row r="77" spans="1:13" ht="15.6" x14ac:dyDescent="0.3">
      <c r="A77" t="s">
        <v>916</v>
      </c>
      <c r="B77" t="s">
        <v>114</v>
      </c>
      <c r="C77" s="52">
        <f t="shared" si="1"/>
        <v>69</v>
      </c>
      <c r="D77" s="52" t="s">
        <v>935</v>
      </c>
      <c r="E77" s="52" t="s">
        <v>936</v>
      </c>
      <c r="F77" s="85">
        <v>41888</v>
      </c>
      <c r="G77" s="86">
        <v>1.36</v>
      </c>
      <c r="H77" s="52">
        <v>912</v>
      </c>
      <c r="I77" t="s">
        <v>759</v>
      </c>
      <c r="J77" s="1">
        <v>41883</v>
      </c>
      <c r="K77">
        <v>9999</v>
      </c>
      <c r="L77">
        <v>20140909131419</v>
      </c>
      <c r="M77">
        <v>1253063</v>
      </c>
    </row>
    <row r="78" spans="1:13" ht="15.6" x14ac:dyDescent="0.3">
      <c r="A78" t="s">
        <v>916</v>
      </c>
      <c r="B78" t="s">
        <v>114</v>
      </c>
      <c r="C78" s="52">
        <f t="shared" si="1"/>
        <v>70</v>
      </c>
      <c r="D78" s="52" t="s">
        <v>935</v>
      </c>
      <c r="E78" s="52" t="s">
        <v>936</v>
      </c>
      <c r="F78" s="85">
        <v>41888</v>
      </c>
      <c r="G78" s="86">
        <v>20.399999999999999</v>
      </c>
      <c r="H78" s="52">
        <v>921</v>
      </c>
      <c r="I78" t="s">
        <v>741</v>
      </c>
      <c r="J78" s="1">
        <v>41883</v>
      </c>
      <c r="K78">
        <v>9999</v>
      </c>
      <c r="L78">
        <v>20140909131419</v>
      </c>
      <c r="M78">
        <v>1253063</v>
      </c>
    </row>
    <row r="79" spans="1:13" ht="15.6" x14ac:dyDescent="0.3">
      <c r="A79" t="s">
        <v>916</v>
      </c>
      <c r="B79" t="s">
        <v>114</v>
      </c>
      <c r="C79" s="52">
        <f t="shared" si="1"/>
        <v>71</v>
      </c>
      <c r="D79" s="52" t="s">
        <v>141</v>
      </c>
      <c r="E79" s="52" t="s">
        <v>937</v>
      </c>
      <c r="F79" s="85">
        <v>41905</v>
      </c>
      <c r="G79" s="86">
        <v>50.98</v>
      </c>
      <c r="H79" s="52">
        <v>588</v>
      </c>
      <c r="I79" t="s">
        <v>757</v>
      </c>
      <c r="J79" s="1">
        <v>41883</v>
      </c>
      <c r="K79">
        <v>7241</v>
      </c>
      <c r="L79">
        <v>20141002075746</v>
      </c>
      <c r="M79">
        <v>1254454</v>
      </c>
    </row>
    <row r="80" spans="1:13" ht="15.6" x14ac:dyDescent="0.3">
      <c r="A80" t="s">
        <v>916</v>
      </c>
      <c r="B80" t="s">
        <v>114</v>
      </c>
      <c r="C80" s="52">
        <f t="shared" si="1"/>
        <v>72</v>
      </c>
      <c r="D80" s="52" t="s">
        <v>141</v>
      </c>
      <c r="E80" s="52" t="s">
        <v>937</v>
      </c>
      <c r="F80" s="85">
        <v>41905</v>
      </c>
      <c r="G80" s="86">
        <v>52.49</v>
      </c>
      <c r="H80" s="52">
        <v>598</v>
      </c>
      <c r="I80" t="s">
        <v>758</v>
      </c>
      <c r="J80" s="1">
        <v>41883</v>
      </c>
      <c r="K80">
        <v>7241</v>
      </c>
      <c r="L80">
        <v>20141002075746</v>
      </c>
      <c r="M80">
        <v>1254454</v>
      </c>
    </row>
    <row r="81" spans="1:13" ht="15.6" x14ac:dyDescent="0.3">
      <c r="A81" t="s">
        <v>916</v>
      </c>
      <c r="B81" t="s">
        <v>114</v>
      </c>
      <c r="C81" s="52">
        <f t="shared" si="1"/>
        <v>73</v>
      </c>
      <c r="D81" s="52" t="s">
        <v>141</v>
      </c>
      <c r="E81" s="52" t="s">
        <v>937</v>
      </c>
      <c r="F81" s="85">
        <v>41905</v>
      </c>
      <c r="G81" s="86">
        <v>22.49</v>
      </c>
      <c r="H81" s="52">
        <v>903</v>
      </c>
      <c r="I81" t="s">
        <v>752</v>
      </c>
      <c r="J81" s="1">
        <v>41883</v>
      </c>
      <c r="K81">
        <v>7241</v>
      </c>
      <c r="L81">
        <v>20141002075746</v>
      </c>
      <c r="M81">
        <v>1254454</v>
      </c>
    </row>
    <row r="82" spans="1:13" ht="15.6" x14ac:dyDescent="0.3">
      <c r="A82" t="s">
        <v>916</v>
      </c>
      <c r="B82" t="s">
        <v>114</v>
      </c>
      <c r="C82" s="52">
        <f t="shared" si="1"/>
        <v>74</v>
      </c>
      <c r="D82" s="52" t="s">
        <v>141</v>
      </c>
      <c r="E82" s="52" t="s">
        <v>937</v>
      </c>
      <c r="F82" s="85">
        <v>41905</v>
      </c>
      <c r="G82" s="86">
        <v>1.51</v>
      </c>
      <c r="H82" s="52">
        <v>912</v>
      </c>
      <c r="I82" t="s">
        <v>759</v>
      </c>
      <c r="J82" s="1">
        <v>41883</v>
      </c>
      <c r="K82">
        <v>7241</v>
      </c>
      <c r="L82">
        <v>20141002075746</v>
      </c>
      <c r="M82">
        <v>1254454</v>
      </c>
    </row>
    <row r="83" spans="1:13" ht="15.6" x14ac:dyDescent="0.3">
      <c r="A83" t="s">
        <v>916</v>
      </c>
      <c r="B83" t="s">
        <v>114</v>
      </c>
      <c r="C83" s="52">
        <f t="shared" si="1"/>
        <v>75</v>
      </c>
      <c r="D83" s="52" t="s">
        <v>141</v>
      </c>
      <c r="E83" s="52" t="s">
        <v>937</v>
      </c>
      <c r="F83" s="85">
        <v>41905</v>
      </c>
      <c r="G83" s="86">
        <v>22.49</v>
      </c>
      <c r="H83" s="52">
        <v>921</v>
      </c>
      <c r="I83" t="s">
        <v>741</v>
      </c>
      <c r="J83" s="1">
        <v>41883</v>
      </c>
      <c r="K83">
        <v>7241</v>
      </c>
      <c r="L83">
        <v>20141002075746</v>
      </c>
      <c r="M83">
        <v>1254454</v>
      </c>
    </row>
    <row r="84" spans="1:13" ht="15.6" x14ac:dyDescent="0.3">
      <c r="A84" t="s">
        <v>916</v>
      </c>
      <c r="B84" t="s">
        <v>114</v>
      </c>
      <c r="C84" s="52">
        <f t="shared" si="1"/>
        <v>76</v>
      </c>
      <c r="D84" s="52" t="s">
        <v>938</v>
      </c>
      <c r="E84" s="52" t="s">
        <v>939</v>
      </c>
      <c r="F84" s="85">
        <v>41974</v>
      </c>
      <c r="G84" s="86">
        <v>44.2</v>
      </c>
      <c r="H84" s="52">
        <v>588</v>
      </c>
      <c r="I84" t="s">
        <v>757</v>
      </c>
      <c r="J84" s="1">
        <v>41974</v>
      </c>
      <c r="K84">
        <v>7789</v>
      </c>
      <c r="L84">
        <v>20150106130117</v>
      </c>
      <c r="M84">
        <v>1259739</v>
      </c>
    </row>
    <row r="85" spans="1:13" ht="15.6" x14ac:dyDescent="0.3">
      <c r="A85" t="s">
        <v>916</v>
      </c>
      <c r="B85" t="s">
        <v>114</v>
      </c>
      <c r="C85" s="52">
        <f t="shared" si="1"/>
        <v>77</v>
      </c>
      <c r="D85" s="52" t="s">
        <v>938</v>
      </c>
      <c r="E85" s="52" t="s">
        <v>939</v>
      </c>
      <c r="F85" s="85">
        <v>41974</v>
      </c>
      <c r="G85" s="86">
        <v>45.5</v>
      </c>
      <c r="H85" s="52">
        <v>598</v>
      </c>
      <c r="I85" t="s">
        <v>758</v>
      </c>
      <c r="J85" s="1">
        <v>41974</v>
      </c>
      <c r="K85">
        <v>7789</v>
      </c>
      <c r="L85">
        <v>20150106130117</v>
      </c>
      <c r="M85">
        <v>1259739</v>
      </c>
    </row>
    <row r="86" spans="1:13" ht="15.6" x14ac:dyDescent="0.3">
      <c r="A86" t="s">
        <v>916</v>
      </c>
      <c r="B86" t="s">
        <v>114</v>
      </c>
      <c r="C86" s="52">
        <f t="shared" si="1"/>
        <v>78</v>
      </c>
      <c r="D86" s="52" t="s">
        <v>938</v>
      </c>
      <c r="E86" s="52" t="s">
        <v>939</v>
      </c>
      <c r="F86" s="85">
        <v>41974</v>
      </c>
      <c r="G86" s="86">
        <v>19.5</v>
      </c>
      <c r="H86" s="52">
        <v>903</v>
      </c>
      <c r="I86" t="s">
        <v>752</v>
      </c>
      <c r="J86" s="1">
        <v>41974</v>
      </c>
      <c r="K86">
        <v>7789</v>
      </c>
      <c r="L86">
        <v>20150106130117</v>
      </c>
      <c r="M86">
        <v>1259739</v>
      </c>
    </row>
    <row r="87" spans="1:13" ht="15.6" x14ac:dyDescent="0.3">
      <c r="A87" t="s">
        <v>916</v>
      </c>
      <c r="B87" t="s">
        <v>114</v>
      </c>
      <c r="C87" s="52">
        <f t="shared" si="1"/>
        <v>79</v>
      </c>
      <c r="D87" s="52" t="s">
        <v>938</v>
      </c>
      <c r="E87" s="52" t="s">
        <v>939</v>
      </c>
      <c r="F87" s="85">
        <v>41974</v>
      </c>
      <c r="G87" s="86">
        <v>1.3</v>
      </c>
      <c r="H87" s="52">
        <v>912</v>
      </c>
      <c r="I87" t="s">
        <v>759</v>
      </c>
      <c r="J87" s="1">
        <v>41974</v>
      </c>
      <c r="K87">
        <v>7789</v>
      </c>
      <c r="L87">
        <v>20150106130117</v>
      </c>
      <c r="M87">
        <v>1259739</v>
      </c>
    </row>
    <row r="88" spans="1:13" ht="15.6" x14ac:dyDescent="0.3">
      <c r="A88" t="s">
        <v>916</v>
      </c>
      <c r="B88" t="s">
        <v>114</v>
      </c>
      <c r="C88" s="52">
        <f t="shared" si="1"/>
        <v>80</v>
      </c>
      <c r="D88" s="52" t="s">
        <v>938</v>
      </c>
      <c r="E88" s="52" t="s">
        <v>939</v>
      </c>
      <c r="F88" s="85">
        <v>41974</v>
      </c>
      <c r="G88" s="86">
        <v>19.5</v>
      </c>
      <c r="H88" s="52">
        <v>921</v>
      </c>
      <c r="I88" t="s">
        <v>741</v>
      </c>
      <c r="J88" s="1">
        <v>41974</v>
      </c>
      <c r="K88">
        <v>7789</v>
      </c>
      <c r="L88">
        <v>20150106130117</v>
      </c>
      <c r="M88">
        <v>1259739</v>
      </c>
    </row>
    <row r="89" spans="1:13" ht="15.6" x14ac:dyDescent="0.3">
      <c r="A89" t="s">
        <v>916</v>
      </c>
      <c r="B89" t="s">
        <v>114</v>
      </c>
      <c r="C89" s="52">
        <f t="shared" si="1"/>
        <v>81</v>
      </c>
      <c r="D89" s="52" t="s">
        <v>940</v>
      </c>
      <c r="E89" s="52" t="s">
        <v>941</v>
      </c>
      <c r="F89" s="85">
        <v>42058</v>
      </c>
      <c r="G89" s="86">
        <v>477.36</v>
      </c>
      <c r="H89" s="52">
        <v>588</v>
      </c>
      <c r="I89" t="s">
        <v>757</v>
      </c>
      <c r="J89" s="1">
        <v>42036</v>
      </c>
      <c r="K89">
        <v>7789</v>
      </c>
      <c r="L89">
        <v>20150227081338</v>
      </c>
      <c r="M89">
        <v>1262713</v>
      </c>
    </row>
    <row r="90" spans="1:13" ht="15.6" x14ac:dyDescent="0.3">
      <c r="A90" t="s">
        <v>916</v>
      </c>
      <c r="B90" t="s">
        <v>114</v>
      </c>
      <c r="C90" s="52">
        <f t="shared" si="1"/>
        <v>82</v>
      </c>
      <c r="D90" s="52" t="s">
        <v>940</v>
      </c>
      <c r="E90" s="52" t="s">
        <v>941</v>
      </c>
      <c r="F90" s="85">
        <v>42058</v>
      </c>
      <c r="G90" s="86">
        <v>769.08</v>
      </c>
      <c r="H90" s="52">
        <v>598</v>
      </c>
      <c r="I90" t="s">
        <v>758</v>
      </c>
      <c r="J90" s="1">
        <v>42036</v>
      </c>
      <c r="K90">
        <v>7789</v>
      </c>
      <c r="L90">
        <v>20150227081338</v>
      </c>
      <c r="M90">
        <v>1262713</v>
      </c>
    </row>
    <row r="91" spans="1:13" ht="15.6" x14ac:dyDescent="0.3">
      <c r="A91" t="s">
        <v>916</v>
      </c>
      <c r="B91" t="s">
        <v>114</v>
      </c>
      <c r="C91" s="52">
        <f t="shared" si="1"/>
        <v>83</v>
      </c>
      <c r="D91" s="52" t="s">
        <v>940</v>
      </c>
      <c r="E91" s="52" t="s">
        <v>941</v>
      </c>
      <c r="F91" s="85">
        <v>42058</v>
      </c>
      <c r="G91" s="86">
        <v>689.52</v>
      </c>
      <c r="H91" s="52">
        <v>903</v>
      </c>
      <c r="I91" t="s">
        <v>752</v>
      </c>
      <c r="J91" s="1">
        <v>42036</v>
      </c>
      <c r="K91">
        <v>7789</v>
      </c>
      <c r="L91">
        <v>20150227081338</v>
      </c>
      <c r="M91">
        <v>1262713</v>
      </c>
    </row>
    <row r="92" spans="1:13" ht="15.6" x14ac:dyDescent="0.3">
      <c r="A92" t="s">
        <v>916</v>
      </c>
      <c r="B92" t="s">
        <v>114</v>
      </c>
      <c r="C92" s="52">
        <f t="shared" si="1"/>
        <v>84</v>
      </c>
      <c r="D92" s="52" t="s">
        <v>940</v>
      </c>
      <c r="E92" s="52" t="s">
        <v>941</v>
      </c>
      <c r="F92" s="85">
        <v>42058</v>
      </c>
      <c r="G92" s="86">
        <v>716.04</v>
      </c>
      <c r="H92" s="52">
        <v>912</v>
      </c>
      <c r="I92" t="s">
        <v>759</v>
      </c>
      <c r="J92" s="1">
        <v>42036</v>
      </c>
      <c r="K92">
        <v>7789</v>
      </c>
      <c r="L92">
        <v>20150227081338</v>
      </c>
      <c r="M92">
        <v>1262713</v>
      </c>
    </row>
    <row r="93" spans="1:13" ht="15.6" x14ac:dyDescent="0.3">
      <c r="A93" t="s">
        <v>916</v>
      </c>
      <c r="B93" t="s">
        <v>114</v>
      </c>
      <c r="C93" s="52">
        <f t="shared" si="1"/>
        <v>85</v>
      </c>
      <c r="D93" s="52" t="s">
        <v>940</v>
      </c>
      <c r="E93" s="52" t="s">
        <v>942</v>
      </c>
      <c r="F93" s="85">
        <v>42138</v>
      </c>
      <c r="G93" s="86">
        <v>27</v>
      </c>
      <c r="H93" s="52">
        <v>588</v>
      </c>
      <c r="I93" t="s">
        <v>757</v>
      </c>
      <c r="J93" s="1">
        <v>42125</v>
      </c>
      <c r="K93">
        <v>7789</v>
      </c>
      <c r="L93">
        <v>20150601100254</v>
      </c>
      <c r="M93">
        <v>1267915</v>
      </c>
    </row>
    <row r="94" spans="1:13" ht="15.6" x14ac:dyDescent="0.3">
      <c r="A94" t="s">
        <v>916</v>
      </c>
      <c r="B94" t="s">
        <v>114</v>
      </c>
      <c r="C94" s="52">
        <f t="shared" si="1"/>
        <v>86</v>
      </c>
      <c r="D94" s="52" t="s">
        <v>940</v>
      </c>
      <c r="E94" s="52" t="s">
        <v>942</v>
      </c>
      <c r="F94" s="85">
        <v>42138</v>
      </c>
      <c r="G94" s="86">
        <v>43.5</v>
      </c>
      <c r="H94" s="52">
        <v>598</v>
      </c>
      <c r="I94" t="s">
        <v>758</v>
      </c>
      <c r="J94" s="1">
        <v>42125</v>
      </c>
      <c r="K94">
        <v>7789</v>
      </c>
      <c r="L94">
        <v>20150601100254</v>
      </c>
      <c r="M94">
        <v>1267915</v>
      </c>
    </row>
    <row r="95" spans="1:13" ht="15.6" x14ac:dyDescent="0.3">
      <c r="A95" t="s">
        <v>916</v>
      </c>
      <c r="B95" t="s">
        <v>114</v>
      </c>
      <c r="C95" s="52">
        <f t="shared" si="1"/>
        <v>87</v>
      </c>
      <c r="D95" s="52" t="s">
        <v>940</v>
      </c>
      <c r="E95" s="52" t="s">
        <v>942</v>
      </c>
      <c r="F95" s="85">
        <v>42138</v>
      </c>
      <c r="G95" s="86">
        <v>39</v>
      </c>
      <c r="H95" s="52">
        <v>903</v>
      </c>
      <c r="I95" t="s">
        <v>752</v>
      </c>
      <c r="J95" s="1">
        <v>42125</v>
      </c>
      <c r="K95">
        <v>7789</v>
      </c>
      <c r="L95">
        <v>20150601100254</v>
      </c>
      <c r="M95">
        <v>1267915</v>
      </c>
    </row>
    <row r="96" spans="1:13" ht="15.6" x14ac:dyDescent="0.3">
      <c r="A96" t="s">
        <v>916</v>
      </c>
      <c r="B96" t="s">
        <v>114</v>
      </c>
      <c r="C96" s="52">
        <f t="shared" si="1"/>
        <v>88</v>
      </c>
      <c r="D96" s="52" t="s">
        <v>940</v>
      </c>
      <c r="E96" s="52" t="s">
        <v>942</v>
      </c>
      <c r="F96" s="85">
        <v>42138</v>
      </c>
      <c r="G96" s="86">
        <v>1.5</v>
      </c>
      <c r="H96" s="52">
        <v>912</v>
      </c>
      <c r="I96" t="s">
        <v>759</v>
      </c>
      <c r="J96" s="1">
        <v>42125</v>
      </c>
      <c r="K96">
        <v>7789</v>
      </c>
      <c r="L96">
        <v>20150601100254</v>
      </c>
      <c r="M96">
        <v>1267915</v>
      </c>
    </row>
    <row r="97" spans="1:13" ht="15.6" x14ac:dyDescent="0.3">
      <c r="A97" t="s">
        <v>916</v>
      </c>
      <c r="B97" t="s">
        <v>114</v>
      </c>
      <c r="C97" s="52">
        <f t="shared" si="1"/>
        <v>89</v>
      </c>
      <c r="D97" s="52" t="s">
        <v>940</v>
      </c>
      <c r="E97" s="52" t="s">
        <v>942</v>
      </c>
      <c r="F97" s="85">
        <v>42138</v>
      </c>
      <c r="G97" s="95">
        <v>39</v>
      </c>
      <c r="H97" s="52">
        <v>921</v>
      </c>
      <c r="I97" t="s">
        <v>741</v>
      </c>
      <c r="J97" s="1">
        <v>42125</v>
      </c>
      <c r="K97">
        <v>7789</v>
      </c>
      <c r="L97">
        <v>20150601100254</v>
      </c>
      <c r="M97">
        <v>1267915</v>
      </c>
    </row>
    <row r="98" spans="1:13" ht="16.2" thickBot="1" x14ac:dyDescent="0.35">
      <c r="C98" s="52">
        <f t="shared" si="1"/>
        <v>90</v>
      </c>
      <c r="D98" s="52" t="s">
        <v>1295</v>
      </c>
      <c r="E98" s="52"/>
      <c r="F98" s="52"/>
      <c r="G98" s="201">
        <f>SUM(G9:G97)</f>
        <v>6818.3999999999987</v>
      </c>
      <c r="H98" s="52"/>
    </row>
    <row r="99" spans="1:13" ht="16.2" thickTop="1" x14ac:dyDescent="0.3">
      <c r="C99" s="52">
        <f t="shared" si="1"/>
        <v>91</v>
      </c>
      <c r="D99" s="52"/>
      <c r="E99" s="52"/>
      <c r="F99" s="52"/>
      <c r="G99" s="202"/>
      <c r="H99" s="52"/>
    </row>
    <row r="100" spans="1:13" ht="15.6" x14ac:dyDescent="0.3">
      <c r="C100" s="52">
        <f t="shared" si="1"/>
        <v>92</v>
      </c>
      <c r="D100" s="52"/>
      <c r="E100" s="52"/>
      <c r="F100" s="52"/>
      <c r="G100" s="202">
        <v>1869.94</v>
      </c>
      <c r="H100" s="52">
        <v>588</v>
      </c>
    </row>
    <row r="101" spans="1:13" ht="15.6" x14ac:dyDescent="0.3">
      <c r="C101" s="52">
        <f t="shared" si="1"/>
        <v>93</v>
      </c>
      <c r="D101" s="52"/>
      <c r="E101" s="52"/>
      <c r="F101" s="52"/>
      <c r="G101" s="202">
        <v>2218.3200000000002</v>
      </c>
      <c r="H101" s="52">
        <v>598</v>
      </c>
    </row>
    <row r="102" spans="1:13" ht="15.6" x14ac:dyDescent="0.3">
      <c r="C102" s="52">
        <f t="shared" si="1"/>
        <v>94</v>
      </c>
      <c r="D102" s="52"/>
      <c r="E102" s="52"/>
      <c r="F102" s="52"/>
      <c r="G102" s="202">
        <v>1330.98</v>
      </c>
      <c r="H102" s="52">
        <v>903</v>
      </c>
    </row>
    <row r="103" spans="1:13" ht="15.6" x14ac:dyDescent="0.3">
      <c r="C103" s="52">
        <f t="shared" si="1"/>
        <v>95</v>
      </c>
      <c r="D103" s="52"/>
      <c r="E103" s="52"/>
      <c r="F103" s="52"/>
      <c r="G103" s="202">
        <v>757.91</v>
      </c>
      <c r="H103" s="52">
        <v>912</v>
      </c>
    </row>
    <row r="104" spans="1:13" ht="15.6" x14ac:dyDescent="0.3">
      <c r="C104" s="52">
        <f t="shared" si="1"/>
        <v>96</v>
      </c>
      <c r="D104" s="52"/>
      <c r="E104" s="52"/>
      <c r="F104" s="52"/>
      <c r="G104" s="203">
        <v>641.25</v>
      </c>
      <c r="H104" s="52">
        <v>921</v>
      </c>
    </row>
    <row r="105" spans="1:13" ht="16.2" thickBot="1" x14ac:dyDescent="0.35">
      <c r="C105" s="52">
        <f t="shared" si="1"/>
        <v>97</v>
      </c>
      <c r="D105" s="52"/>
      <c r="E105" s="52"/>
      <c r="F105" s="52"/>
      <c r="G105" s="201">
        <f>SUM(G100:G104)</f>
        <v>6818.4</v>
      </c>
      <c r="H105" s="52"/>
    </row>
    <row r="106" spans="1:13" ht="15" thickTop="1" x14ac:dyDescent="0.3">
      <c r="G106" s="31"/>
    </row>
  </sheetData>
  <pageMargins left="0.7" right="0.7" top="0.75" bottom="0.75" header="0.3" footer="0.3"/>
  <pageSetup scale="80" orientation="portrait" r:id="rId1"/>
  <headerFooter>
    <oddFooter>&amp;C&amp;12Exhibit 5D, Page &amp;P of &amp;N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"/>
  <sheetViews>
    <sheetView workbookViewId="0">
      <selection activeCell="C1" sqref="C1:H20"/>
    </sheetView>
  </sheetViews>
  <sheetFormatPr defaultRowHeight="14.4" x14ac:dyDescent="0.3"/>
  <cols>
    <col min="1" max="1" width="9" bestFit="1" customWidth="1"/>
    <col min="2" max="2" width="24.109375" customWidth="1"/>
    <col min="3" max="3" width="22.77734375" customWidth="1"/>
    <col min="4" max="6" width="9.5546875" bestFit="1" customWidth="1"/>
  </cols>
  <sheetData>
    <row r="1" spans="1:25" ht="15.6" x14ac:dyDescent="0.3">
      <c r="A1" s="67">
        <v>1</v>
      </c>
      <c r="B1" s="67"/>
      <c r="C1" s="67"/>
      <c r="D1" s="67"/>
      <c r="E1" s="67"/>
      <c r="F1" s="67"/>
    </row>
    <row r="2" spans="1:25" ht="15.6" x14ac:dyDescent="0.3">
      <c r="A2" s="67" t="s">
        <v>959</v>
      </c>
      <c r="B2" s="67"/>
      <c r="C2" s="67"/>
      <c r="D2" s="67"/>
      <c r="E2" s="67"/>
      <c r="F2" s="67"/>
    </row>
    <row r="3" spans="1:25" ht="15.6" x14ac:dyDescent="0.3">
      <c r="A3" s="67" t="s">
        <v>732</v>
      </c>
      <c r="B3" s="67"/>
      <c r="C3" s="67"/>
      <c r="D3" s="67"/>
      <c r="E3" s="67"/>
      <c r="F3" s="67"/>
    </row>
    <row r="4" spans="1:25" ht="15.6" x14ac:dyDescent="0.3">
      <c r="A4" s="67" t="s">
        <v>733</v>
      </c>
      <c r="B4" s="67"/>
      <c r="C4" s="67"/>
      <c r="D4" s="67"/>
      <c r="E4" s="67"/>
      <c r="F4" s="67"/>
    </row>
    <row r="5" spans="1:25" ht="15.6" x14ac:dyDescent="0.3">
      <c r="A5" s="52"/>
      <c r="B5" s="52"/>
      <c r="C5" s="52"/>
      <c r="D5" s="52"/>
      <c r="E5" s="52"/>
      <c r="F5" s="52"/>
    </row>
    <row r="6" spans="1:25" ht="15.6" x14ac:dyDescent="0.3">
      <c r="A6" s="52"/>
      <c r="B6" s="52" t="s">
        <v>960</v>
      </c>
      <c r="C6" s="52"/>
      <c r="D6" s="52"/>
      <c r="E6" s="52"/>
      <c r="F6" s="52"/>
    </row>
    <row r="7" spans="1:25" ht="15.6" x14ac:dyDescent="0.3">
      <c r="A7" s="58" t="s">
        <v>467</v>
      </c>
      <c r="B7" s="58" t="s">
        <v>468</v>
      </c>
      <c r="C7" s="58" t="s">
        <v>469</v>
      </c>
      <c r="D7" s="58" t="s">
        <v>470</v>
      </c>
      <c r="E7" s="58" t="s">
        <v>471</v>
      </c>
      <c r="F7" s="58" t="s">
        <v>472</v>
      </c>
    </row>
    <row r="8" spans="1:25" ht="15.6" x14ac:dyDescent="0.3">
      <c r="A8" s="52" t="s">
        <v>725</v>
      </c>
      <c r="B8" s="52" t="s">
        <v>735</v>
      </c>
      <c r="C8" s="52" t="s">
        <v>3</v>
      </c>
      <c r="D8" s="52" t="s">
        <v>2</v>
      </c>
      <c r="E8" s="52" t="s">
        <v>736</v>
      </c>
      <c r="F8" s="52" t="s">
        <v>737</v>
      </c>
    </row>
    <row r="9" spans="1:25" ht="15.6" x14ac:dyDescent="0.3">
      <c r="A9" s="52">
        <v>1</v>
      </c>
      <c r="B9" s="52" t="s">
        <v>949</v>
      </c>
      <c r="C9" s="52" t="s">
        <v>950</v>
      </c>
      <c r="D9" s="193" t="s">
        <v>1270</v>
      </c>
      <c r="E9" s="52">
        <v>669.85</v>
      </c>
      <c r="F9" s="52"/>
    </row>
    <row r="10" spans="1:25" ht="15.6" x14ac:dyDescent="0.3">
      <c r="A10" s="52">
        <v>2</v>
      </c>
      <c r="B10" s="52"/>
      <c r="C10" s="52" t="s">
        <v>1271</v>
      </c>
      <c r="D10" s="52"/>
      <c r="E10" s="52"/>
      <c r="F10" s="52"/>
    </row>
    <row r="11" spans="1:25" ht="15.6" x14ac:dyDescent="0.3">
      <c r="A11" s="52">
        <v>3</v>
      </c>
      <c r="B11" s="52"/>
      <c r="C11" s="52"/>
      <c r="D11" s="52">
        <v>107.2</v>
      </c>
      <c r="E11" s="52">
        <v>588</v>
      </c>
      <c r="F11" s="52">
        <v>598</v>
      </c>
      <c r="Y11">
        <f>SUM(D12:F12)</f>
        <v>669.85</v>
      </c>
    </row>
    <row r="12" spans="1:25" ht="15.6" x14ac:dyDescent="0.3">
      <c r="A12" s="52">
        <v>4</v>
      </c>
      <c r="B12" s="52"/>
      <c r="C12" s="52"/>
      <c r="D12" s="191">
        <f>0.5*$E$9</f>
        <v>334.92500000000001</v>
      </c>
      <c r="E12" s="191">
        <f>0.22*$E$9</f>
        <v>147.36700000000002</v>
      </c>
      <c r="F12" s="191">
        <f>0.28*$E$9</f>
        <v>187.55800000000002</v>
      </c>
    </row>
  </sheetData>
  <pageMargins left="0.7" right="0.7" top="0.75" bottom="0.75" header="0.3" footer="0.3"/>
  <pageSetup orientation="portrait" r:id="rId1"/>
  <headerFooter>
    <oddFooter>&amp;C&amp;12Exhibit 5D, Page &amp;P of &amp;N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workbookViewId="0">
      <selection activeCell="G15" sqref="G15:G17"/>
    </sheetView>
  </sheetViews>
  <sheetFormatPr defaultRowHeight="14.4" x14ac:dyDescent="0.3"/>
  <cols>
    <col min="4" max="4" width="11" bestFit="1" customWidth="1"/>
  </cols>
  <sheetData>
    <row r="1" spans="1:6" x14ac:dyDescent="0.3">
      <c r="C1" t="s">
        <v>954</v>
      </c>
    </row>
    <row r="2" spans="1:6" x14ac:dyDescent="0.3">
      <c r="C2" t="s">
        <v>955</v>
      </c>
      <c r="D2" t="s">
        <v>956</v>
      </c>
    </row>
    <row r="3" spans="1:6" x14ac:dyDescent="0.3">
      <c r="A3" s="33">
        <v>42199</v>
      </c>
      <c r="C3">
        <v>0.5</v>
      </c>
      <c r="D3" s="34">
        <f>1/12</f>
        <v>8.3333333333333329E-2</v>
      </c>
      <c r="E3">
        <f>C3*D3</f>
        <v>4.1666666666666664E-2</v>
      </c>
    </row>
    <row r="4" spans="1:6" x14ac:dyDescent="0.3">
      <c r="A4" s="33">
        <v>42230</v>
      </c>
      <c r="C4">
        <v>0.75</v>
      </c>
      <c r="D4" s="34">
        <f t="shared" ref="D4:D14" si="0">1/12</f>
        <v>8.3333333333333329E-2</v>
      </c>
      <c r="E4">
        <f t="shared" ref="E4:E14" si="1">C4*D4</f>
        <v>6.25E-2</v>
      </c>
    </row>
    <row r="5" spans="1:6" x14ac:dyDescent="0.3">
      <c r="A5" s="33">
        <v>42261</v>
      </c>
      <c r="C5">
        <v>0.6</v>
      </c>
      <c r="D5" s="34">
        <f t="shared" si="0"/>
        <v>8.3333333333333329E-2</v>
      </c>
      <c r="E5">
        <f t="shared" si="1"/>
        <v>4.9999999999999996E-2</v>
      </c>
    </row>
    <row r="6" spans="1:6" x14ac:dyDescent="0.3">
      <c r="A6" s="33">
        <v>42291</v>
      </c>
      <c r="C6">
        <v>0.6</v>
      </c>
      <c r="D6" s="34">
        <f t="shared" si="0"/>
        <v>8.3333333333333329E-2</v>
      </c>
      <c r="E6">
        <f t="shared" si="1"/>
        <v>4.9999999999999996E-2</v>
      </c>
    </row>
    <row r="7" spans="1:6" x14ac:dyDescent="0.3">
      <c r="A7" s="33">
        <v>42322</v>
      </c>
      <c r="C7">
        <v>0.6</v>
      </c>
      <c r="D7" s="34">
        <f t="shared" si="0"/>
        <v>8.3333333333333329E-2</v>
      </c>
      <c r="E7">
        <f t="shared" si="1"/>
        <v>4.9999999999999996E-2</v>
      </c>
    </row>
    <row r="8" spans="1:6" x14ac:dyDescent="0.3">
      <c r="A8" s="33">
        <v>42352</v>
      </c>
      <c r="C8">
        <v>0.6</v>
      </c>
      <c r="D8" s="34">
        <f t="shared" si="0"/>
        <v>8.3333333333333329E-2</v>
      </c>
      <c r="E8">
        <f t="shared" si="1"/>
        <v>4.9999999999999996E-2</v>
      </c>
    </row>
    <row r="9" spans="1:6" x14ac:dyDescent="0.3">
      <c r="A9" s="33">
        <v>42019</v>
      </c>
      <c r="C9">
        <v>0.1</v>
      </c>
      <c r="D9" s="34">
        <f t="shared" si="0"/>
        <v>8.3333333333333329E-2</v>
      </c>
      <c r="E9">
        <f t="shared" si="1"/>
        <v>8.3333333333333332E-3</v>
      </c>
    </row>
    <row r="10" spans="1:6" x14ac:dyDescent="0.3">
      <c r="A10" s="33">
        <v>42050</v>
      </c>
      <c r="C10">
        <v>0.75</v>
      </c>
      <c r="D10" s="34">
        <f t="shared" si="0"/>
        <v>8.3333333333333329E-2</v>
      </c>
      <c r="E10">
        <f t="shared" si="1"/>
        <v>6.25E-2</v>
      </c>
    </row>
    <row r="11" spans="1:6" x14ac:dyDescent="0.3">
      <c r="A11" s="33">
        <v>42078</v>
      </c>
      <c r="C11">
        <v>0.6</v>
      </c>
      <c r="D11" s="34">
        <f t="shared" si="0"/>
        <v>8.3333333333333329E-2</v>
      </c>
      <c r="E11">
        <f t="shared" si="1"/>
        <v>4.9999999999999996E-2</v>
      </c>
    </row>
    <row r="12" spans="1:6" x14ac:dyDescent="0.3">
      <c r="A12" s="33">
        <v>42109</v>
      </c>
      <c r="C12">
        <v>0.37</v>
      </c>
      <c r="D12" s="34">
        <f t="shared" si="0"/>
        <v>8.3333333333333329E-2</v>
      </c>
      <c r="E12">
        <f t="shared" si="1"/>
        <v>3.0833333333333331E-2</v>
      </c>
    </row>
    <row r="13" spans="1:6" x14ac:dyDescent="0.3">
      <c r="A13" s="33">
        <v>42139</v>
      </c>
      <c r="C13">
        <v>0.4</v>
      </c>
      <c r="D13" s="34">
        <f t="shared" si="0"/>
        <v>8.3333333333333329E-2</v>
      </c>
      <c r="E13">
        <f t="shared" si="1"/>
        <v>3.3333333333333333E-2</v>
      </c>
    </row>
    <row r="14" spans="1:6" x14ac:dyDescent="0.3">
      <c r="A14" s="33">
        <v>42109</v>
      </c>
      <c r="C14">
        <v>0.6</v>
      </c>
      <c r="D14" s="34">
        <f t="shared" si="0"/>
        <v>8.3333333333333329E-2</v>
      </c>
      <c r="E14">
        <f t="shared" si="1"/>
        <v>4.9999999999999996E-2</v>
      </c>
    </row>
    <row r="15" spans="1:6" x14ac:dyDescent="0.3">
      <c r="E15" s="35">
        <f>SUM(E3:E14)</f>
        <v>0.53916666666666668</v>
      </c>
      <c r="F15" t="s">
        <v>957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435"/>
  <sheetViews>
    <sheetView topLeftCell="D1" workbookViewId="0">
      <selection activeCell="A7" sqref="A7"/>
    </sheetView>
  </sheetViews>
  <sheetFormatPr defaultRowHeight="14.4" x14ac:dyDescent="0.3"/>
  <cols>
    <col min="1" max="1" width="9" bestFit="1" customWidth="1"/>
    <col min="2" max="3" width="8.88671875" hidden="1" customWidth="1"/>
    <col min="4" max="4" width="11.6640625" bestFit="1" customWidth="1"/>
    <col min="5" max="5" width="23.33203125" customWidth="1"/>
    <col min="6" max="7" width="10.44140625" bestFit="1" customWidth="1"/>
    <col min="8" max="8" width="8.88671875" hidden="1" customWidth="1"/>
    <col min="9" max="9" width="40.33203125" hidden="1" customWidth="1"/>
    <col min="10" max="11" width="8.88671875" hidden="1" customWidth="1"/>
    <col min="12" max="12" width="26.77734375" customWidth="1"/>
    <col min="13" max="13" width="17.77734375" hidden="1" customWidth="1"/>
    <col min="14" max="14" width="14.21875" hidden="1" customWidth="1"/>
    <col min="15" max="17" width="8.88671875" hidden="1" customWidth="1"/>
    <col min="18" max="18" width="29.109375" hidden="1" customWidth="1"/>
    <col min="19" max="19" width="19.6640625" hidden="1" customWidth="1"/>
    <col min="20" max="27" width="8.88671875" hidden="1" customWidth="1"/>
    <col min="28" max="28" width="10.44140625" customWidth="1"/>
    <col min="29" max="29" width="9.33203125" bestFit="1" customWidth="1"/>
    <col min="30" max="30" width="10.44140625" bestFit="1" customWidth="1"/>
    <col min="31" max="31" width="12" bestFit="1" customWidth="1"/>
    <col min="32" max="32" width="9.33203125" bestFit="1" customWidth="1"/>
    <col min="33" max="33" width="11.109375" bestFit="1" customWidth="1"/>
    <col min="34" max="34" width="11" customWidth="1"/>
    <col min="35" max="36" width="9" bestFit="1" customWidth="1"/>
    <col min="37" max="37" width="12.33203125" bestFit="1" customWidth="1"/>
    <col min="38" max="38" width="11.21875" customWidth="1"/>
    <col min="39" max="42" width="13.44140625" customWidth="1"/>
    <col min="43" max="44" width="14.6640625" customWidth="1"/>
    <col min="45" max="45" width="18.88671875" customWidth="1"/>
    <col min="46" max="46" width="10" bestFit="1" customWidth="1"/>
    <col min="47" max="47" width="10.44140625" bestFit="1" customWidth="1"/>
    <col min="50" max="50" width="10.44140625" bestFit="1" customWidth="1"/>
  </cols>
  <sheetData>
    <row r="1" spans="1:48" ht="15.6" x14ac:dyDescent="0.3">
      <c r="A1" s="83" t="s">
        <v>428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</row>
    <row r="2" spans="1:48" ht="15.6" x14ac:dyDescent="0.3">
      <c r="A2" s="83" t="s">
        <v>727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</row>
    <row r="3" spans="1:48" ht="15.6" x14ac:dyDescent="0.3">
      <c r="A3" s="83" t="s">
        <v>728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</row>
    <row r="4" spans="1:48" ht="15.6" x14ac:dyDescent="0.3">
      <c r="A4" s="83" t="s">
        <v>429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</row>
    <row r="5" spans="1:48" ht="15.6" x14ac:dyDescent="0.3">
      <c r="A5" s="83" t="s">
        <v>430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</row>
    <row r="6" spans="1:48" ht="15.6" x14ac:dyDescent="0.3">
      <c r="A6" s="58" t="s">
        <v>467</v>
      </c>
      <c r="B6" s="52"/>
      <c r="C6" s="52"/>
      <c r="D6" s="58" t="s">
        <v>468</v>
      </c>
      <c r="E6" s="58" t="s">
        <v>469</v>
      </c>
      <c r="F6" s="58" t="s">
        <v>470</v>
      </c>
      <c r="G6" s="58" t="s">
        <v>471</v>
      </c>
      <c r="H6" s="58" t="s">
        <v>467</v>
      </c>
      <c r="I6" s="58" t="s">
        <v>467</v>
      </c>
      <c r="J6" s="58" t="s">
        <v>467</v>
      </c>
      <c r="K6" s="58" t="s">
        <v>467</v>
      </c>
      <c r="L6" s="58" t="s">
        <v>472</v>
      </c>
      <c r="M6" s="58" t="s">
        <v>467</v>
      </c>
      <c r="N6" s="58" t="s">
        <v>467</v>
      </c>
      <c r="O6" s="58" t="s">
        <v>467</v>
      </c>
      <c r="P6" s="58" t="s">
        <v>467</v>
      </c>
      <c r="Q6" s="58" t="s">
        <v>467</v>
      </c>
      <c r="R6" s="58" t="s">
        <v>467</v>
      </c>
      <c r="S6" s="58" t="s">
        <v>467</v>
      </c>
      <c r="T6" s="58" t="s">
        <v>467</v>
      </c>
      <c r="U6" s="58" t="s">
        <v>467</v>
      </c>
      <c r="V6" s="58" t="s">
        <v>467</v>
      </c>
      <c r="W6" s="58" t="s">
        <v>467</v>
      </c>
      <c r="X6" s="58" t="s">
        <v>467</v>
      </c>
      <c r="Y6" s="58" t="s">
        <v>467</v>
      </c>
      <c r="Z6" s="58" t="s">
        <v>467</v>
      </c>
      <c r="AA6" s="58" t="s">
        <v>467</v>
      </c>
      <c r="AB6" s="58" t="s">
        <v>473</v>
      </c>
      <c r="AC6" s="58" t="s">
        <v>474</v>
      </c>
      <c r="AD6" s="58" t="s">
        <v>475</v>
      </c>
      <c r="AE6" s="58" t="s">
        <v>476</v>
      </c>
      <c r="AF6" s="58" t="s">
        <v>477</v>
      </c>
      <c r="AG6" s="58" t="s">
        <v>478</v>
      </c>
      <c r="AH6" s="58" t="s">
        <v>479</v>
      </c>
      <c r="AI6" s="58" t="s">
        <v>480</v>
      </c>
      <c r="AJ6" s="58" t="s">
        <v>481</v>
      </c>
      <c r="AK6" s="58" t="s">
        <v>482</v>
      </c>
      <c r="AL6" s="58" t="s">
        <v>483</v>
      </c>
      <c r="AM6" s="58" t="s">
        <v>484</v>
      </c>
      <c r="AN6" s="58" t="s">
        <v>485</v>
      </c>
      <c r="AO6" s="58" t="s">
        <v>486</v>
      </c>
      <c r="AP6" s="58" t="s">
        <v>487</v>
      </c>
      <c r="AQ6" s="58" t="s">
        <v>488</v>
      </c>
      <c r="AR6" s="58" t="s">
        <v>489</v>
      </c>
      <c r="AS6" s="58" t="s">
        <v>490</v>
      </c>
      <c r="AT6" s="58" t="s">
        <v>966</v>
      </c>
      <c r="AU6" s="52"/>
      <c r="AV6" s="52"/>
    </row>
    <row r="7" spans="1:48" ht="15.6" x14ac:dyDescent="0.3">
      <c r="A7" s="52"/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 t="s">
        <v>440</v>
      </c>
      <c r="AK7" s="52"/>
      <c r="AL7" s="52"/>
      <c r="AM7" s="52"/>
      <c r="AN7" s="52"/>
      <c r="AO7" s="52"/>
      <c r="AP7" s="52"/>
      <c r="AQ7" s="52"/>
      <c r="AR7" s="52" t="s">
        <v>442</v>
      </c>
      <c r="AS7" s="52" t="s">
        <v>459</v>
      </c>
      <c r="AT7" s="52"/>
      <c r="AU7" s="52"/>
      <c r="AV7" s="52"/>
    </row>
    <row r="8" spans="1:48" ht="15.6" x14ac:dyDescent="0.3">
      <c r="A8" s="52"/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 t="s">
        <v>456</v>
      </c>
      <c r="AC8" s="52" t="s">
        <v>431</v>
      </c>
      <c r="AD8" s="52" t="s">
        <v>433</v>
      </c>
      <c r="AE8" s="52" t="s">
        <v>434</v>
      </c>
      <c r="AF8" s="52" t="s">
        <v>436</v>
      </c>
      <c r="AG8" s="52" t="s">
        <v>453</v>
      </c>
      <c r="AH8" s="52" t="s">
        <v>453</v>
      </c>
      <c r="AI8" s="52" t="s">
        <v>438</v>
      </c>
      <c r="AJ8" s="52" t="s">
        <v>441</v>
      </c>
      <c r="AK8" s="52" t="s">
        <v>442</v>
      </c>
      <c r="AL8" s="52" t="s">
        <v>444</v>
      </c>
      <c r="AM8" s="52" t="s">
        <v>445</v>
      </c>
      <c r="AN8" s="52" t="s">
        <v>432</v>
      </c>
      <c r="AO8" s="52" t="s">
        <v>447</v>
      </c>
      <c r="AP8" s="52" t="s">
        <v>450</v>
      </c>
      <c r="AQ8" s="52" t="s">
        <v>451</v>
      </c>
      <c r="AR8" s="52" t="s">
        <v>458</v>
      </c>
      <c r="AS8" s="52" t="s">
        <v>461</v>
      </c>
      <c r="AT8" s="52"/>
      <c r="AU8" s="52"/>
      <c r="AV8" s="52"/>
    </row>
    <row r="9" spans="1:48" ht="15.6" x14ac:dyDescent="0.3">
      <c r="A9" s="52" t="s">
        <v>427</v>
      </c>
      <c r="B9" s="52" t="s">
        <v>0</v>
      </c>
      <c r="C9" s="52" t="s">
        <v>1</v>
      </c>
      <c r="D9" s="52" t="s">
        <v>2</v>
      </c>
      <c r="E9" s="52" t="s">
        <v>3</v>
      </c>
      <c r="F9" s="52" t="s">
        <v>4</v>
      </c>
      <c r="G9" s="52" t="s">
        <v>5</v>
      </c>
      <c r="H9" s="52" t="s">
        <v>6</v>
      </c>
      <c r="I9" s="52" t="s">
        <v>7</v>
      </c>
      <c r="J9" s="52" t="s">
        <v>8</v>
      </c>
      <c r="K9" s="52" t="s">
        <v>9</v>
      </c>
      <c r="L9" s="52" t="s">
        <v>10</v>
      </c>
      <c r="M9" s="52" t="s">
        <v>11</v>
      </c>
      <c r="N9" s="52" t="s">
        <v>12</v>
      </c>
      <c r="O9" s="52" t="s">
        <v>13</v>
      </c>
      <c r="P9" s="52" t="s">
        <v>14</v>
      </c>
      <c r="Q9" s="52" t="s">
        <v>15</v>
      </c>
      <c r="R9" s="52" t="s">
        <v>16</v>
      </c>
      <c r="S9" s="52" t="s">
        <v>17</v>
      </c>
      <c r="T9" s="52" t="s">
        <v>18</v>
      </c>
      <c r="U9" s="52" t="s">
        <v>19</v>
      </c>
      <c r="V9" s="52" t="s">
        <v>20</v>
      </c>
      <c r="W9" s="52" t="s">
        <v>21</v>
      </c>
      <c r="X9" s="52" t="s">
        <v>22</v>
      </c>
      <c r="Y9" s="52" t="s">
        <v>23</v>
      </c>
      <c r="Z9" s="52" t="s">
        <v>24</v>
      </c>
      <c r="AA9" s="52"/>
      <c r="AB9" s="52" t="s">
        <v>457</v>
      </c>
      <c r="AC9" s="52" t="s">
        <v>432</v>
      </c>
      <c r="AD9" s="52" t="s">
        <v>432</v>
      </c>
      <c r="AE9" s="52" t="s">
        <v>435</v>
      </c>
      <c r="AF9" s="52" t="s">
        <v>437</v>
      </c>
      <c r="AG9" s="52" t="s">
        <v>454</v>
      </c>
      <c r="AH9" s="52" t="s">
        <v>948</v>
      </c>
      <c r="AI9" s="52" t="s">
        <v>439</v>
      </c>
      <c r="AJ9" s="52" t="s">
        <v>710</v>
      </c>
      <c r="AK9" s="52" t="s">
        <v>443</v>
      </c>
      <c r="AL9" s="52" t="s">
        <v>466</v>
      </c>
      <c r="AM9" s="52" t="s">
        <v>446</v>
      </c>
      <c r="AN9" s="52" t="s">
        <v>448</v>
      </c>
      <c r="AO9" s="52" t="s">
        <v>448</v>
      </c>
      <c r="AP9" s="52" t="s">
        <v>449</v>
      </c>
      <c r="AQ9" s="52" t="s">
        <v>452</v>
      </c>
      <c r="AR9" s="52" t="s">
        <v>463</v>
      </c>
      <c r="AS9" s="52" t="s">
        <v>462</v>
      </c>
      <c r="AT9" s="52" t="s">
        <v>460</v>
      </c>
      <c r="AU9" s="52"/>
      <c r="AV9" s="52"/>
    </row>
    <row r="10" spans="1:48" ht="15.6" x14ac:dyDescent="0.3">
      <c r="A10" s="84">
        <v>1</v>
      </c>
      <c r="B10" s="52">
        <v>930.2</v>
      </c>
      <c r="C10" s="52" t="s">
        <v>25</v>
      </c>
      <c r="D10" s="85">
        <v>41912</v>
      </c>
      <c r="E10" s="84" t="s">
        <v>976</v>
      </c>
      <c r="F10" s="86">
        <v>0</v>
      </c>
      <c r="G10" s="86">
        <v>437.23</v>
      </c>
      <c r="H10" s="52" t="s">
        <v>26</v>
      </c>
      <c r="I10" s="52" t="s">
        <v>27</v>
      </c>
      <c r="J10" s="52">
        <v>0</v>
      </c>
      <c r="K10" s="52"/>
      <c r="L10" s="52"/>
      <c r="M10" s="87"/>
      <c r="N10" s="52">
        <v>0</v>
      </c>
      <c r="O10" s="52">
        <v>1</v>
      </c>
      <c r="P10" s="52"/>
      <c r="Q10" s="52"/>
      <c r="R10" s="52" t="s">
        <v>28</v>
      </c>
      <c r="S10" s="52" t="s">
        <v>29</v>
      </c>
      <c r="T10" s="52">
        <v>1254904</v>
      </c>
      <c r="U10" s="52">
        <v>3</v>
      </c>
      <c r="V10" s="52" t="s">
        <v>30</v>
      </c>
      <c r="W10" s="52" t="s">
        <v>31</v>
      </c>
      <c r="X10" s="52" t="s">
        <v>32</v>
      </c>
      <c r="Y10" s="88">
        <v>41883</v>
      </c>
      <c r="Z10" s="52"/>
      <c r="AA10" s="52"/>
      <c r="AB10" s="52"/>
      <c r="AC10" s="52"/>
      <c r="AD10" s="86">
        <f>-G10</f>
        <v>-437.23</v>
      </c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</row>
    <row r="11" spans="1:48" ht="15.6" x14ac:dyDescent="0.3">
      <c r="A11" s="52">
        <f>A10+1</f>
        <v>2</v>
      </c>
      <c r="B11" s="52">
        <v>930.2</v>
      </c>
      <c r="C11" s="52" t="s">
        <v>25</v>
      </c>
      <c r="D11" s="85">
        <v>41885</v>
      </c>
      <c r="E11" s="52" t="s">
        <v>977</v>
      </c>
      <c r="F11" s="86">
        <v>0</v>
      </c>
      <c r="G11" s="86">
        <v>1222.22</v>
      </c>
      <c r="H11" s="52" t="s">
        <v>34</v>
      </c>
      <c r="I11" s="52" t="s">
        <v>35</v>
      </c>
      <c r="J11" s="52">
        <v>0</v>
      </c>
      <c r="K11" s="52"/>
      <c r="L11" s="52"/>
      <c r="M11" s="87"/>
      <c r="N11" s="52">
        <v>0</v>
      </c>
      <c r="O11" s="52">
        <v>1</v>
      </c>
      <c r="P11" s="52"/>
      <c r="Q11" s="52"/>
      <c r="R11" s="52" t="s">
        <v>33</v>
      </c>
      <c r="S11" s="52" t="s">
        <v>29</v>
      </c>
      <c r="T11" s="52">
        <v>1252530</v>
      </c>
      <c r="U11" s="52">
        <v>3</v>
      </c>
      <c r="V11" s="52" t="s">
        <v>36</v>
      </c>
      <c r="W11" s="52" t="s">
        <v>37</v>
      </c>
      <c r="X11" s="52" t="s">
        <v>37</v>
      </c>
      <c r="Y11" s="88">
        <v>41883</v>
      </c>
      <c r="Z11" s="52"/>
      <c r="AA11" s="52"/>
      <c r="AB11" s="52"/>
      <c r="AC11" s="52"/>
      <c r="AD11" s="52"/>
      <c r="AE11" s="86">
        <f>-G11</f>
        <v>-1222.22</v>
      </c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</row>
    <row r="12" spans="1:48" ht="15.6" x14ac:dyDescent="0.3">
      <c r="A12" s="52">
        <f t="shared" ref="A12:A75" si="0">A11+1</f>
        <v>3</v>
      </c>
      <c r="B12" s="52">
        <v>930.2</v>
      </c>
      <c r="C12" s="52" t="s">
        <v>25</v>
      </c>
      <c r="D12" s="85">
        <v>42034</v>
      </c>
      <c r="E12" s="52" t="s">
        <v>43</v>
      </c>
      <c r="F12" s="86">
        <v>0</v>
      </c>
      <c r="G12" s="86">
        <v>500</v>
      </c>
      <c r="H12" s="52" t="s">
        <v>34</v>
      </c>
      <c r="I12" s="52" t="s">
        <v>38</v>
      </c>
      <c r="J12" s="52">
        <v>0</v>
      </c>
      <c r="K12" s="52">
        <v>1009</v>
      </c>
      <c r="L12" s="52" t="s">
        <v>1129</v>
      </c>
      <c r="M12" s="89">
        <v>20150121142454</v>
      </c>
      <c r="N12" s="52">
        <v>119527</v>
      </c>
      <c r="O12" s="52">
        <v>0</v>
      </c>
      <c r="P12" s="52"/>
      <c r="Q12" s="52"/>
      <c r="R12" s="52" t="s">
        <v>39</v>
      </c>
      <c r="S12" s="52" t="s">
        <v>40</v>
      </c>
      <c r="T12" s="52">
        <v>1261301</v>
      </c>
      <c r="U12" s="52">
        <v>2</v>
      </c>
      <c r="V12" s="52" t="s">
        <v>41</v>
      </c>
      <c r="W12" s="52" t="s">
        <v>42</v>
      </c>
      <c r="X12" s="52" t="s">
        <v>39</v>
      </c>
      <c r="Y12" s="88">
        <v>42005</v>
      </c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86">
        <f>-G12</f>
        <v>-500</v>
      </c>
      <c r="AN12" s="86"/>
      <c r="AO12" s="86"/>
      <c r="AP12" s="86"/>
      <c r="AQ12" s="86"/>
      <c r="AR12" s="86"/>
      <c r="AS12" s="86"/>
      <c r="AT12" s="52"/>
      <c r="AU12" s="52"/>
      <c r="AV12" s="52"/>
    </row>
    <row r="13" spans="1:48" ht="15.6" x14ac:dyDescent="0.3">
      <c r="A13" s="52">
        <f t="shared" si="0"/>
        <v>4</v>
      </c>
      <c r="B13" s="52">
        <v>930.2</v>
      </c>
      <c r="C13" s="52" t="s">
        <v>25</v>
      </c>
      <c r="D13" s="85">
        <v>42034</v>
      </c>
      <c r="E13" s="52" t="s">
        <v>43</v>
      </c>
      <c r="F13" s="86">
        <v>0</v>
      </c>
      <c r="G13" s="86">
        <v>500</v>
      </c>
      <c r="H13" s="52" t="s">
        <v>34</v>
      </c>
      <c r="I13" s="52" t="s">
        <v>38</v>
      </c>
      <c r="J13" s="52">
        <v>0</v>
      </c>
      <c r="K13" s="52">
        <v>7771</v>
      </c>
      <c r="L13" s="52" t="s">
        <v>44</v>
      </c>
      <c r="M13" s="89">
        <v>20150121143420</v>
      </c>
      <c r="N13" s="52">
        <v>119446</v>
      </c>
      <c r="O13" s="52">
        <v>0</v>
      </c>
      <c r="P13" s="52"/>
      <c r="Q13" s="52"/>
      <c r="R13" s="52" t="s">
        <v>39</v>
      </c>
      <c r="S13" s="52" t="s">
        <v>40</v>
      </c>
      <c r="T13" s="52">
        <v>1261281</v>
      </c>
      <c r="U13" s="52">
        <v>2</v>
      </c>
      <c r="V13" s="52" t="s">
        <v>41</v>
      </c>
      <c r="W13" s="52" t="s">
        <v>42</v>
      </c>
      <c r="X13" s="52" t="s">
        <v>39</v>
      </c>
      <c r="Y13" s="88">
        <v>42005</v>
      </c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86">
        <f>-G13</f>
        <v>-500</v>
      </c>
      <c r="AN13" s="86"/>
      <c r="AO13" s="86"/>
      <c r="AP13" s="86"/>
      <c r="AQ13" s="86"/>
      <c r="AR13" s="86"/>
      <c r="AS13" s="86"/>
      <c r="AT13" s="52"/>
      <c r="AU13" s="52"/>
      <c r="AV13" s="52"/>
    </row>
    <row r="14" spans="1:48" ht="15.6" x14ac:dyDescent="0.3">
      <c r="A14" s="52">
        <f t="shared" si="0"/>
        <v>5</v>
      </c>
      <c r="B14" s="52">
        <v>930.2</v>
      </c>
      <c r="C14" s="52" t="s">
        <v>25</v>
      </c>
      <c r="D14" s="85">
        <v>42185</v>
      </c>
      <c r="E14" s="52" t="s">
        <v>45</v>
      </c>
      <c r="F14" s="86">
        <v>0</v>
      </c>
      <c r="G14" s="86">
        <v>5666.67</v>
      </c>
      <c r="H14" s="52" t="s">
        <v>34</v>
      </c>
      <c r="I14" s="52" t="s">
        <v>46</v>
      </c>
      <c r="J14" s="52">
        <v>0</v>
      </c>
      <c r="K14" s="52"/>
      <c r="L14" s="52"/>
      <c r="M14" s="89"/>
      <c r="N14" s="52">
        <v>0</v>
      </c>
      <c r="O14" s="52">
        <v>1</v>
      </c>
      <c r="P14" s="52"/>
      <c r="Q14" s="52"/>
      <c r="R14" s="52" t="s">
        <v>47</v>
      </c>
      <c r="S14" s="52" t="s">
        <v>48</v>
      </c>
      <c r="T14" s="52">
        <v>1269746</v>
      </c>
      <c r="U14" s="52">
        <v>2</v>
      </c>
      <c r="V14" s="52" t="s">
        <v>30</v>
      </c>
      <c r="W14" s="52" t="s">
        <v>31</v>
      </c>
      <c r="X14" s="52" t="s">
        <v>32</v>
      </c>
      <c r="Y14" s="88">
        <v>42156</v>
      </c>
      <c r="Z14" s="52"/>
      <c r="AA14" s="52"/>
      <c r="AB14" s="52"/>
      <c r="AC14" s="52"/>
      <c r="AD14" s="52"/>
      <c r="AE14" s="86">
        <f>-G14</f>
        <v>-5666.67</v>
      </c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</row>
    <row r="15" spans="1:48" ht="15.6" x14ac:dyDescent="0.3">
      <c r="A15" s="52">
        <f t="shared" si="0"/>
        <v>6</v>
      </c>
      <c r="B15" s="52">
        <v>930.2</v>
      </c>
      <c r="C15" s="52" t="s">
        <v>25</v>
      </c>
      <c r="D15" s="85">
        <v>42155</v>
      </c>
      <c r="E15" s="52" t="s">
        <v>49</v>
      </c>
      <c r="F15" s="86">
        <v>0</v>
      </c>
      <c r="G15" s="86">
        <v>5666.67</v>
      </c>
      <c r="H15" s="52" t="s">
        <v>34</v>
      </c>
      <c r="I15" s="52" t="s">
        <v>46</v>
      </c>
      <c r="J15" s="52">
        <v>0</v>
      </c>
      <c r="K15" s="52"/>
      <c r="L15" s="52"/>
      <c r="M15" s="89"/>
      <c r="N15" s="52">
        <v>0</v>
      </c>
      <c r="O15" s="52">
        <v>1</v>
      </c>
      <c r="P15" s="52"/>
      <c r="Q15" s="52"/>
      <c r="R15" s="52" t="s">
        <v>50</v>
      </c>
      <c r="S15" s="52" t="s">
        <v>48</v>
      </c>
      <c r="T15" s="52">
        <v>1268114</v>
      </c>
      <c r="U15" s="52">
        <v>2</v>
      </c>
      <c r="V15" s="52" t="s">
        <v>30</v>
      </c>
      <c r="W15" s="52" t="s">
        <v>31</v>
      </c>
      <c r="X15" s="52" t="s">
        <v>32</v>
      </c>
      <c r="Y15" s="88">
        <v>42125</v>
      </c>
      <c r="Z15" s="52"/>
      <c r="AA15" s="52"/>
      <c r="AB15" s="52"/>
      <c r="AC15" s="52"/>
      <c r="AD15" s="52"/>
      <c r="AE15" s="86">
        <f t="shared" ref="AE15:AE25" si="1">-G15</f>
        <v>-5666.67</v>
      </c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</row>
    <row r="16" spans="1:48" ht="15.6" x14ac:dyDescent="0.3">
      <c r="A16" s="52">
        <f t="shared" si="0"/>
        <v>7</v>
      </c>
      <c r="B16" s="52">
        <v>930.2</v>
      </c>
      <c r="C16" s="52" t="s">
        <v>25</v>
      </c>
      <c r="D16" s="85">
        <v>42124</v>
      </c>
      <c r="E16" s="52" t="s">
        <v>45</v>
      </c>
      <c r="F16" s="86">
        <v>0</v>
      </c>
      <c r="G16" s="86">
        <v>5666.67</v>
      </c>
      <c r="H16" s="52" t="s">
        <v>34</v>
      </c>
      <c r="I16" s="52" t="s">
        <v>46</v>
      </c>
      <c r="J16" s="52">
        <v>0</v>
      </c>
      <c r="K16" s="52"/>
      <c r="L16" s="52"/>
      <c r="M16" s="89"/>
      <c r="N16" s="52">
        <v>0</v>
      </c>
      <c r="O16" s="52">
        <v>1</v>
      </c>
      <c r="P16" s="52"/>
      <c r="Q16" s="52"/>
      <c r="R16" s="52" t="s">
        <v>47</v>
      </c>
      <c r="S16" s="52" t="s">
        <v>48</v>
      </c>
      <c r="T16" s="52">
        <v>1266332</v>
      </c>
      <c r="U16" s="52">
        <v>2</v>
      </c>
      <c r="V16" s="52" t="s">
        <v>30</v>
      </c>
      <c r="W16" s="52" t="s">
        <v>31</v>
      </c>
      <c r="X16" s="52" t="s">
        <v>32</v>
      </c>
      <c r="Y16" s="88">
        <v>42095</v>
      </c>
      <c r="Z16" s="52"/>
      <c r="AA16" s="52"/>
      <c r="AB16" s="52"/>
      <c r="AC16" s="52"/>
      <c r="AD16" s="52"/>
      <c r="AE16" s="86">
        <f t="shared" si="1"/>
        <v>-5666.67</v>
      </c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</row>
    <row r="17" spans="1:48" ht="15.6" x14ac:dyDescent="0.3">
      <c r="A17" s="52">
        <f t="shared" si="0"/>
        <v>8</v>
      </c>
      <c r="B17" s="52">
        <v>930.2</v>
      </c>
      <c r="C17" s="52" t="s">
        <v>25</v>
      </c>
      <c r="D17" s="85">
        <v>42094</v>
      </c>
      <c r="E17" s="52" t="s">
        <v>51</v>
      </c>
      <c r="F17" s="86">
        <v>0</v>
      </c>
      <c r="G17" s="86">
        <v>5666.67</v>
      </c>
      <c r="H17" s="52" t="s">
        <v>34</v>
      </c>
      <c r="I17" s="52" t="s">
        <v>46</v>
      </c>
      <c r="J17" s="52">
        <v>0</v>
      </c>
      <c r="K17" s="52"/>
      <c r="L17" s="52"/>
      <c r="M17" s="89"/>
      <c r="N17" s="52">
        <v>0</v>
      </c>
      <c r="O17" s="52">
        <v>1</v>
      </c>
      <c r="P17" s="52"/>
      <c r="Q17" s="52"/>
      <c r="R17" s="52" t="s">
        <v>47</v>
      </c>
      <c r="S17" s="52" t="s">
        <v>48</v>
      </c>
      <c r="T17" s="52">
        <v>1264746</v>
      </c>
      <c r="U17" s="52">
        <v>2</v>
      </c>
      <c r="V17" s="52" t="s">
        <v>30</v>
      </c>
      <c r="W17" s="52" t="s">
        <v>31</v>
      </c>
      <c r="X17" s="52" t="s">
        <v>32</v>
      </c>
      <c r="Y17" s="88">
        <v>42064</v>
      </c>
      <c r="Z17" s="52"/>
      <c r="AA17" s="52"/>
      <c r="AB17" s="52"/>
      <c r="AC17" s="52"/>
      <c r="AD17" s="52"/>
      <c r="AE17" s="86">
        <f t="shared" si="1"/>
        <v>-5666.67</v>
      </c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</row>
    <row r="18" spans="1:48" ht="15.6" x14ac:dyDescent="0.3">
      <c r="A18" s="52">
        <f t="shared" si="0"/>
        <v>9</v>
      </c>
      <c r="B18" s="52">
        <v>930.2</v>
      </c>
      <c r="C18" s="52" t="s">
        <v>25</v>
      </c>
      <c r="D18" s="85">
        <v>42063</v>
      </c>
      <c r="E18" s="52" t="s">
        <v>52</v>
      </c>
      <c r="F18" s="86">
        <v>0</v>
      </c>
      <c r="G18" s="86">
        <v>5666.67</v>
      </c>
      <c r="H18" s="52" t="s">
        <v>34</v>
      </c>
      <c r="I18" s="52" t="s">
        <v>46</v>
      </c>
      <c r="J18" s="52">
        <v>0</v>
      </c>
      <c r="K18" s="52"/>
      <c r="L18" s="52"/>
      <c r="M18" s="89"/>
      <c r="N18" s="52">
        <v>0</v>
      </c>
      <c r="O18" s="52">
        <v>1</v>
      </c>
      <c r="P18" s="52"/>
      <c r="Q18" s="52"/>
      <c r="R18" s="52" t="s">
        <v>47</v>
      </c>
      <c r="S18" s="52" t="s">
        <v>48</v>
      </c>
      <c r="T18" s="52">
        <v>1263043</v>
      </c>
      <c r="U18" s="52">
        <v>2</v>
      </c>
      <c r="V18" s="52" t="s">
        <v>30</v>
      </c>
      <c r="W18" s="52" t="s">
        <v>31</v>
      </c>
      <c r="X18" s="52" t="s">
        <v>32</v>
      </c>
      <c r="Y18" s="88">
        <v>42036</v>
      </c>
      <c r="Z18" s="52"/>
      <c r="AA18" s="52"/>
      <c r="AB18" s="52"/>
      <c r="AC18" s="52"/>
      <c r="AD18" s="52"/>
      <c r="AE18" s="86">
        <f t="shared" si="1"/>
        <v>-5666.67</v>
      </c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</row>
    <row r="19" spans="1:48" ht="15.6" x14ac:dyDescent="0.3">
      <c r="A19" s="52">
        <f t="shared" si="0"/>
        <v>10</v>
      </c>
      <c r="B19" s="52">
        <v>930.2</v>
      </c>
      <c r="C19" s="52" t="s">
        <v>25</v>
      </c>
      <c r="D19" s="85">
        <v>42035</v>
      </c>
      <c r="E19" s="52" t="s">
        <v>49</v>
      </c>
      <c r="F19" s="86">
        <v>0</v>
      </c>
      <c r="G19" s="86">
        <v>5666.67</v>
      </c>
      <c r="H19" s="52" t="s">
        <v>34</v>
      </c>
      <c r="I19" s="52" t="s">
        <v>46</v>
      </c>
      <c r="J19" s="52">
        <v>0</v>
      </c>
      <c r="K19" s="52"/>
      <c r="L19" s="52"/>
      <c r="M19" s="89"/>
      <c r="N19" s="52">
        <v>0</v>
      </c>
      <c r="O19" s="52">
        <v>1</v>
      </c>
      <c r="P19" s="52"/>
      <c r="Q19" s="52"/>
      <c r="R19" s="52" t="s">
        <v>50</v>
      </c>
      <c r="S19" s="52" t="s">
        <v>48</v>
      </c>
      <c r="T19" s="52">
        <v>1261458</v>
      </c>
      <c r="U19" s="52">
        <v>2</v>
      </c>
      <c r="V19" s="52" t="s">
        <v>30</v>
      </c>
      <c r="W19" s="52" t="s">
        <v>31</v>
      </c>
      <c r="X19" s="52" t="s">
        <v>32</v>
      </c>
      <c r="Y19" s="88">
        <v>42005</v>
      </c>
      <c r="Z19" s="52"/>
      <c r="AA19" s="52"/>
      <c r="AB19" s="52"/>
      <c r="AC19" s="52"/>
      <c r="AD19" s="52"/>
      <c r="AE19" s="86">
        <f t="shared" si="1"/>
        <v>-5666.67</v>
      </c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</row>
    <row r="20" spans="1:48" ht="15.6" x14ac:dyDescent="0.3">
      <c r="A20" s="52">
        <f t="shared" si="0"/>
        <v>11</v>
      </c>
      <c r="B20" s="52">
        <v>930.2</v>
      </c>
      <c r="C20" s="52" t="s">
        <v>25</v>
      </c>
      <c r="D20" s="85">
        <v>42004</v>
      </c>
      <c r="E20" s="52" t="s">
        <v>51</v>
      </c>
      <c r="F20" s="86">
        <v>0</v>
      </c>
      <c r="G20" s="86">
        <v>5724.57</v>
      </c>
      <c r="H20" s="52" t="s">
        <v>34</v>
      </c>
      <c r="I20" s="52" t="s">
        <v>46</v>
      </c>
      <c r="J20" s="52">
        <v>0</v>
      </c>
      <c r="K20" s="52"/>
      <c r="L20" s="52"/>
      <c r="M20" s="89"/>
      <c r="N20" s="52">
        <v>0</v>
      </c>
      <c r="O20" s="52">
        <v>1</v>
      </c>
      <c r="P20" s="52"/>
      <c r="Q20" s="52"/>
      <c r="R20" s="52" t="s">
        <v>53</v>
      </c>
      <c r="S20" s="52" t="s">
        <v>48</v>
      </c>
      <c r="T20" s="52">
        <v>1259807</v>
      </c>
      <c r="U20" s="52">
        <v>2</v>
      </c>
      <c r="V20" s="52" t="s">
        <v>30</v>
      </c>
      <c r="W20" s="52" t="s">
        <v>31</v>
      </c>
      <c r="X20" s="52" t="s">
        <v>32</v>
      </c>
      <c r="Y20" s="88">
        <v>41974</v>
      </c>
      <c r="Z20" s="52"/>
      <c r="AA20" s="52"/>
      <c r="AB20" s="52"/>
      <c r="AC20" s="52"/>
      <c r="AD20" s="52"/>
      <c r="AE20" s="86">
        <f t="shared" si="1"/>
        <v>-5724.57</v>
      </c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</row>
    <row r="21" spans="1:48" ht="15.6" x14ac:dyDescent="0.3">
      <c r="A21" s="52">
        <f t="shared" si="0"/>
        <v>12</v>
      </c>
      <c r="B21" s="52">
        <v>930.2</v>
      </c>
      <c r="C21" s="52" t="s">
        <v>25</v>
      </c>
      <c r="D21" s="85">
        <v>41973</v>
      </c>
      <c r="E21" s="52" t="s">
        <v>51</v>
      </c>
      <c r="F21" s="86">
        <v>0</v>
      </c>
      <c r="G21" s="86">
        <v>5724.55</v>
      </c>
      <c r="H21" s="52" t="s">
        <v>34</v>
      </c>
      <c r="I21" s="52" t="s">
        <v>46</v>
      </c>
      <c r="J21" s="52">
        <v>0</v>
      </c>
      <c r="K21" s="52"/>
      <c r="L21" s="52"/>
      <c r="M21" s="89"/>
      <c r="N21" s="52">
        <v>0</v>
      </c>
      <c r="O21" s="52">
        <v>1</v>
      </c>
      <c r="P21" s="52"/>
      <c r="Q21" s="52"/>
      <c r="R21" s="52" t="s">
        <v>54</v>
      </c>
      <c r="S21" s="52" t="s">
        <v>48</v>
      </c>
      <c r="T21" s="52">
        <v>1257964</v>
      </c>
      <c r="U21" s="52">
        <v>2</v>
      </c>
      <c r="V21" s="52" t="s">
        <v>30</v>
      </c>
      <c r="W21" s="52" t="s">
        <v>31</v>
      </c>
      <c r="X21" s="52" t="s">
        <v>32</v>
      </c>
      <c r="Y21" s="88">
        <v>41944</v>
      </c>
      <c r="Z21" s="52"/>
      <c r="AA21" s="52"/>
      <c r="AB21" s="52"/>
      <c r="AC21" s="52"/>
      <c r="AD21" s="52"/>
      <c r="AE21" s="86">
        <f t="shared" si="1"/>
        <v>-5724.55</v>
      </c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</row>
    <row r="22" spans="1:48" ht="15.6" x14ac:dyDescent="0.3">
      <c r="A22" s="52">
        <f t="shared" si="0"/>
        <v>13</v>
      </c>
      <c r="B22" s="52">
        <v>930.2</v>
      </c>
      <c r="C22" s="52" t="s">
        <v>25</v>
      </c>
      <c r="D22" s="85">
        <v>41943</v>
      </c>
      <c r="E22" s="52" t="s">
        <v>45</v>
      </c>
      <c r="F22" s="86">
        <v>0</v>
      </c>
      <c r="G22" s="86">
        <v>5724.55</v>
      </c>
      <c r="H22" s="52" t="s">
        <v>34</v>
      </c>
      <c r="I22" s="52" t="s">
        <v>46</v>
      </c>
      <c r="J22" s="52">
        <v>0</v>
      </c>
      <c r="K22" s="52"/>
      <c r="L22" s="52"/>
      <c r="M22" s="89"/>
      <c r="N22" s="52">
        <v>0</v>
      </c>
      <c r="O22" s="52">
        <v>1</v>
      </c>
      <c r="P22" s="52"/>
      <c r="Q22" s="52"/>
      <c r="R22" s="52" t="s">
        <v>55</v>
      </c>
      <c r="S22" s="52" t="s">
        <v>48</v>
      </c>
      <c r="T22" s="52">
        <v>1256362</v>
      </c>
      <c r="U22" s="52">
        <v>2</v>
      </c>
      <c r="V22" s="52" t="s">
        <v>30</v>
      </c>
      <c r="W22" s="52" t="s">
        <v>31</v>
      </c>
      <c r="X22" s="52" t="s">
        <v>32</v>
      </c>
      <c r="Y22" s="88">
        <v>41913</v>
      </c>
      <c r="Z22" s="52"/>
      <c r="AA22" s="52"/>
      <c r="AB22" s="52"/>
      <c r="AC22" s="52"/>
      <c r="AD22" s="52"/>
      <c r="AE22" s="86">
        <f t="shared" si="1"/>
        <v>-5724.55</v>
      </c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</row>
    <row r="23" spans="1:48" ht="15.6" x14ac:dyDescent="0.3">
      <c r="A23" s="52">
        <f t="shared" si="0"/>
        <v>14</v>
      </c>
      <c r="B23" s="52">
        <v>930.2</v>
      </c>
      <c r="C23" s="52" t="s">
        <v>25</v>
      </c>
      <c r="D23" s="85">
        <v>41912</v>
      </c>
      <c r="E23" s="52" t="s">
        <v>45</v>
      </c>
      <c r="F23" s="86">
        <v>0</v>
      </c>
      <c r="G23" s="86">
        <v>5724.55</v>
      </c>
      <c r="H23" s="52" t="s">
        <v>34</v>
      </c>
      <c r="I23" s="52" t="s">
        <v>46</v>
      </c>
      <c r="J23" s="52">
        <v>0</v>
      </c>
      <c r="K23" s="52"/>
      <c r="L23" s="52"/>
      <c r="M23" s="89"/>
      <c r="N23" s="52">
        <v>0</v>
      </c>
      <c r="O23" s="52">
        <v>1</v>
      </c>
      <c r="P23" s="52"/>
      <c r="Q23" s="52"/>
      <c r="R23" s="52" t="s">
        <v>53</v>
      </c>
      <c r="S23" s="52" t="s">
        <v>48</v>
      </c>
      <c r="T23" s="52">
        <v>1254625</v>
      </c>
      <c r="U23" s="52">
        <v>2</v>
      </c>
      <c r="V23" s="52" t="s">
        <v>30</v>
      </c>
      <c r="W23" s="52" t="s">
        <v>31</v>
      </c>
      <c r="X23" s="52" t="s">
        <v>32</v>
      </c>
      <c r="Y23" s="88">
        <v>41883</v>
      </c>
      <c r="Z23" s="52"/>
      <c r="AA23" s="52"/>
      <c r="AB23" s="52"/>
      <c r="AC23" s="52"/>
      <c r="AD23" s="52"/>
      <c r="AE23" s="86">
        <f t="shared" si="1"/>
        <v>-5724.55</v>
      </c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</row>
    <row r="24" spans="1:48" ht="15.6" x14ac:dyDescent="0.3">
      <c r="A24" s="52">
        <f t="shared" si="0"/>
        <v>15</v>
      </c>
      <c r="B24" s="52">
        <v>930.2</v>
      </c>
      <c r="C24" s="52" t="s">
        <v>25</v>
      </c>
      <c r="D24" s="85">
        <v>41882</v>
      </c>
      <c r="E24" s="52" t="s">
        <v>45</v>
      </c>
      <c r="F24" s="86">
        <v>0</v>
      </c>
      <c r="G24" s="86">
        <v>5724.55</v>
      </c>
      <c r="H24" s="52" t="s">
        <v>34</v>
      </c>
      <c r="I24" s="52" t="s">
        <v>46</v>
      </c>
      <c r="J24" s="52">
        <v>0</v>
      </c>
      <c r="K24" s="52"/>
      <c r="L24" s="52"/>
      <c r="M24" s="89"/>
      <c r="N24" s="52">
        <v>0</v>
      </c>
      <c r="O24" s="52">
        <v>1</v>
      </c>
      <c r="P24" s="52"/>
      <c r="Q24" s="52"/>
      <c r="R24" s="52" t="s">
        <v>53</v>
      </c>
      <c r="S24" s="52" t="s">
        <v>48</v>
      </c>
      <c r="T24" s="52">
        <v>1252629</v>
      </c>
      <c r="U24" s="52">
        <v>2</v>
      </c>
      <c r="V24" s="52" t="s">
        <v>30</v>
      </c>
      <c r="W24" s="52" t="s">
        <v>31</v>
      </c>
      <c r="X24" s="52" t="s">
        <v>32</v>
      </c>
      <c r="Y24" s="88">
        <v>41852</v>
      </c>
      <c r="Z24" s="52"/>
      <c r="AA24" s="52"/>
      <c r="AB24" s="52"/>
      <c r="AC24" s="52"/>
      <c r="AD24" s="52"/>
      <c r="AE24" s="86">
        <f t="shared" si="1"/>
        <v>-5724.55</v>
      </c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</row>
    <row r="25" spans="1:48" ht="15.6" x14ac:dyDescent="0.3">
      <c r="A25" s="52">
        <f t="shared" si="0"/>
        <v>16</v>
      </c>
      <c r="B25" s="52">
        <v>930.2</v>
      </c>
      <c r="C25" s="52" t="s">
        <v>25</v>
      </c>
      <c r="D25" s="85">
        <v>41851</v>
      </c>
      <c r="E25" s="52" t="s">
        <v>45</v>
      </c>
      <c r="F25" s="86">
        <v>0</v>
      </c>
      <c r="G25" s="86">
        <v>5666.67</v>
      </c>
      <c r="H25" s="52" t="s">
        <v>34</v>
      </c>
      <c r="I25" s="52" t="s">
        <v>46</v>
      </c>
      <c r="J25" s="52">
        <v>0</v>
      </c>
      <c r="K25" s="52"/>
      <c r="L25" s="52"/>
      <c r="M25" s="89"/>
      <c r="N25" s="52">
        <v>0</v>
      </c>
      <c r="O25" s="52">
        <v>1</v>
      </c>
      <c r="P25" s="52"/>
      <c r="Q25" s="52"/>
      <c r="R25" s="52" t="s">
        <v>53</v>
      </c>
      <c r="S25" s="52" t="s">
        <v>48</v>
      </c>
      <c r="T25" s="52">
        <v>1250756</v>
      </c>
      <c r="U25" s="52">
        <v>2</v>
      </c>
      <c r="V25" s="52" t="s">
        <v>30</v>
      </c>
      <c r="W25" s="52" t="s">
        <v>31</v>
      </c>
      <c r="X25" s="52" t="s">
        <v>32</v>
      </c>
      <c r="Y25" s="88">
        <v>41821</v>
      </c>
      <c r="Z25" s="52"/>
      <c r="AA25" s="52"/>
      <c r="AB25" s="52"/>
      <c r="AC25" s="52"/>
      <c r="AD25" s="52"/>
      <c r="AE25" s="86">
        <f t="shared" si="1"/>
        <v>-5666.67</v>
      </c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</row>
    <row r="26" spans="1:48" ht="15.6" x14ac:dyDescent="0.3">
      <c r="A26" s="52">
        <f t="shared" si="0"/>
        <v>17</v>
      </c>
      <c r="B26" s="52">
        <v>930.2</v>
      </c>
      <c r="C26" s="52" t="s">
        <v>25</v>
      </c>
      <c r="D26" s="85">
        <v>42185</v>
      </c>
      <c r="E26" s="52" t="s">
        <v>978</v>
      </c>
      <c r="F26" s="86">
        <v>16.899999999999999</v>
      </c>
      <c r="G26" s="86">
        <v>0</v>
      </c>
      <c r="H26" s="52" t="s">
        <v>34</v>
      </c>
      <c r="I26" s="52" t="s">
        <v>56</v>
      </c>
      <c r="J26" s="52">
        <v>0</v>
      </c>
      <c r="K26" s="52">
        <v>1183</v>
      </c>
      <c r="L26" s="52" t="s">
        <v>57</v>
      </c>
      <c r="M26" s="89">
        <v>772915325001</v>
      </c>
      <c r="N26" s="52">
        <v>2504</v>
      </c>
      <c r="O26" s="52">
        <v>1</v>
      </c>
      <c r="P26" s="52"/>
      <c r="Q26" s="52"/>
      <c r="R26" s="52" t="s">
        <v>11</v>
      </c>
      <c r="S26" s="52" t="s">
        <v>58</v>
      </c>
      <c r="T26" s="52">
        <v>1270336</v>
      </c>
      <c r="U26" s="52">
        <v>52</v>
      </c>
      <c r="V26" s="52" t="s">
        <v>41</v>
      </c>
      <c r="W26" s="52" t="s">
        <v>59</v>
      </c>
      <c r="X26" s="52" t="s">
        <v>11</v>
      </c>
      <c r="Y26" s="88">
        <v>42156</v>
      </c>
      <c r="Z26" s="52"/>
      <c r="AA26" s="52"/>
      <c r="AB26" s="52"/>
      <c r="AC26" s="52"/>
      <c r="AD26" s="52"/>
      <c r="AE26" s="52"/>
      <c r="AF26" s="86"/>
      <c r="AG26" s="86">
        <v>16.899999999999999</v>
      </c>
      <c r="AH26" s="86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86"/>
    </row>
    <row r="27" spans="1:48" ht="15.6" x14ac:dyDescent="0.3">
      <c r="A27" s="52">
        <f t="shared" si="0"/>
        <v>18</v>
      </c>
      <c r="B27" s="52">
        <v>930.2</v>
      </c>
      <c r="C27" s="52" t="s">
        <v>25</v>
      </c>
      <c r="D27" s="85">
        <v>42185</v>
      </c>
      <c r="E27" s="52" t="s">
        <v>60</v>
      </c>
      <c r="F27" s="86">
        <v>300</v>
      </c>
      <c r="G27" s="86">
        <v>0</v>
      </c>
      <c r="H27" s="52" t="s">
        <v>34</v>
      </c>
      <c r="I27" s="52" t="s">
        <v>61</v>
      </c>
      <c r="J27" s="52">
        <v>0</v>
      </c>
      <c r="K27" s="52">
        <v>8370</v>
      </c>
      <c r="L27" s="52" t="s">
        <v>1130</v>
      </c>
      <c r="M27" s="89">
        <v>3621</v>
      </c>
      <c r="N27" s="52">
        <v>121867</v>
      </c>
      <c r="O27" s="52">
        <v>1</v>
      </c>
      <c r="P27" s="52"/>
      <c r="Q27" s="52"/>
      <c r="R27" s="52" t="s">
        <v>11</v>
      </c>
      <c r="S27" s="52" t="s">
        <v>58</v>
      </c>
      <c r="T27" s="52">
        <v>1270336</v>
      </c>
      <c r="U27" s="52">
        <v>53</v>
      </c>
      <c r="V27" s="52" t="s">
        <v>41</v>
      </c>
      <c r="W27" s="52" t="s">
        <v>59</v>
      </c>
      <c r="X27" s="52" t="s">
        <v>11</v>
      </c>
      <c r="Y27" s="88">
        <v>42156</v>
      </c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86">
        <f>F27</f>
        <v>300</v>
      </c>
      <c r="AN27" s="86"/>
      <c r="AO27" s="86"/>
      <c r="AP27" s="86"/>
      <c r="AQ27" s="86"/>
      <c r="AR27" s="86"/>
      <c r="AS27" s="86"/>
      <c r="AT27" s="52"/>
      <c r="AU27" s="52"/>
      <c r="AV27" s="86"/>
    </row>
    <row r="28" spans="1:48" ht="15.6" x14ac:dyDescent="0.3">
      <c r="A28" s="52">
        <f t="shared" si="0"/>
        <v>19</v>
      </c>
      <c r="B28" s="52">
        <v>930.2</v>
      </c>
      <c r="C28" s="52" t="s">
        <v>25</v>
      </c>
      <c r="D28" s="85">
        <v>42167</v>
      </c>
      <c r="E28" s="52" t="s">
        <v>62</v>
      </c>
      <c r="F28" s="86">
        <v>116.42</v>
      </c>
      <c r="G28" s="86">
        <v>0</v>
      </c>
      <c r="H28" s="52" t="s">
        <v>34</v>
      </c>
      <c r="I28" s="52" t="s">
        <v>63</v>
      </c>
      <c r="J28" s="52">
        <v>0</v>
      </c>
      <c r="K28" s="52">
        <v>10056</v>
      </c>
      <c r="L28" s="52" t="s">
        <v>64</v>
      </c>
      <c r="M28" s="89" t="s">
        <v>65</v>
      </c>
      <c r="N28" s="52">
        <v>2478</v>
      </c>
      <c r="O28" s="52">
        <v>1</v>
      </c>
      <c r="P28" s="52"/>
      <c r="Q28" s="52"/>
      <c r="R28" s="52" t="s">
        <v>11</v>
      </c>
      <c r="S28" s="52" t="s">
        <v>58</v>
      </c>
      <c r="T28" s="52">
        <v>1269900</v>
      </c>
      <c r="U28" s="52">
        <v>40</v>
      </c>
      <c r="V28" s="52" t="s">
        <v>66</v>
      </c>
      <c r="W28" s="52" t="s">
        <v>59</v>
      </c>
      <c r="X28" s="52" t="s">
        <v>11</v>
      </c>
      <c r="Y28" s="88">
        <v>42156</v>
      </c>
      <c r="Z28" s="52"/>
      <c r="AA28" s="52"/>
      <c r="AB28" s="52"/>
      <c r="AC28" s="52"/>
      <c r="AD28" s="52"/>
      <c r="AE28" s="52"/>
      <c r="AF28" s="52"/>
      <c r="AG28" s="52"/>
      <c r="AH28" s="52"/>
      <c r="AI28" s="86">
        <f>F28</f>
        <v>116.42</v>
      </c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86"/>
    </row>
    <row r="29" spans="1:48" ht="15.6" x14ac:dyDescent="0.3">
      <c r="A29" s="52">
        <f t="shared" si="0"/>
        <v>20</v>
      </c>
      <c r="B29" s="52">
        <v>930.2</v>
      </c>
      <c r="C29" s="52" t="s">
        <v>25</v>
      </c>
      <c r="D29" s="85">
        <v>42178</v>
      </c>
      <c r="E29" s="52" t="s">
        <v>979</v>
      </c>
      <c r="F29" s="86">
        <v>48</v>
      </c>
      <c r="G29" s="86">
        <v>0</v>
      </c>
      <c r="H29" s="52" t="s">
        <v>34</v>
      </c>
      <c r="I29" s="52" t="s">
        <v>67</v>
      </c>
      <c r="J29" s="52">
        <v>0</v>
      </c>
      <c r="K29" s="52">
        <v>156</v>
      </c>
      <c r="L29" s="52" t="s">
        <v>68</v>
      </c>
      <c r="M29" s="89" t="s">
        <v>69</v>
      </c>
      <c r="N29" s="52">
        <v>2477</v>
      </c>
      <c r="O29" s="52">
        <v>1</v>
      </c>
      <c r="P29" s="52"/>
      <c r="Q29" s="52"/>
      <c r="R29" s="52" t="s">
        <v>11</v>
      </c>
      <c r="S29" s="52" t="s">
        <v>58</v>
      </c>
      <c r="T29" s="52">
        <v>1269900</v>
      </c>
      <c r="U29" s="52">
        <v>41</v>
      </c>
      <c r="V29" s="52" t="s">
        <v>66</v>
      </c>
      <c r="W29" s="52" t="s">
        <v>59</v>
      </c>
      <c r="X29" s="52" t="s">
        <v>11</v>
      </c>
      <c r="Y29" s="88">
        <v>42156</v>
      </c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86">
        <f>F29</f>
        <v>48</v>
      </c>
      <c r="AP29" s="52"/>
      <c r="AQ29" s="52"/>
      <c r="AR29" s="52"/>
      <c r="AS29" s="52"/>
      <c r="AT29" s="52"/>
      <c r="AU29" s="52"/>
      <c r="AV29" s="86"/>
    </row>
    <row r="30" spans="1:48" ht="15.6" x14ac:dyDescent="0.3">
      <c r="A30" s="52">
        <f t="shared" si="0"/>
        <v>21</v>
      </c>
      <c r="B30" s="52">
        <v>930.2</v>
      </c>
      <c r="C30" s="52" t="s">
        <v>25</v>
      </c>
      <c r="D30" s="85">
        <v>42156</v>
      </c>
      <c r="E30" s="52" t="s">
        <v>980</v>
      </c>
      <c r="F30" s="86">
        <v>150</v>
      </c>
      <c r="G30" s="86">
        <v>0</v>
      </c>
      <c r="H30" s="52" t="s">
        <v>34</v>
      </c>
      <c r="I30" s="52" t="s">
        <v>70</v>
      </c>
      <c r="J30" s="52">
        <v>0</v>
      </c>
      <c r="K30" s="52">
        <v>10181</v>
      </c>
      <c r="L30" s="52" t="s">
        <v>71</v>
      </c>
      <c r="M30" s="89">
        <v>1125249</v>
      </c>
      <c r="N30" s="52">
        <v>2480</v>
      </c>
      <c r="O30" s="52">
        <v>1</v>
      </c>
      <c r="P30" s="52"/>
      <c r="Q30" s="52"/>
      <c r="R30" s="52" t="s">
        <v>11</v>
      </c>
      <c r="S30" s="52" t="s">
        <v>58</v>
      </c>
      <c r="T30" s="52">
        <v>1269900</v>
      </c>
      <c r="U30" s="52">
        <v>42</v>
      </c>
      <c r="V30" s="52" t="s">
        <v>66</v>
      </c>
      <c r="W30" s="52" t="s">
        <v>59</v>
      </c>
      <c r="X30" s="52" t="s">
        <v>11</v>
      </c>
      <c r="Y30" s="88">
        <v>42156</v>
      </c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  <c r="AT30" s="86">
        <f>F30</f>
        <v>150</v>
      </c>
      <c r="AU30" s="52" t="s">
        <v>492</v>
      </c>
      <c r="AV30" s="86"/>
    </row>
    <row r="31" spans="1:48" ht="15.6" x14ac:dyDescent="0.3">
      <c r="A31" s="52">
        <f t="shared" si="0"/>
        <v>22</v>
      </c>
      <c r="B31" s="52">
        <v>930.2</v>
      </c>
      <c r="C31" s="52" t="s">
        <v>25</v>
      </c>
      <c r="D31" s="85">
        <v>42179</v>
      </c>
      <c r="E31" s="52" t="s">
        <v>981</v>
      </c>
      <c r="F31" s="86">
        <v>150</v>
      </c>
      <c r="G31" s="86">
        <v>0</v>
      </c>
      <c r="H31" s="52" t="s">
        <v>34</v>
      </c>
      <c r="I31" s="52" t="s">
        <v>70</v>
      </c>
      <c r="J31" s="52">
        <v>0</v>
      </c>
      <c r="K31" s="52">
        <v>10181</v>
      </c>
      <c r="L31" s="52" t="s">
        <v>71</v>
      </c>
      <c r="M31" s="89">
        <v>1249353</v>
      </c>
      <c r="N31" s="52">
        <v>2481</v>
      </c>
      <c r="O31" s="52">
        <v>1</v>
      </c>
      <c r="P31" s="52"/>
      <c r="Q31" s="52"/>
      <c r="R31" s="52" t="s">
        <v>11</v>
      </c>
      <c r="S31" s="52" t="s">
        <v>58</v>
      </c>
      <c r="T31" s="52">
        <v>1269900</v>
      </c>
      <c r="U31" s="52">
        <v>43</v>
      </c>
      <c r="V31" s="52" t="s">
        <v>66</v>
      </c>
      <c r="W31" s="52" t="s">
        <v>59</v>
      </c>
      <c r="X31" s="52" t="s">
        <v>11</v>
      </c>
      <c r="Y31" s="88">
        <v>42156</v>
      </c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/>
      <c r="AS31" s="52"/>
      <c r="AT31" s="86">
        <f>F31</f>
        <v>150</v>
      </c>
      <c r="AU31" s="52" t="s">
        <v>492</v>
      </c>
      <c r="AV31" s="86"/>
    </row>
    <row r="32" spans="1:48" ht="15.6" x14ac:dyDescent="0.3">
      <c r="A32" s="52">
        <f t="shared" si="0"/>
        <v>23</v>
      </c>
      <c r="B32" s="52">
        <v>930.2</v>
      </c>
      <c r="C32" s="52" t="s">
        <v>25</v>
      </c>
      <c r="D32" s="85">
        <v>42185</v>
      </c>
      <c r="E32" s="52" t="s">
        <v>72</v>
      </c>
      <c r="F32" s="86">
        <v>3000</v>
      </c>
      <c r="G32" s="86">
        <v>0</v>
      </c>
      <c r="H32" s="52" t="s">
        <v>34</v>
      </c>
      <c r="I32" s="52" t="s">
        <v>73</v>
      </c>
      <c r="J32" s="52">
        <v>0</v>
      </c>
      <c r="K32" s="52">
        <v>8506</v>
      </c>
      <c r="L32" s="52" t="s">
        <v>1131</v>
      </c>
      <c r="M32" s="89">
        <v>20150630114110</v>
      </c>
      <c r="N32" s="52">
        <v>121772</v>
      </c>
      <c r="O32" s="52">
        <v>1</v>
      </c>
      <c r="P32" s="52"/>
      <c r="Q32" s="52"/>
      <c r="R32" s="52" t="s">
        <v>11</v>
      </c>
      <c r="S32" s="52" t="s">
        <v>58</v>
      </c>
      <c r="T32" s="52">
        <v>1269899</v>
      </c>
      <c r="U32" s="52">
        <v>68</v>
      </c>
      <c r="V32" s="52" t="s">
        <v>66</v>
      </c>
      <c r="W32" s="52" t="s">
        <v>59</v>
      </c>
      <c r="X32" s="52" t="s">
        <v>11</v>
      </c>
      <c r="Y32" s="88">
        <v>42156</v>
      </c>
      <c r="Z32" s="52"/>
      <c r="AA32" s="52"/>
      <c r="AB32" s="52"/>
      <c r="AC32" s="52"/>
      <c r="AD32" s="52"/>
      <c r="AE32" s="86">
        <f>F32</f>
        <v>3000</v>
      </c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86"/>
    </row>
    <row r="33" spans="1:48" ht="15.6" x14ac:dyDescent="0.3">
      <c r="A33" s="52">
        <f t="shared" si="0"/>
        <v>24</v>
      </c>
      <c r="B33" s="52">
        <v>930.2</v>
      </c>
      <c r="C33" s="52" t="s">
        <v>25</v>
      </c>
      <c r="D33" s="85">
        <v>42173</v>
      </c>
      <c r="E33" s="84" t="s">
        <v>74</v>
      </c>
      <c r="F33" s="90">
        <v>200.34</v>
      </c>
      <c r="G33" s="90">
        <v>0</v>
      </c>
      <c r="H33" s="52" t="s">
        <v>34</v>
      </c>
      <c r="I33" s="52" t="s">
        <v>75</v>
      </c>
      <c r="J33" s="52">
        <v>0</v>
      </c>
      <c r="K33" s="52">
        <v>10269</v>
      </c>
      <c r="L33" s="52" t="s">
        <v>1132</v>
      </c>
      <c r="M33" s="89" t="s">
        <v>76</v>
      </c>
      <c r="N33" s="52">
        <v>121732</v>
      </c>
      <c r="O33" s="52">
        <v>1</v>
      </c>
      <c r="P33" s="52">
        <v>4319</v>
      </c>
      <c r="Q33" s="52" t="s">
        <v>77</v>
      </c>
      <c r="R33" s="52" t="s">
        <v>11</v>
      </c>
      <c r="S33" s="52" t="s">
        <v>58</v>
      </c>
      <c r="T33" s="52">
        <v>1269897</v>
      </c>
      <c r="U33" s="52">
        <v>12</v>
      </c>
      <c r="V33" s="52" t="s">
        <v>66</v>
      </c>
      <c r="W33" s="52" t="s">
        <v>59</v>
      </c>
      <c r="X33" s="52" t="s">
        <v>11</v>
      </c>
      <c r="Y33" s="88">
        <v>42156</v>
      </c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86">
        <f>F33</f>
        <v>200.34</v>
      </c>
      <c r="AN33" s="86"/>
      <c r="AO33" s="86"/>
      <c r="AP33" s="86"/>
      <c r="AQ33" s="86"/>
      <c r="AR33" s="86"/>
      <c r="AS33" s="86"/>
      <c r="AT33" s="52"/>
      <c r="AU33" s="52"/>
      <c r="AV33" s="86"/>
    </row>
    <row r="34" spans="1:48" ht="15.6" x14ac:dyDescent="0.3">
      <c r="A34" s="52">
        <f t="shared" si="0"/>
        <v>25</v>
      </c>
      <c r="B34" s="52">
        <v>930.2</v>
      </c>
      <c r="C34" s="52" t="s">
        <v>25</v>
      </c>
      <c r="D34" s="85">
        <v>42185</v>
      </c>
      <c r="E34" s="84" t="s">
        <v>982</v>
      </c>
      <c r="F34" s="90">
        <v>0</v>
      </c>
      <c r="G34" s="90">
        <v>10367.209999999999</v>
      </c>
      <c r="H34" s="52" t="s">
        <v>34</v>
      </c>
      <c r="I34" s="52" t="s">
        <v>78</v>
      </c>
      <c r="J34" s="52">
        <v>0</v>
      </c>
      <c r="K34" s="52"/>
      <c r="L34" s="52"/>
      <c r="M34" s="89"/>
      <c r="N34" s="52">
        <v>0</v>
      </c>
      <c r="O34" s="52">
        <v>1</v>
      </c>
      <c r="P34" s="52"/>
      <c r="Q34" s="52"/>
      <c r="R34" s="52" t="s">
        <v>79</v>
      </c>
      <c r="S34" s="52" t="s">
        <v>58</v>
      </c>
      <c r="T34" s="52">
        <v>1269834</v>
      </c>
      <c r="U34" s="52">
        <v>2</v>
      </c>
      <c r="V34" s="52" t="s">
        <v>30</v>
      </c>
      <c r="W34" s="52" t="s">
        <v>31</v>
      </c>
      <c r="X34" s="52" t="s">
        <v>32</v>
      </c>
      <c r="Y34" s="88">
        <v>42156</v>
      </c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86">
        <f>-G34</f>
        <v>-10367.209999999999</v>
      </c>
      <c r="AU34" s="52" t="s">
        <v>493</v>
      </c>
      <c r="AV34" s="86"/>
    </row>
    <row r="35" spans="1:48" ht="15.6" x14ac:dyDescent="0.3">
      <c r="A35" s="52">
        <f t="shared" si="0"/>
        <v>26</v>
      </c>
      <c r="B35" s="52">
        <v>930.2</v>
      </c>
      <c r="C35" s="52" t="s">
        <v>25</v>
      </c>
      <c r="D35" s="85">
        <v>42156</v>
      </c>
      <c r="E35" s="84" t="s">
        <v>80</v>
      </c>
      <c r="F35" s="90">
        <v>487.58</v>
      </c>
      <c r="G35" s="90">
        <v>0</v>
      </c>
      <c r="H35" s="52" t="s">
        <v>34</v>
      </c>
      <c r="I35" s="52" t="s">
        <v>56</v>
      </c>
      <c r="J35" s="52">
        <v>0</v>
      </c>
      <c r="K35" s="52">
        <v>7402</v>
      </c>
      <c r="L35" s="52" t="s">
        <v>1133</v>
      </c>
      <c r="M35" s="89" t="s">
        <v>82</v>
      </c>
      <c r="N35" s="52">
        <v>2467</v>
      </c>
      <c r="O35" s="52">
        <v>1</v>
      </c>
      <c r="P35" s="52">
        <v>4106</v>
      </c>
      <c r="Q35" s="52" t="s">
        <v>80</v>
      </c>
      <c r="R35" s="52" t="s">
        <v>11</v>
      </c>
      <c r="S35" s="52" t="s">
        <v>58</v>
      </c>
      <c r="T35" s="52">
        <v>1269485</v>
      </c>
      <c r="U35" s="52">
        <v>24</v>
      </c>
      <c r="V35" s="52" t="s">
        <v>41</v>
      </c>
      <c r="W35" s="52" t="s">
        <v>59</v>
      </c>
      <c r="X35" s="52" t="s">
        <v>11</v>
      </c>
      <c r="Y35" s="88">
        <v>42156</v>
      </c>
      <c r="Z35" s="52"/>
      <c r="AA35" s="52"/>
      <c r="AB35" s="52"/>
      <c r="AC35" s="52"/>
      <c r="AD35" s="52"/>
      <c r="AE35" s="52"/>
      <c r="AF35" s="86"/>
      <c r="AG35" s="86"/>
      <c r="AH35" s="86">
        <f>F35</f>
        <v>487.58</v>
      </c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52"/>
      <c r="AV35" s="86"/>
    </row>
    <row r="36" spans="1:48" ht="15.6" x14ac:dyDescent="0.3">
      <c r="A36" s="52">
        <f t="shared" si="0"/>
        <v>27</v>
      </c>
      <c r="B36" s="52">
        <v>930.2</v>
      </c>
      <c r="C36" s="52" t="s">
        <v>25</v>
      </c>
      <c r="D36" s="85">
        <v>42164</v>
      </c>
      <c r="E36" s="84" t="s">
        <v>83</v>
      </c>
      <c r="F36" s="90">
        <v>8240</v>
      </c>
      <c r="G36" s="90">
        <v>0</v>
      </c>
      <c r="H36" s="52" t="s">
        <v>34</v>
      </c>
      <c r="I36" s="52" t="s">
        <v>56</v>
      </c>
      <c r="J36" s="52">
        <v>0</v>
      </c>
      <c r="K36" s="52">
        <v>7599</v>
      </c>
      <c r="L36" s="52" t="s">
        <v>84</v>
      </c>
      <c r="M36" s="89" t="s">
        <v>85</v>
      </c>
      <c r="N36" s="52">
        <v>121676</v>
      </c>
      <c r="O36" s="52">
        <v>1</v>
      </c>
      <c r="P36" s="52"/>
      <c r="Q36" s="52"/>
      <c r="R36" s="52" t="s">
        <v>11</v>
      </c>
      <c r="S36" s="52" t="s">
        <v>58</v>
      </c>
      <c r="T36" s="52">
        <v>1269460</v>
      </c>
      <c r="U36" s="52">
        <v>108</v>
      </c>
      <c r="V36" s="52" t="s">
        <v>41</v>
      </c>
      <c r="W36" s="52" t="s">
        <v>59</v>
      </c>
      <c r="X36" s="52" t="s">
        <v>11</v>
      </c>
      <c r="Y36" s="88">
        <v>42156</v>
      </c>
      <c r="Z36" s="52"/>
      <c r="AA36" s="52"/>
      <c r="AB36" s="52"/>
      <c r="AC36" s="52"/>
      <c r="AD36" s="52"/>
      <c r="AE36" s="52"/>
      <c r="AF36" s="86">
        <f>F36</f>
        <v>8240</v>
      </c>
      <c r="AG36" s="86"/>
      <c r="AH36" s="86"/>
      <c r="AI36" s="52"/>
      <c r="AJ36" s="52"/>
      <c r="AK36" s="52"/>
      <c r="AL36" s="52"/>
      <c r="AM36" s="52"/>
      <c r="AN36" s="52"/>
      <c r="AO36" s="52"/>
      <c r="AP36" s="52"/>
      <c r="AQ36" s="52"/>
      <c r="AR36" s="52"/>
      <c r="AS36" s="52"/>
      <c r="AT36" s="52"/>
      <c r="AU36" s="52"/>
      <c r="AV36" s="86"/>
    </row>
    <row r="37" spans="1:48" ht="15.6" x14ac:dyDescent="0.3">
      <c r="A37" s="52">
        <f t="shared" si="0"/>
        <v>28</v>
      </c>
      <c r="B37" s="52">
        <v>930.2</v>
      </c>
      <c r="C37" s="52" t="s">
        <v>25</v>
      </c>
      <c r="D37" s="85">
        <v>42174</v>
      </c>
      <c r="E37" s="84" t="s">
        <v>86</v>
      </c>
      <c r="F37" s="90">
        <v>41.53</v>
      </c>
      <c r="G37" s="90">
        <v>0</v>
      </c>
      <c r="H37" s="52" t="s">
        <v>34</v>
      </c>
      <c r="I37" s="52" t="s">
        <v>63</v>
      </c>
      <c r="J37" s="52">
        <v>0</v>
      </c>
      <c r="K37" s="52">
        <v>9999</v>
      </c>
      <c r="L37" s="52" t="s">
        <v>87</v>
      </c>
      <c r="M37" s="89">
        <v>20150625100231</v>
      </c>
      <c r="N37" s="52">
        <v>2458</v>
      </c>
      <c r="O37" s="52">
        <v>1</v>
      </c>
      <c r="P37" s="52"/>
      <c r="Q37" s="52"/>
      <c r="R37" s="52" t="s">
        <v>11</v>
      </c>
      <c r="S37" s="52" t="s">
        <v>58</v>
      </c>
      <c r="T37" s="52">
        <v>1269460</v>
      </c>
      <c r="U37" s="52">
        <v>109</v>
      </c>
      <c r="V37" s="52" t="s">
        <v>41</v>
      </c>
      <c r="W37" s="52" t="s">
        <v>59</v>
      </c>
      <c r="X37" s="52" t="s">
        <v>11</v>
      </c>
      <c r="Y37" s="88">
        <v>42156</v>
      </c>
      <c r="Z37" s="52"/>
      <c r="AA37" s="52"/>
      <c r="AB37" s="52"/>
      <c r="AC37" s="52"/>
      <c r="AD37" s="52"/>
      <c r="AE37" s="52"/>
      <c r="AF37" s="52"/>
      <c r="AG37" s="52"/>
      <c r="AH37" s="52"/>
      <c r="AI37" s="86">
        <f>F37</f>
        <v>41.53</v>
      </c>
      <c r="AJ37" s="52"/>
      <c r="AK37" s="52"/>
      <c r="AL37" s="52"/>
      <c r="AM37" s="52"/>
      <c r="AN37" s="52"/>
      <c r="AO37" s="52"/>
      <c r="AP37" s="52"/>
      <c r="AQ37" s="52"/>
      <c r="AR37" s="52"/>
      <c r="AS37" s="52"/>
      <c r="AT37" s="52"/>
      <c r="AU37" s="52"/>
      <c r="AV37" s="86"/>
    </row>
    <row r="38" spans="1:48" ht="15.6" x14ac:dyDescent="0.3">
      <c r="A38" s="52">
        <f t="shared" si="0"/>
        <v>29</v>
      </c>
      <c r="B38" s="52">
        <v>930.2</v>
      </c>
      <c r="C38" s="52" t="s">
        <v>25</v>
      </c>
      <c r="D38" s="85">
        <v>42171</v>
      </c>
      <c r="E38" s="84" t="s">
        <v>88</v>
      </c>
      <c r="F38" s="90">
        <v>25</v>
      </c>
      <c r="G38" s="90">
        <v>0</v>
      </c>
      <c r="H38" s="52" t="s">
        <v>34</v>
      </c>
      <c r="I38" s="52" t="s">
        <v>67</v>
      </c>
      <c r="J38" s="52">
        <v>0</v>
      </c>
      <c r="K38" s="52">
        <v>2026</v>
      </c>
      <c r="L38" s="52" t="s">
        <v>89</v>
      </c>
      <c r="M38" s="89">
        <v>20150625082843</v>
      </c>
      <c r="N38" s="52">
        <v>121715</v>
      </c>
      <c r="O38" s="52">
        <v>1</v>
      </c>
      <c r="P38" s="52"/>
      <c r="Q38" s="52"/>
      <c r="R38" s="52" t="s">
        <v>11</v>
      </c>
      <c r="S38" s="52" t="s">
        <v>58</v>
      </c>
      <c r="T38" s="52">
        <v>1269460</v>
      </c>
      <c r="U38" s="52">
        <v>110</v>
      </c>
      <c r="V38" s="52" t="s">
        <v>41</v>
      </c>
      <c r="W38" s="52" t="s">
        <v>59</v>
      </c>
      <c r="X38" s="52" t="s">
        <v>11</v>
      </c>
      <c r="Y38" s="88">
        <v>42156</v>
      </c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86">
        <f>F38</f>
        <v>25</v>
      </c>
      <c r="AP38" s="86"/>
      <c r="AQ38" s="86"/>
      <c r="AR38" s="86"/>
      <c r="AS38" s="86"/>
      <c r="AT38" s="52"/>
      <c r="AU38" s="52"/>
      <c r="AV38" s="86"/>
    </row>
    <row r="39" spans="1:48" ht="15.6" x14ac:dyDescent="0.3">
      <c r="A39" s="52">
        <f t="shared" si="0"/>
        <v>30</v>
      </c>
      <c r="B39" s="52">
        <v>930.2</v>
      </c>
      <c r="C39" s="52" t="s">
        <v>25</v>
      </c>
      <c r="D39" s="85">
        <v>42178</v>
      </c>
      <c r="E39" s="84" t="s">
        <v>979</v>
      </c>
      <c r="F39" s="90">
        <v>12</v>
      </c>
      <c r="G39" s="90">
        <v>0</v>
      </c>
      <c r="H39" s="52" t="s">
        <v>34</v>
      </c>
      <c r="I39" s="52" t="s">
        <v>67</v>
      </c>
      <c r="J39" s="52">
        <v>0</v>
      </c>
      <c r="K39" s="52">
        <v>156</v>
      </c>
      <c r="L39" s="52" t="s">
        <v>68</v>
      </c>
      <c r="M39" s="89" t="s">
        <v>90</v>
      </c>
      <c r="N39" s="52">
        <v>2464</v>
      </c>
      <c r="O39" s="52">
        <v>1</v>
      </c>
      <c r="P39" s="52"/>
      <c r="Q39" s="52"/>
      <c r="R39" s="52" t="s">
        <v>11</v>
      </c>
      <c r="S39" s="52" t="s">
        <v>58</v>
      </c>
      <c r="T39" s="52">
        <v>1269460</v>
      </c>
      <c r="U39" s="52">
        <v>111</v>
      </c>
      <c r="V39" s="52" t="s">
        <v>41</v>
      </c>
      <c r="W39" s="52" t="s">
        <v>59</v>
      </c>
      <c r="X39" s="52" t="s">
        <v>11</v>
      </c>
      <c r="Y39" s="88">
        <v>42156</v>
      </c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86">
        <f>F39</f>
        <v>12</v>
      </c>
      <c r="AP39" s="86"/>
      <c r="AQ39" s="86"/>
      <c r="AR39" s="86"/>
      <c r="AS39" s="86"/>
      <c r="AT39" s="52" t="s">
        <v>455</v>
      </c>
      <c r="AU39" s="52"/>
      <c r="AV39" s="86"/>
    </row>
    <row r="40" spans="1:48" ht="15.6" x14ac:dyDescent="0.3">
      <c r="A40" s="52">
        <f t="shared" si="0"/>
        <v>31</v>
      </c>
      <c r="B40" s="52">
        <v>930.2</v>
      </c>
      <c r="C40" s="52" t="s">
        <v>25</v>
      </c>
      <c r="D40" s="85">
        <v>42179</v>
      </c>
      <c r="E40" s="84" t="s">
        <v>983</v>
      </c>
      <c r="F40" s="90">
        <v>50</v>
      </c>
      <c r="G40" s="90">
        <v>0</v>
      </c>
      <c r="H40" s="52" t="s">
        <v>34</v>
      </c>
      <c r="I40" s="52" t="s">
        <v>91</v>
      </c>
      <c r="J40" s="52">
        <v>0</v>
      </c>
      <c r="K40" s="52">
        <v>10190</v>
      </c>
      <c r="L40" s="52" t="s">
        <v>92</v>
      </c>
      <c r="M40" s="89">
        <v>20150624154136</v>
      </c>
      <c r="N40" s="52">
        <v>121663</v>
      </c>
      <c r="O40" s="52">
        <v>1</v>
      </c>
      <c r="P40" s="52"/>
      <c r="Q40" s="52"/>
      <c r="R40" s="52" t="s">
        <v>11</v>
      </c>
      <c r="S40" s="52" t="s">
        <v>58</v>
      </c>
      <c r="T40" s="52">
        <v>1269460</v>
      </c>
      <c r="U40" s="52">
        <v>112</v>
      </c>
      <c r="V40" s="52" t="s">
        <v>41</v>
      </c>
      <c r="W40" s="52" t="s">
        <v>59</v>
      </c>
      <c r="X40" s="52" t="s">
        <v>11</v>
      </c>
      <c r="Y40" s="88">
        <v>42156</v>
      </c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86">
        <f>F40</f>
        <v>50</v>
      </c>
      <c r="AQ40" s="52"/>
      <c r="AR40" s="52"/>
      <c r="AS40" s="52"/>
      <c r="AT40" s="52"/>
      <c r="AU40" s="52"/>
      <c r="AV40" s="86"/>
    </row>
    <row r="41" spans="1:48" ht="15.6" x14ac:dyDescent="0.3">
      <c r="A41" s="52">
        <f t="shared" si="0"/>
        <v>32</v>
      </c>
      <c r="B41" s="52">
        <v>930.2</v>
      </c>
      <c r="C41" s="52" t="s">
        <v>25</v>
      </c>
      <c r="D41" s="85">
        <v>42158</v>
      </c>
      <c r="E41" s="84" t="s">
        <v>984</v>
      </c>
      <c r="F41" s="90">
        <v>84.8</v>
      </c>
      <c r="G41" s="90">
        <v>0</v>
      </c>
      <c r="H41" s="52" t="s">
        <v>34</v>
      </c>
      <c r="I41" s="52" t="s">
        <v>56</v>
      </c>
      <c r="J41" s="52">
        <v>0</v>
      </c>
      <c r="K41" s="52">
        <v>10028</v>
      </c>
      <c r="L41" s="52" t="s">
        <v>93</v>
      </c>
      <c r="M41" s="89">
        <v>4971</v>
      </c>
      <c r="N41" s="52">
        <v>121513</v>
      </c>
      <c r="O41" s="52">
        <v>1</v>
      </c>
      <c r="P41" s="52"/>
      <c r="Q41" s="52"/>
      <c r="R41" s="52" t="s">
        <v>11</v>
      </c>
      <c r="S41" s="52" t="s">
        <v>58</v>
      </c>
      <c r="T41" s="52">
        <v>1269114</v>
      </c>
      <c r="U41" s="52">
        <v>4</v>
      </c>
      <c r="V41" s="52" t="s">
        <v>41</v>
      </c>
      <c r="W41" s="52" t="s">
        <v>59</v>
      </c>
      <c r="X41" s="52" t="s">
        <v>11</v>
      </c>
      <c r="Y41" s="88">
        <v>42156</v>
      </c>
      <c r="Z41" s="52"/>
      <c r="AA41" s="52"/>
      <c r="AB41" s="52"/>
      <c r="AC41" s="52"/>
      <c r="AD41" s="52"/>
      <c r="AE41" s="52"/>
      <c r="AF41" s="86">
        <f>F41</f>
        <v>84.8</v>
      </c>
      <c r="AG41" s="86"/>
      <c r="AH41" s="86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86"/>
    </row>
    <row r="42" spans="1:48" ht="15.6" x14ac:dyDescent="0.3">
      <c r="A42" s="52">
        <f t="shared" si="0"/>
        <v>33</v>
      </c>
      <c r="B42" s="52">
        <v>930.2</v>
      </c>
      <c r="C42" s="52" t="s">
        <v>25</v>
      </c>
      <c r="D42" s="85">
        <v>42156</v>
      </c>
      <c r="E42" s="84" t="s">
        <v>985</v>
      </c>
      <c r="F42" s="90">
        <v>1250</v>
      </c>
      <c r="G42" s="90">
        <v>0</v>
      </c>
      <c r="H42" s="52" t="s">
        <v>34</v>
      </c>
      <c r="I42" s="52" t="s">
        <v>67</v>
      </c>
      <c r="J42" s="52">
        <v>0</v>
      </c>
      <c r="K42" s="52">
        <v>10007</v>
      </c>
      <c r="L42" s="52" t="s">
        <v>94</v>
      </c>
      <c r="M42" s="89">
        <v>45209</v>
      </c>
      <c r="N42" s="52">
        <v>121559</v>
      </c>
      <c r="O42" s="52">
        <v>1</v>
      </c>
      <c r="P42" s="52"/>
      <c r="Q42" s="52"/>
      <c r="R42" s="52" t="s">
        <v>11</v>
      </c>
      <c r="S42" s="52" t="s">
        <v>58</v>
      </c>
      <c r="T42" s="52">
        <v>1269114</v>
      </c>
      <c r="U42" s="52">
        <v>5</v>
      </c>
      <c r="V42" s="52" t="s">
        <v>41</v>
      </c>
      <c r="W42" s="52" t="s">
        <v>59</v>
      </c>
      <c r="X42" s="52" t="s">
        <v>11</v>
      </c>
      <c r="Y42" s="88">
        <v>42156</v>
      </c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86">
        <f>F42</f>
        <v>1250</v>
      </c>
      <c r="AN42" s="86"/>
      <c r="AO42" s="86"/>
      <c r="AP42" s="86"/>
      <c r="AQ42" s="86"/>
      <c r="AR42" s="86"/>
      <c r="AS42" s="86"/>
      <c r="AT42" s="52"/>
      <c r="AU42" s="52"/>
      <c r="AV42" s="86"/>
    </row>
    <row r="43" spans="1:48" ht="15.6" x14ac:dyDescent="0.3">
      <c r="A43" s="52">
        <f t="shared" si="0"/>
        <v>34</v>
      </c>
      <c r="B43" s="52">
        <v>930.2</v>
      </c>
      <c r="C43" s="52" t="s">
        <v>25</v>
      </c>
      <c r="D43" s="85">
        <v>42166</v>
      </c>
      <c r="E43" s="84" t="s">
        <v>986</v>
      </c>
      <c r="F43" s="90">
        <v>1166</v>
      </c>
      <c r="G43" s="90">
        <v>0</v>
      </c>
      <c r="H43" s="52" t="s">
        <v>34</v>
      </c>
      <c r="I43" s="52" t="s">
        <v>56</v>
      </c>
      <c r="J43" s="52">
        <v>0</v>
      </c>
      <c r="K43" s="52">
        <v>2607</v>
      </c>
      <c r="L43" s="52" t="s">
        <v>1134</v>
      </c>
      <c r="M43" s="89">
        <v>20150617083636</v>
      </c>
      <c r="N43" s="52">
        <v>121538</v>
      </c>
      <c r="O43" s="52">
        <v>1</v>
      </c>
      <c r="P43" s="52"/>
      <c r="Q43" s="52"/>
      <c r="R43" s="52" t="s">
        <v>11</v>
      </c>
      <c r="S43" s="52" t="s">
        <v>58</v>
      </c>
      <c r="T43" s="52">
        <v>1269002</v>
      </c>
      <c r="U43" s="52">
        <v>26</v>
      </c>
      <c r="V43" s="52" t="s">
        <v>41</v>
      </c>
      <c r="W43" s="52" t="s">
        <v>59</v>
      </c>
      <c r="X43" s="52" t="s">
        <v>11</v>
      </c>
      <c r="Y43" s="88">
        <v>42156</v>
      </c>
      <c r="Z43" s="52"/>
      <c r="AA43" s="52"/>
      <c r="AB43" s="52"/>
      <c r="AC43" s="52"/>
      <c r="AD43" s="52"/>
      <c r="AE43" s="52"/>
      <c r="AF43" s="86">
        <f>F43</f>
        <v>1166</v>
      </c>
      <c r="AG43" s="86"/>
      <c r="AH43" s="86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2"/>
      <c r="AU43" s="52"/>
      <c r="AV43" s="86"/>
    </row>
    <row r="44" spans="1:48" ht="15.6" x14ac:dyDescent="0.3">
      <c r="A44" s="52">
        <f t="shared" si="0"/>
        <v>35</v>
      </c>
      <c r="B44" s="52">
        <v>930.2</v>
      </c>
      <c r="C44" s="52" t="s">
        <v>25</v>
      </c>
      <c r="D44" s="85">
        <v>42172</v>
      </c>
      <c r="E44" s="84" t="s">
        <v>985</v>
      </c>
      <c r="F44" s="90">
        <v>9000</v>
      </c>
      <c r="G44" s="90">
        <v>0</v>
      </c>
      <c r="H44" s="52" t="s">
        <v>34</v>
      </c>
      <c r="I44" s="52" t="s">
        <v>95</v>
      </c>
      <c r="J44" s="52">
        <v>0</v>
      </c>
      <c r="K44" s="52">
        <v>10007</v>
      </c>
      <c r="L44" s="52" t="s">
        <v>94</v>
      </c>
      <c r="M44" s="89">
        <v>20150617113013</v>
      </c>
      <c r="N44" s="52">
        <v>121558</v>
      </c>
      <c r="O44" s="52">
        <v>1</v>
      </c>
      <c r="P44" s="52"/>
      <c r="Q44" s="52"/>
      <c r="R44" s="52" t="s">
        <v>11</v>
      </c>
      <c r="S44" s="52" t="s">
        <v>58</v>
      </c>
      <c r="T44" s="52">
        <v>1269002</v>
      </c>
      <c r="U44" s="52">
        <v>27</v>
      </c>
      <c r="V44" s="52" t="s">
        <v>41</v>
      </c>
      <c r="W44" s="52" t="s">
        <v>59</v>
      </c>
      <c r="X44" s="52" t="s">
        <v>11</v>
      </c>
      <c r="Y44" s="88">
        <v>42156</v>
      </c>
      <c r="Z44" s="52"/>
      <c r="AA44" s="52"/>
      <c r="AB44" s="52"/>
      <c r="AC44" s="52"/>
      <c r="AD44" s="52"/>
      <c r="AE44" s="86">
        <f>F44</f>
        <v>9000</v>
      </c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2"/>
      <c r="AU44" s="52"/>
      <c r="AV44" s="86"/>
    </row>
    <row r="45" spans="1:48" ht="15.6" x14ac:dyDescent="0.3">
      <c r="A45" s="52">
        <f t="shared" si="0"/>
        <v>36</v>
      </c>
      <c r="B45" s="52">
        <v>930.2</v>
      </c>
      <c r="C45" s="52" t="s">
        <v>25</v>
      </c>
      <c r="D45" s="85">
        <v>42172</v>
      </c>
      <c r="E45" s="84" t="s">
        <v>987</v>
      </c>
      <c r="F45" s="90">
        <v>3000</v>
      </c>
      <c r="G45" s="90">
        <v>0</v>
      </c>
      <c r="H45" s="52" t="s">
        <v>34</v>
      </c>
      <c r="I45" s="52" t="s">
        <v>95</v>
      </c>
      <c r="J45" s="52">
        <v>0</v>
      </c>
      <c r="K45" s="52">
        <v>8184</v>
      </c>
      <c r="L45" s="52" t="s">
        <v>1135</v>
      </c>
      <c r="M45" s="89">
        <v>20150617112908</v>
      </c>
      <c r="N45" s="52">
        <v>121532</v>
      </c>
      <c r="O45" s="52">
        <v>1</v>
      </c>
      <c r="P45" s="52"/>
      <c r="Q45" s="52"/>
      <c r="R45" s="52" t="s">
        <v>11</v>
      </c>
      <c r="S45" s="52" t="s">
        <v>58</v>
      </c>
      <c r="T45" s="52">
        <v>1269002</v>
      </c>
      <c r="U45" s="52">
        <v>28</v>
      </c>
      <c r="V45" s="52" t="s">
        <v>41</v>
      </c>
      <c r="W45" s="52" t="s">
        <v>59</v>
      </c>
      <c r="X45" s="52" t="s">
        <v>11</v>
      </c>
      <c r="Y45" s="88">
        <v>42156</v>
      </c>
      <c r="Z45" s="52"/>
      <c r="AA45" s="52"/>
      <c r="AB45" s="52"/>
      <c r="AC45" s="52"/>
      <c r="AD45" s="52"/>
      <c r="AE45" s="86">
        <f>F45</f>
        <v>3000</v>
      </c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2"/>
      <c r="AU45" s="52"/>
      <c r="AV45" s="86"/>
    </row>
    <row r="46" spans="1:48" ht="15.6" x14ac:dyDescent="0.3">
      <c r="A46" s="52">
        <f t="shared" si="0"/>
        <v>37</v>
      </c>
      <c r="B46" s="52">
        <v>930.2</v>
      </c>
      <c r="C46" s="52" t="s">
        <v>25</v>
      </c>
      <c r="D46" s="85">
        <v>42156</v>
      </c>
      <c r="E46" s="84" t="s">
        <v>96</v>
      </c>
      <c r="F46" s="90">
        <v>109.83</v>
      </c>
      <c r="G46" s="90">
        <v>0</v>
      </c>
      <c r="H46" s="52" t="s">
        <v>34</v>
      </c>
      <c r="I46" s="52" t="s">
        <v>97</v>
      </c>
      <c r="J46" s="52">
        <v>0</v>
      </c>
      <c r="K46" s="52">
        <v>9250</v>
      </c>
      <c r="L46" s="52" t="s">
        <v>98</v>
      </c>
      <c r="M46" s="89">
        <v>20150612135519</v>
      </c>
      <c r="N46" s="52">
        <v>121550</v>
      </c>
      <c r="O46" s="52">
        <v>1</v>
      </c>
      <c r="P46" s="52"/>
      <c r="Q46" s="52"/>
      <c r="R46" s="52" t="s">
        <v>11</v>
      </c>
      <c r="S46" s="52" t="s">
        <v>58</v>
      </c>
      <c r="T46" s="52">
        <v>1268964</v>
      </c>
      <c r="U46" s="52">
        <v>52</v>
      </c>
      <c r="V46" s="52" t="s">
        <v>41</v>
      </c>
      <c r="W46" s="52" t="s">
        <v>59</v>
      </c>
      <c r="X46" s="52" t="s">
        <v>11</v>
      </c>
      <c r="Y46" s="88">
        <v>42156</v>
      </c>
      <c r="Z46" s="52"/>
      <c r="AA46" s="52"/>
      <c r="AB46" s="86">
        <f>F46</f>
        <v>109.83</v>
      </c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2"/>
      <c r="AU46" s="52"/>
      <c r="AV46" s="86"/>
    </row>
    <row r="47" spans="1:48" ht="15.6" x14ac:dyDescent="0.3">
      <c r="A47" s="52">
        <f t="shared" si="0"/>
        <v>38</v>
      </c>
      <c r="B47" s="52">
        <v>930.2</v>
      </c>
      <c r="C47" s="52" t="s">
        <v>25</v>
      </c>
      <c r="D47" s="85">
        <v>42156</v>
      </c>
      <c r="E47" s="84" t="s">
        <v>988</v>
      </c>
      <c r="F47" s="90">
        <v>10.9</v>
      </c>
      <c r="G47" s="90">
        <v>0</v>
      </c>
      <c r="H47" s="52" t="s">
        <v>34</v>
      </c>
      <c r="I47" s="52" t="s">
        <v>56</v>
      </c>
      <c r="J47" s="52">
        <v>0</v>
      </c>
      <c r="K47" s="52">
        <v>9250</v>
      </c>
      <c r="L47" s="52" t="s">
        <v>98</v>
      </c>
      <c r="M47" s="89">
        <v>20150612135519</v>
      </c>
      <c r="N47" s="52">
        <v>121550</v>
      </c>
      <c r="O47" s="52">
        <v>1</v>
      </c>
      <c r="P47" s="52"/>
      <c r="Q47" s="52"/>
      <c r="R47" s="52" t="s">
        <v>11</v>
      </c>
      <c r="S47" s="52" t="s">
        <v>58</v>
      </c>
      <c r="T47" s="52">
        <v>1268964</v>
      </c>
      <c r="U47" s="52">
        <v>53</v>
      </c>
      <c r="V47" s="52" t="s">
        <v>41</v>
      </c>
      <c r="W47" s="52" t="s">
        <v>59</v>
      </c>
      <c r="X47" s="52" t="s">
        <v>11</v>
      </c>
      <c r="Y47" s="88">
        <v>42156</v>
      </c>
      <c r="Z47" s="52"/>
      <c r="AA47" s="52"/>
      <c r="AB47" s="52"/>
      <c r="AC47" s="52"/>
      <c r="AD47" s="52"/>
      <c r="AE47" s="52"/>
      <c r="AF47" s="86">
        <f>F47</f>
        <v>10.9</v>
      </c>
      <c r="AG47" s="86"/>
      <c r="AH47" s="86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2"/>
      <c r="AU47" s="52"/>
      <c r="AV47" s="86"/>
    </row>
    <row r="48" spans="1:48" ht="15.6" x14ac:dyDescent="0.3">
      <c r="A48" s="52">
        <f t="shared" si="0"/>
        <v>39</v>
      </c>
      <c r="B48" s="52">
        <v>930.2</v>
      </c>
      <c r="C48" s="52" t="s">
        <v>25</v>
      </c>
      <c r="D48" s="85">
        <v>42164</v>
      </c>
      <c r="E48" s="84" t="s">
        <v>99</v>
      </c>
      <c r="F48" s="90">
        <v>582.6</v>
      </c>
      <c r="G48" s="90">
        <v>0</v>
      </c>
      <c r="H48" s="52" t="s">
        <v>34</v>
      </c>
      <c r="I48" s="52" t="s">
        <v>56</v>
      </c>
      <c r="J48" s="52">
        <v>0</v>
      </c>
      <c r="K48" s="52">
        <v>2552</v>
      </c>
      <c r="L48" s="52" t="s">
        <v>100</v>
      </c>
      <c r="M48" s="89" t="s">
        <v>101</v>
      </c>
      <c r="N48" s="52">
        <v>121556</v>
      </c>
      <c r="O48" s="52">
        <v>1</v>
      </c>
      <c r="P48" s="52"/>
      <c r="Q48" s="52"/>
      <c r="R48" s="52" t="s">
        <v>11</v>
      </c>
      <c r="S48" s="52" t="s">
        <v>58</v>
      </c>
      <c r="T48" s="52">
        <v>1268964</v>
      </c>
      <c r="U48" s="52">
        <v>54</v>
      </c>
      <c r="V48" s="52" t="s">
        <v>41</v>
      </c>
      <c r="W48" s="52" t="s">
        <v>59</v>
      </c>
      <c r="X48" s="52" t="s">
        <v>11</v>
      </c>
      <c r="Y48" s="88">
        <v>42156</v>
      </c>
      <c r="Z48" s="52"/>
      <c r="AA48" s="52"/>
      <c r="AB48" s="52"/>
      <c r="AC48" s="52"/>
      <c r="AD48" s="52"/>
      <c r="AE48" s="52"/>
      <c r="AF48" s="86">
        <f>F48</f>
        <v>582.6</v>
      </c>
      <c r="AG48" s="86"/>
      <c r="AH48" s="86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2"/>
      <c r="AU48" s="52"/>
      <c r="AV48" s="86"/>
    </row>
    <row r="49" spans="1:48" ht="15.6" x14ac:dyDescent="0.3">
      <c r="A49" s="52">
        <f t="shared" si="0"/>
        <v>40</v>
      </c>
      <c r="B49" s="52">
        <v>930.2</v>
      </c>
      <c r="C49" s="52" t="s">
        <v>25</v>
      </c>
      <c r="D49" s="85">
        <v>42156</v>
      </c>
      <c r="E49" s="84" t="s">
        <v>989</v>
      </c>
      <c r="F49" s="90">
        <v>16.98</v>
      </c>
      <c r="G49" s="90">
        <v>0</v>
      </c>
      <c r="H49" s="52" t="s">
        <v>34</v>
      </c>
      <c r="I49" s="52" t="s">
        <v>63</v>
      </c>
      <c r="J49" s="52">
        <v>0</v>
      </c>
      <c r="K49" s="52">
        <v>9250</v>
      </c>
      <c r="L49" s="52" t="s">
        <v>98</v>
      </c>
      <c r="M49" s="89">
        <v>20150612135519</v>
      </c>
      <c r="N49" s="52">
        <v>121550</v>
      </c>
      <c r="O49" s="52">
        <v>1</v>
      </c>
      <c r="P49" s="52"/>
      <c r="Q49" s="52"/>
      <c r="R49" s="52" t="s">
        <v>11</v>
      </c>
      <c r="S49" s="52" t="s">
        <v>58</v>
      </c>
      <c r="T49" s="52">
        <v>1268964</v>
      </c>
      <c r="U49" s="52">
        <v>55</v>
      </c>
      <c r="V49" s="52" t="s">
        <v>41</v>
      </c>
      <c r="W49" s="52" t="s">
        <v>59</v>
      </c>
      <c r="X49" s="52" t="s">
        <v>11</v>
      </c>
      <c r="Y49" s="88">
        <v>42156</v>
      </c>
      <c r="Z49" s="52"/>
      <c r="AA49" s="52"/>
      <c r="AB49" s="52"/>
      <c r="AC49" s="52"/>
      <c r="AD49" s="52"/>
      <c r="AE49" s="52"/>
      <c r="AF49" s="52"/>
      <c r="AG49" s="52"/>
      <c r="AH49" s="52"/>
      <c r="AI49" s="86">
        <f>F49</f>
        <v>16.98</v>
      </c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2"/>
      <c r="AU49" s="52"/>
      <c r="AV49" s="86"/>
    </row>
    <row r="50" spans="1:48" ht="15.6" x14ac:dyDescent="0.3">
      <c r="A50" s="52">
        <f t="shared" si="0"/>
        <v>41</v>
      </c>
      <c r="B50" s="52">
        <v>930.2</v>
      </c>
      <c r="C50" s="52" t="s">
        <v>25</v>
      </c>
      <c r="D50" s="85">
        <v>42158</v>
      </c>
      <c r="E50" s="84" t="s">
        <v>990</v>
      </c>
      <c r="F50" s="90">
        <v>285</v>
      </c>
      <c r="G50" s="90">
        <v>0</v>
      </c>
      <c r="H50" s="52" t="s">
        <v>34</v>
      </c>
      <c r="I50" s="52" t="s">
        <v>56</v>
      </c>
      <c r="J50" s="52">
        <v>0</v>
      </c>
      <c r="K50" s="52">
        <v>2007</v>
      </c>
      <c r="L50" s="52" t="s">
        <v>102</v>
      </c>
      <c r="M50" s="89">
        <v>52868</v>
      </c>
      <c r="N50" s="52">
        <v>121412</v>
      </c>
      <c r="O50" s="52">
        <v>1</v>
      </c>
      <c r="P50" s="52">
        <v>4287</v>
      </c>
      <c r="Q50" s="52" t="s">
        <v>102</v>
      </c>
      <c r="R50" s="52" t="s">
        <v>11</v>
      </c>
      <c r="S50" s="52" t="s">
        <v>58</v>
      </c>
      <c r="T50" s="52">
        <v>1268682</v>
      </c>
      <c r="U50" s="52">
        <v>23</v>
      </c>
      <c r="V50" s="52" t="s">
        <v>41</v>
      </c>
      <c r="W50" s="52" t="s">
        <v>59</v>
      </c>
      <c r="X50" s="52" t="s">
        <v>11</v>
      </c>
      <c r="Y50" s="88">
        <v>42156</v>
      </c>
      <c r="Z50" s="52"/>
      <c r="AA50" s="52"/>
      <c r="AB50" s="52"/>
      <c r="AC50" s="52"/>
      <c r="AD50" s="52"/>
      <c r="AE50" s="52"/>
      <c r="AF50" s="86">
        <f>F50</f>
        <v>285</v>
      </c>
      <c r="AG50" s="86"/>
      <c r="AH50" s="86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2"/>
      <c r="AU50" s="52"/>
      <c r="AV50" s="86"/>
    </row>
    <row r="51" spans="1:48" ht="15.6" x14ac:dyDescent="0.3">
      <c r="A51" s="52">
        <f t="shared" si="0"/>
        <v>42</v>
      </c>
      <c r="B51" s="52">
        <v>930.2</v>
      </c>
      <c r="C51" s="52" t="s">
        <v>25</v>
      </c>
      <c r="D51" s="85">
        <v>42158</v>
      </c>
      <c r="E51" s="84" t="s">
        <v>990</v>
      </c>
      <c r="F51" s="90">
        <v>450</v>
      </c>
      <c r="G51" s="90">
        <v>0</v>
      </c>
      <c r="H51" s="52" t="s">
        <v>34</v>
      </c>
      <c r="I51" s="52" t="s">
        <v>103</v>
      </c>
      <c r="J51" s="52">
        <v>0</v>
      </c>
      <c r="K51" s="52">
        <v>2007</v>
      </c>
      <c r="L51" s="52" t="s">
        <v>102</v>
      </c>
      <c r="M51" s="89">
        <v>52868</v>
      </c>
      <c r="N51" s="52">
        <v>121412</v>
      </c>
      <c r="O51" s="52">
        <v>1</v>
      </c>
      <c r="P51" s="52">
        <v>4287</v>
      </c>
      <c r="Q51" s="52" t="s">
        <v>102</v>
      </c>
      <c r="R51" s="52" t="s">
        <v>11</v>
      </c>
      <c r="S51" s="52" t="s">
        <v>58</v>
      </c>
      <c r="T51" s="52">
        <v>1268682</v>
      </c>
      <c r="U51" s="52">
        <v>24</v>
      </c>
      <c r="V51" s="52" t="s">
        <v>41</v>
      </c>
      <c r="W51" s="52" t="s">
        <v>59</v>
      </c>
      <c r="X51" s="52" t="s">
        <v>11</v>
      </c>
      <c r="Y51" s="88">
        <v>42156</v>
      </c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52"/>
      <c r="AL51" s="52"/>
      <c r="AM51" s="86">
        <f>F51</f>
        <v>450</v>
      </c>
      <c r="AN51" s="52"/>
      <c r="AO51" s="52"/>
      <c r="AP51" s="52"/>
      <c r="AQ51" s="52"/>
      <c r="AR51" s="52"/>
      <c r="AS51" s="52"/>
      <c r="AT51" s="52"/>
      <c r="AU51" s="52"/>
      <c r="AV51" s="86"/>
    </row>
    <row r="52" spans="1:48" ht="15.6" x14ac:dyDescent="0.3">
      <c r="A52" s="52">
        <f t="shared" si="0"/>
        <v>43</v>
      </c>
      <c r="B52" s="52">
        <v>930.2</v>
      </c>
      <c r="C52" s="52" t="s">
        <v>25</v>
      </c>
      <c r="D52" s="85">
        <v>42156</v>
      </c>
      <c r="E52" s="84" t="s">
        <v>991</v>
      </c>
      <c r="F52" s="90">
        <v>3516.31</v>
      </c>
      <c r="G52" s="90">
        <v>0</v>
      </c>
      <c r="H52" s="52" t="s">
        <v>34</v>
      </c>
      <c r="I52" s="52" t="s">
        <v>104</v>
      </c>
      <c r="J52" s="52">
        <v>0</v>
      </c>
      <c r="K52" s="52">
        <v>71</v>
      </c>
      <c r="L52" s="52" t="s">
        <v>1136</v>
      </c>
      <c r="M52" s="89">
        <v>27924</v>
      </c>
      <c r="N52" s="52">
        <v>121666</v>
      </c>
      <c r="O52" s="52">
        <v>1</v>
      </c>
      <c r="P52" s="52">
        <v>2855</v>
      </c>
      <c r="Q52" s="52" t="s">
        <v>105</v>
      </c>
      <c r="R52" s="52" t="s">
        <v>11</v>
      </c>
      <c r="S52" s="52" t="s">
        <v>58</v>
      </c>
      <c r="T52" s="52">
        <v>1268682</v>
      </c>
      <c r="U52" s="52">
        <v>25</v>
      </c>
      <c r="V52" s="52" t="s">
        <v>41</v>
      </c>
      <c r="W52" s="52" t="s">
        <v>59</v>
      </c>
      <c r="X52" s="52" t="s">
        <v>11</v>
      </c>
      <c r="Y52" s="88">
        <v>42156</v>
      </c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J52" s="52"/>
      <c r="AK52" s="86">
        <f>F52</f>
        <v>3516.31</v>
      </c>
      <c r="AL52" s="86"/>
      <c r="AM52" s="86"/>
      <c r="AN52" s="86"/>
      <c r="AO52" s="86"/>
      <c r="AP52" s="86"/>
      <c r="AQ52" s="86"/>
      <c r="AR52" s="86"/>
      <c r="AS52" s="86"/>
      <c r="AT52" s="52"/>
      <c r="AU52" s="52"/>
      <c r="AV52" s="86"/>
    </row>
    <row r="53" spans="1:48" ht="15.6" x14ac:dyDescent="0.3">
      <c r="A53" s="52">
        <f t="shared" si="0"/>
        <v>44</v>
      </c>
      <c r="B53" s="52">
        <v>930.2</v>
      </c>
      <c r="C53" s="52" t="s">
        <v>25</v>
      </c>
      <c r="D53" s="85">
        <v>42165</v>
      </c>
      <c r="E53" s="84" t="s">
        <v>992</v>
      </c>
      <c r="F53" s="90">
        <v>107.38</v>
      </c>
      <c r="G53" s="90">
        <v>0</v>
      </c>
      <c r="H53" s="52" t="s">
        <v>34</v>
      </c>
      <c r="I53" s="52" t="s">
        <v>106</v>
      </c>
      <c r="J53" s="52">
        <v>0</v>
      </c>
      <c r="K53" s="52">
        <v>9999</v>
      </c>
      <c r="L53" s="52" t="s">
        <v>107</v>
      </c>
      <c r="M53" s="89">
        <v>20150611105126</v>
      </c>
      <c r="N53" s="52">
        <v>2442</v>
      </c>
      <c r="O53" s="52">
        <v>1</v>
      </c>
      <c r="P53" s="52"/>
      <c r="Q53" s="52"/>
      <c r="R53" s="52" t="s">
        <v>11</v>
      </c>
      <c r="S53" s="52" t="s">
        <v>58</v>
      </c>
      <c r="T53" s="52">
        <v>1268624</v>
      </c>
      <c r="U53" s="52">
        <v>45</v>
      </c>
      <c r="V53" s="52" t="s">
        <v>41</v>
      </c>
      <c r="W53" s="52" t="s">
        <v>59</v>
      </c>
      <c r="X53" s="52" t="s">
        <v>11</v>
      </c>
      <c r="Y53" s="88">
        <v>42156</v>
      </c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2"/>
      <c r="AM53" s="86">
        <f>F53</f>
        <v>107.38</v>
      </c>
      <c r="AN53" s="86"/>
      <c r="AO53" s="86"/>
      <c r="AP53" s="86"/>
      <c r="AQ53" s="86"/>
      <c r="AR53" s="86"/>
      <c r="AS53" s="86"/>
      <c r="AT53" s="52"/>
      <c r="AU53" s="52"/>
      <c r="AV53" s="86"/>
    </row>
    <row r="54" spans="1:48" ht="15.6" x14ac:dyDescent="0.3">
      <c r="A54" s="52">
        <f t="shared" si="0"/>
        <v>45</v>
      </c>
      <c r="B54" s="52">
        <v>930.2</v>
      </c>
      <c r="C54" s="52" t="s">
        <v>25</v>
      </c>
      <c r="D54" s="85">
        <v>42156</v>
      </c>
      <c r="E54" s="84" t="s">
        <v>992</v>
      </c>
      <c r="F54" s="90">
        <v>635.15</v>
      </c>
      <c r="G54" s="90">
        <v>0</v>
      </c>
      <c r="H54" s="52" t="s">
        <v>34</v>
      </c>
      <c r="I54" s="52" t="s">
        <v>106</v>
      </c>
      <c r="J54" s="52">
        <v>0</v>
      </c>
      <c r="K54" s="52">
        <v>9293</v>
      </c>
      <c r="L54" s="52" t="s">
        <v>108</v>
      </c>
      <c r="M54" s="89">
        <v>50473</v>
      </c>
      <c r="N54" s="52">
        <v>121381</v>
      </c>
      <c r="O54" s="52">
        <v>1</v>
      </c>
      <c r="P54" s="52">
        <v>3753</v>
      </c>
      <c r="Q54" s="52" t="s">
        <v>109</v>
      </c>
      <c r="R54" s="52" t="s">
        <v>11</v>
      </c>
      <c r="S54" s="52" t="s">
        <v>58</v>
      </c>
      <c r="T54" s="52">
        <v>1268622</v>
      </c>
      <c r="U54" s="52">
        <v>3</v>
      </c>
      <c r="V54" s="52" t="s">
        <v>41</v>
      </c>
      <c r="W54" s="52" t="s">
        <v>59</v>
      </c>
      <c r="X54" s="52" t="s">
        <v>11</v>
      </c>
      <c r="Y54" s="88">
        <v>42156</v>
      </c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86">
        <f>F54</f>
        <v>635.15</v>
      </c>
      <c r="AN54" s="86"/>
      <c r="AO54" s="86"/>
      <c r="AP54" s="86"/>
      <c r="AQ54" s="86"/>
      <c r="AR54" s="86"/>
      <c r="AS54" s="86"/>
      <c r="AT54" s="52"/>
      <c r="AU54" s="52"/>
      <c r="AV54" s="86"/>
    </row>
    <row r="55" spans="1:48" ht="15.6" x14ac:dyDescent="0.3">
      <c r="A55" s="52">
        <f t="shared" si="0"/>
        <v>46</v>
      </c>
      <c r="B55" s="52">
        <v>930.2</v>
      </c>
      <c r="C55" s="52" t="s">
        <v>25</v>
      </c>
      <c r="D55" s="85">
        <v>42158</v>
      </c>
      <c r="E55" s="84" t="s">
        <v>993</v>
      </c>
      <c r="F55" s="90">
        <v>150</v>
      </c>
      <c r="G55" s="90">
        <v>0</v>
      </c>
      <c r="H55" s="52" t="s">
        <v>34</v>
      </c>
      <c r="I55" s="52" t="s">
        <v>110</v>
      </c>
      <c r="J55" s="52">
        <v>0</v>
      </c>
      <c r="K55" s="52">
        <v>10105</v>
      </c>
      <c r="L55" s="52" t="s">
        <v>111</v>
      </c>
      <c r="M55" s="89">
        <v>19016</v>
      </c>
      <c r="N55" s="52">
        <v>121447</v>
      </c>
      <c r="O55" s="52">
        <v>1</v>
      </c>
      <c r="P55" s="52"/>
      <c r="Q55" s="52"/>
      <c r="R55" s="52" t="s">
        <v>11</v>
      </c>
      <c r="S55" s="52" t="s">
        <v>58</v>
      </c>
      <c r="T55" s="52">
        <v>1268612</v>
      </c>
      <c r="U55" s="52">
        <v>22</v>
      </c>
      <c r="V55" s="52" t="s">
        <v>41</v>
      </c>
      <c r="W55" s="52" t="s">
        <v>59</v>
      </c>
      <c r="X55" s="52" t="s">
        <v>11</v>
      </c>
      <c r="Y55" s="88">
        <v>42156</v>
      </c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2"/>
      <c r="AO55" s="52"/>
      <c r="AP55" s="52"/>
      <c r="AQ55" s="86">
        <f>F55</f>
        <v>150</v>
      </c>
      <c r="AR55" s="86"/>
      <c r="AS55" s="86"/>
      <c r="AT55" s="52"/>
      <c r="AU55" s="52"/>
      <c r="AV55" s="86"/>
    </row>
    <row r="56" spans="1:48" ht="15.6" x14ac:dyDescent="0.3">
      <c r="A56" s="52">
        <f t="shared" si="0"/>
        <v>47</v>
      </c>
      <c r="B56" s="52">
        <v>930.2</v>
      </c>
      <c r="C56" s="52" t="s">
        <v>25</v>
      </c>
      <c r="D56" s="85">
        <v>42153</v>
      </c>
      <c r="E56" s="84" t="s">
        <v>994</v>
      </c>
      <c r="F56" s="90">
        <v>169.6</v>
      </c>
      <c r="G56" s="90">
        <v>0</v>
      </c>
      <c r="H56" s="52" t="s">
        <v>34</v>
      </c>
      <c r="I56" s="52" t="s">
        <v>75</v>
      </c>
      <c r="J56" s="52">
        <v>0</v>
      </c>
      <c r="K56" s="52">
        <v>10028</v>
      </c>
      <c r="L56" s="52" t="s">
        <v>93</v>
      </c>
      <c r="M56" s="89">
        <v>4957</v>
      </c>
      <c r="N56" s="52">
        <v>121385</v>
      </c>
      <c r="O56" s="52">
        <v>1</v>
      </c>
      <c r="P56" s="52">
        <v>4166</v>
      </c>
      <c r="Q56" s="52" t="s">
        <v>112</v>
      </c>
      <c r="R56" s="52" t="s">
        <v>11</v>
      </c>
      <c r="S56" s="52" t="s">
        <v>58</v>
      </c>
      <c r="T56" s="52">
        <v>1268554</v>
      </c>
      <c r="U56" s="52">
        <v>59</v>
      </c>
      <c r="V56" s="52" t="s">
        <v>41</v>
      </c>
      <c r="W56" s="52" t="s">
        <v>59</v>
      </c>
      <c r="X56" s="52" t="s">
        <v>11</v>
      </c>
      <c r="Y56" s="88">
        <v>42125</v>
      </c>
      <c r="Z56" s="52"/>
      <c r="AA56" s="52"/>
      <c r="AB56" s="52"/>
      <c r="AC56" s="52"/>
      <c r="AD56" s="52"/>
      <c r="AE56" s="52"/>
      <c r="AF56" s="52"/>
      <c r="AG56" s="52"/>
      <c r="AH56" s="52"/>
      <c r="AI56" s="52"/>
      <c r="AJ56" s="52"/>
      <c r="AK56" s="52"/>
      <c r="AL56" s="52"/>
      <c r="AM56" s="86">
        <f>F56</f>
        <v>169.6</v>
      </c>
      <c r="AN56" s="52"/>
      <c r="AO56" s="52"/>
      <c r="AP56" s="52"/>
      <c r="AQ56" s="52"/>
      <c r="AR56" s="52"/>
      <c r="AS56" s="52"/>
      <c r="AT56" s="52"/>
      <c r="AU56" s="52"/>
      <c r="AV56" s="86"/>
    </row>
    <row r="57" spans="1:48" ht="15.6" x14ac:dyDescent="0.3">
      <c r="A57" s="52">
        <f t="shared" si="0"/>
        <v>48</v>
      </c>
      <c r="B57" s="52">
        <v>930.2</v>
      </c>
      <c r="C57" s="52" t="s">
        <v>25</v>
      </c>
      <c r="D57" s="85">
        <v>42153</v>
      </c>
      <c r="E57" s="84" t="s">
        <v>994</v>
      </c>
      <c r="F57" s="90">
        <v>79.5</v>
      </c>
      <c r="G57" s="90">
        <v>0</v>
      </c>
      <c r="H57" s="52" t="s">
        <v>34</v>
      </c>
      <c r="I57" s="52" t="s">
        <v>75</v>
      </c>
      <c r="J57" s="52">
        <v>0</v>
      </c>
      <c r="K57" s="52">
        <v>10028</v>
      </c>
      <c r="L57" s="52" t="s">
        <v>93</v>
      </c>
      <c r="M57" s="89">
        <v>4957</v>
      </c>
      <c r="N57" s="52">
        <v>121385</v>
      </c>
      <c r="O57" s="52">
        <v>1</v>
      </c>
      <c r="P57" s="52">
        <v>4166</v>
      </c>
      <c r="Q57" s="52" t="s">
        <v>112</v>
      </c>
      <c r="R57" s="52" t="s">
        <v>11</v>
      </c>
      <c r="S57" s="52" t="s">
        <v>58</v>
      </c>
      <c r="T57" s="52">
        <v>1268554</v>
      </c>
      <c r="U57" s="52">
        <v>60</v>
      </c>
      <c r="V57" s="52" t="s">
        <v>41</v>
      </c>
      <c r="W57" s="52" t="s">
        <v>59</v>
      </c>
      <c r="X57" s="52" t="s">
        <v>11</v>
      </c>
      <c r="Y57" s="88">
        <v>42125</v>
      </c>
      <c r="Z57" s="52"/>
      <c r="AA57" s="52"/>
      <c r="AB57" s="52"/>
      <c r="AC57" s="52"/>
      <c r="AD57" s="52"/>
      <c r="AE57" s="52"/>
      <c r="AF57" s="52"/>
      <c r="AG57" s="52"/>
      <c r="AH57" s="52"/>
      <c r="AI57" s="52"/>
      <c r="AJ57" s="52"/>
      <c r="AK57" s="52"/>
      <c r="AL57" s="52"/>
      <c r="AM57" s="86">
        <f>F57</f>
        <v>79.5</v>
      </c>
      <c r="AN57" s="52"/>
      <c r="AO57" s="52"/>
      <c r="AP57" s="52"/>
      <c r="AQ57" s="52"/>
      <c r="AR57" s="52"/>
      <c r="AS57" s="52"/>
      <c r="AT57" s="52"/>
      <c r="AU57" s="52"/>
      <c r="AV57" s="86"/>
    </row>
    <row r="58" spans="1:48" ht="15.6" x14ac:dyDescent="0.3">
      <c r="A58" s="52">
        <f t="shared" si="0"/>
        <v>49</v>
      </c>
      <c r="B58" s="52">
        <v>930.2</v>
      </c>
      <c r="C58" s="52" t="s">
        <v>25</v>
      </c>
      <c r="D58" s="85">
        <v>42164</v>
      </c>
      <c r="E58" s="84" t="s">
        <v>995</v>
      </c>
      <c r="F58" s="90">
        <v>102.82</v>
      </c>
      <c r="G58" s="90">
        <v>0</v>
      </c>
      <c r="H58" s="52" t="s">
        <v>34</v>
      </c>
      <c r="I58" s="52" t="s">
        <v>56</v>
      </c>
      <c r="J58" s="52">
        <v>0</v>
      </c>
      <c r="K58" s="52">
        <v>9999</v>
      </c>
      <c r="L58" s="52" t="s">
        <v>113</v>
      </c>
      <c r="M58" s="89">
        <v>20150610112746</v>
      </c>
      <c r="N58" s="52">
        <v>2435</v>
      </c>
      <c r="O58" s="52">
        <v>1</v>
      </c>
      <c r="P58" s="52"/>
      <c r="Q58" s="52"/>
      <c r="R58" s="52" t="s">
        <v>11</v>
      </c>
      <c r="S58" s="52" t="s">
        <v>58</v>
      </c>
      <c r="T58" s="52">
        <v>1268546</v>
      </c>
      <c r="U58" s="52">
        <v>17</v>
      </c>
      <c r="V58" s="52" t="s">
        <v>41</v>
      </c>
      <c r="W58" s="52" t="s">
        <v>59</v>
      </c>
      <c r="X58" s="52" t="s">
        <v>11</v>
      </c>
      <c r="Y58" s="88">
        <v>42156</v>
      </c>
      <c r="Z58" s="52"/>
      <c r="AA58" s="52"/>
      <c r="AB58" s="52"/>
      <c r="AC58" s="52"/>
      <c r="AD58" s="52"/>
      <c r="AE58" s="52"/>
      <c r="AF58" s="86">
        <f>F58</f>
        <v>102.82</v>
      </c>
      <c r="AG58" s="86"/>
      <c r="AH58" s="86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2"/>
      <c r="AU58" s="52"/>
      <c r="AV58" s="86"/>
    </row>
    <row r="59" spans="1:48" ht="15.6" x14ac:dyDescent="0.3">
      <c r="A59" s="52">
        <f t="shared" si="0"/>
        <v>50</v>
      </c>
      <c r="B59" s="52">
        <v>930.2</v>
      </c>
      <c r="C59" s="52" t="s">
        <v>25</v>
      </c>
      <c r="D59" s="85">
        <v>42160</v>
      </c>
      <c r="E59" s="84" t="s">
        <v>996</v>
      </c>
      <c r="F59" s="90">
        <v>200</v>
      </c>
      <c r="G59" s="90">
        <v>0</v>
      </c>
      <c r="H59" s="52" t="s">
        <v>34</v>
      </c>
      <c r="I59" s="52" t="s">
        <v>67</v>
      </c>
      <c r="J59" s="52">
        <v>0</v>
      </c>
      <c r="K59" s="52">
        <v>7659</v>
      </c>
      <c r="L59" s="52" t="s">
        <v>1137</v>
      </c>
      <c r="M59" s="89">
        <v>20150605085422</v>
      </c>
      <c r="N59" s="52">
        <v>121337</v>
      </c>
      <c r="O59" s="52">
        <v>1</v>
      </c>
      <c r="P59" s="52"/>
      <c r="Q59" s="52"/>
      <c r="R59" s="52" t="s">
        <v>11</v>
      </c>
      <c r="S59" s="52" t="s">
        <v>58</v>
      </c>
      <c r="T59" s="52">
        <v>1268223</v>
      </c>
      <c r="U59" s="52">
        <v>49</v>
      </c>
      <c r="V59" s="52" t="s">
        <v>41</v>
      </c>
      <c r="W59" s="52" t="s">
        <v>59</v>
      </c>
      <c r="X59" s="52" t="s">
        <v>11</v>
      </c>
      <c r="Y59" s="88">
        <v>42156</v>
      </c>
      <c r="Z59" s="52"/>
      <c r="AA59" s="52"/>
      <c r="AB59" s="52"/>
      <c r="AC59" s="52"/>
      <c r="AD59" s="52"/>
      <c r="AE59" s="52"/>
      <c r="AF59" s="52"/>
      <c r="AG59" s="52"/>
      <c r="AH59" s="52"/>
      <c r="AI59" s="52"/>
      <c r="AJ59" s="52"/>
      <c r="AK59" s="52"/>
      <c r="AL59" s="52"/>
      <c r="AM59" s="86">
        <f>F59</f>
        <v>200</v>
      </c>
      <c r="AN59" s="86"/>
      <c r="AO59" s="86"/>
      <c r="AP59" s="86"/>
      <c r="AQ59" s="86"/>
      <c r="AR59" s="86"/>
      <c r="AS59" s="86"/>
      <c r="AT59" s="52"/>
      <c r="AU59" s="52"/>
      <c r="AV59" s="86"/>
    </row>
    <row r="60" spans="1:48" ht="15.6" x14ac:dyDescent="0.3">
      <c r="A60" s="52">
        <f t="shared" si="0"/>
        <v>51</v>
      </c>
      <c r="B60" s="52">
        <v>930.2</v>
      </c>
      <c r="C60" s="52" t="s">
        <v>25</v>
      </c>
      <c r="D60" s="85">
        <v>42160</v>
      </c>
      <c r="E60" s="84" t="s">
        <v>996</v>
      </c>
      <c r="F60" s="90">
        <v>100</v>
      </c>
      <c r="G60" s="90">
        <v>0</v>
      </c>
      <c r="H60" s="52" t="s">
        <v>34</v>
      </c>
      <c r="I60" s="52" t="s">
        <v>67</v>
      </c>
      <c r="J60" s="52">
        <v>0</v>
      </c>
      <c r="K60" s="52">
        <v>7659</v>
      </c>
      <c r="L60" s="52" t="s">
        <v>1137</v>
      </c>
      <c r="M60" s="89">
        <v>20150605085453</v>
      </c>
      <c r="N60" s="52">
        <v>121337</v>
      </c>
      <c r="O60" s="52">
        <v>1</v>
      </c>
      <c r="P60" s="52"/>
      <c r="Q60" s="52"/>
      <c r="R60" s="52" t="s">
        <v>11</v>
      </c>
      <c r="S60" s="52" t="s">
        <v>58</v>
      </c>
      <c r="T60" s="52">
        <v>1268223</v>
      </c>
      <c r="U60" s="52">
        <v>50</v>
      </c>
      <c r="V60" s="52" t="s">
        <v>41</v>
      </c>
      <c r="W60" s="52" t="s">
        <v>59</v>
      </c>
      <c r="X60" s="52" t="s">
        <v>11</v>
      </c>
      <c r="Y60" s="88">
        <v>42156</v>
      </c>
      <c r="Z60" s="52"/>
      <c r="AA60" s="52"/>
      <c r="AB60" s="52"/>
      <c r="AC60" s="52"/>
      <c r="AD60" s="52"/>
      <c r="AE60" s="52"/>
      <c r="AF60" s="52"/>
      <c r="AG60" s="52"/>
      <c r="AH60" s="52"/>
      <c r="AI60" s="52"/>
      <c r="AJ60" s="52"/>
      <c r="AK60" s="52"/>
      <c r="AL60" s="52"/>
      <c r="AM60" s="86">
        <f>F60</f>
        <v>100</v>
      </c>
      <c r="AN60" s="86"/>
      <c r="AO60" s="86"/>
      <c r="AP60" s="86"/>
      <c r="AQ60" s="86"/>
      <c r="AR60" s="86"/>
      <c r="AS60" s="86"/>
      <c r="AT60" s="52"/>
      <c r="AU60" s="52"/>
      <c r="AV60" s="86"/>
    </row>
    <row r="61" spans="1:48" ht="15.6" x14ac:dyDescent="0.3">
      <c r="A61" s="52">
        <f t="shared" si="0"/>
        <v>52</v>
      </c>
      <c r="B61" s="52">
        <v>930.2</v>
      </c>
      <c r="C61" s="52" t="s">
        <v>25</v>
      </c>
      <c r="D61" s="85">
        <v>42125</v>
      </c>
      <c r="E61" s="84" t="s">
        <v>997</v>
      </c>
      <c r="F61" s="90">
        <v>12</v>
      </c>
      <c r="G61" s="90">
        <v>0</v>
      </c>
      <c r="H61" s="52" t="s">
        <v>114</v>
      </c>
      <c r="I61" s="52" t="s">
        <v>115</v>
      </c>
      <c r="J61" s="52">
        <v>0</v>
      </c>
      <c r="K61" s="52">
        <v>9999</v>
      </c>
      <c r="L61" s="52" t="s">
        <v>116</v>
      </c>
      <c r="M61" s="89">
        <v>20150604115636</v>
      </c>
      <c r="N61" s="52">
        <v>2399</v>
      </c>
      <c r="O61" s="52">
        <v>1</v>
      </c>
      <c r="P61" s="52"/>
      <c r="Q61" s="52"/>
      <c r="R61" s="52" t="s">
        <v>11</v>
      </c>
      <c r="S61" s="52" t="s">
        <v>58</v>
      </c>
      <c r="T61" s="52">
        <v>1268223</v>
      </c>
      <c r="U61" s="52">
        <v>51</v>
      </c>
      <c r="V61" s="52" t="s">
        <v>41</v>
      </c>
      <c r="W61" s="52" t="s">
        <v>59</v>
      </c>
      <c r="X61" s="52" t="s">
        <v>11</v>
      </c>
      <c r="Y61" s="88">
        <v>42125</v>
      </c>
      <c r="Z61" s="52"/>
      <c r="AA61" s="52"/>
      <c r="AB61" s="52"/>
      <c r="AC61" s="52"/>
      <c r="AD61" s="52"/>
      <c r="AE61" s="52"/>
      <c r="AF61" s="52"/>
      <c r="AG61" s="52"/>
      <c r="AH61" s="52"/>
      <c r="AI61" s="52"/>
      <c r="AJ61" s="52"/>
      <c r="AK61" s="52"/>
      <c r="AL61" s="86">
        <f>F61</f>
        <v>12</v>
      </c>
      <c r="AM61" s="86"/>
      <c r="AN61" s="86"/>
      <c r="AO61" s="86"/>
      <c r="AP61" s="86"/>
      <c r="AQ61" s="86"/>
      <c r="AR61" s="86"/>
      <c r="AS61" s="86"/>
      <c r="AT61" s="86"/>
      <c r="AU61" s="52"/>
      <c r="AV61" s="86"/>
    </row>
    <row r="62" spans="1:48" ht="15.6" x14ac:dyDescent="0.3">
      <c r="A62" s="52">
        <f t="shared" si="0"/>
        <v>53</v>
      </c>
      <c r="B62" s="52">
        <v>930.2</v>
      </c>
      <c r="C62" s="52" t="s">
        <v>25</v>
      </c>
      <c r="D62" s="85">
        <v>42159</v>
      </c>
      <c r="E62" s="84" t="s">
        <v>979</v>
      </c>
      <c r="F62" s="90">
        <v>36</v>
      </c>
      <c r="G62" s="90">
        <v>0</v>
      </c>
      <c r="H62" s="52" t="s">
        <v>34</v>
      </c>
      <c r="I62" s="52" t="s">
        <v>67</v>
      </c>
      <c r="J62" s="52">
        <v>0</v>
      </c>
      <c r="K62" s="52">
        <v>156</v>
      </c>
      <c r="L62" s="52" t="s">
        <v>68</v>
      </c>
      <c r="M62" s="89" t="s">
        <v>117</v>
      </c>
      <c r="N62" s="52">
        <v>2388</v>
      </c>
      <c r="O62" s="52">
        <v>1</v>
      </c>
      <c r="P62" s="52"/>
      <c r="Q62" s="52"/>
      <c r="R62" s="52" t="s">
        <v>11</v>
      </c>
      <c r="S62" s="52" t="s">
        <v>58</v>
      </c>
      <c r="T62" s="52">
        <v>1268083</v>
      </c>
      <c r="U62" s="52">
        <v>45</v>
      </c>
      <c r="V62" s="52" t="s">
        <v>41</v>
      </c>
      <c r="W62" s="52" t="s">
        <v>59</v>
      </c>
      <c r="X62" s="52" t="s">
        <v>11</v>
      </c>
      <c r="Y62" s="88">
        <v>42156</v>
      </c>
      <c r="Z62" s="52"/>
      <c r="AA62" s="52"/>
      <c r="AB62" s="52"/>
      <c r="AC62" s="52"/>
      <c r="AD62" s="52"/>
      <c r="AE62" s="52"/>
      <c r="AF62" s="52"/>
      <c r="AG62" s="52"/>
      <c r="AH62" s="52"/>
      <c r="AI62" s="52"/>
      <c r="AJ62" s="52"/>
      <c r="AK62" s="52"/>
      <c r="AL62" s="52"/>
      <c r="AM62" s="52"/>
      <c r="AN62" s="52"/>
      <c r="AO62" s="86">
        <f>F62</f>
        <v>36</v>
      </c>
      <c r="AP62" s="52"/>
      <c r="AQ62" s="52"/>
      <c r="AR62" s="52"/>
      <c r="AS62" s="52"/>
      <c r="AT62" s="52"/>
      <c r="AU62" s="52"/>
      <c r="AV62" s="86"/>
    </row>
    <row r="63" spans="1:48" ht="15.6" x14ac:dyDescent="0.3">
      <c r="A63" s="52">
        <f t="shared" si="0"/>
        <v>54</v>
      </c>
      <c r="B63" s="52">
        <v>930.2</v>
      </c>
      <c r="C63" s="52" t="s">
        <v>25</v>
      </c>
      <c r="D63" s="85">
        <v>42136</v>
      </c>
      <c r="E63" s="84" t="s">
        <v>998</v>
      </c>
      <c r="F63" s="90">
        <v>0.5</v>
      </c>
      <c r="G63" s="90">
        <v>0</v>
      </c>
      <c r="H63" s="52" t="s">
        <v>34</v>
      </c>
      <c r="I63" s="52" t="s">
        <v>118</v>
      </c>
      <c r="J63" s="52">
        <v>0</v>
      </c>
      <c r="K63" s="52">
        <v>9999</v>
      </c>
      <c r="L63" s="52" t="s">
        <v>119</v>
      </c>
      <c r="M63" s="89">
        <v>20150601150559</v>
      </c>
      <c r="N63" s="52">
        <v>2378</v>
      </c>
      <c r="O63" s="52">
        <v>1</v>
      </c>
      <c r="P63" s="52"/>
      <c r="Q63" s="52"/>
      <c r="R63" s="52" t="s">
        <v>11</v>
      </c>
      <c r="S63" s="52" t="s">
        <v>58</v>
      </c>
      <c r="T63" s="52">
        <v>1268032</v>
      </c>
      <c r="U63" s="52">
        <v>17</v>
      </c>
      <c r="V63" s="52" t="s">
        <v>41</v>
      </c>
      <c r="W63" s="52" t="s">
        <v>59</v>
      </c>
      <c r="X63" s="52" t="s">
        <v>11</v>
      </c>
      <c r="Y63" s="88">
        <v>42125</v>
      </c>
      <c r="Z63" s="52"/>
      <c r="AA63" s="52"/>
      <c r="AB63" s="52"/>
      <c r="AC63" s="52"/>
      <c r="AD63" s="52"/>
      <c r="AE63" s="52"/>
      <c r="AF63" s="52"/>
      <c r="AG63" s="52"/>
      <c r="AH63" s="52"/>
      <c r="AI63" s="52"/>
      <c r="AJ63" s="52"/>
      <c r="AK63" s="52"/>
      <c r="AL63" s="86">
        <f>F63</f>
        <v>0.5</v>
      </c>
      <c r="AM63" s="86"/>
      <c r="AN63" s="86"/>
      <c r="AO63" s="86"/>
      <c r="AP63" s="86"/>
      <c r="AQ63" s="86"/>
      <c r="AR63" s="86"/>
      <c r="AS63" s="86"/>
      <c r="AT63" s="86"/>
      <c r="AU63" s="52"/>
      <c r="AV63" s="86"/>
    </row>
    <row r="64" spans="1:48" ht="15.6" x14ac:dyDescent="0.3">
      <c r="A64" s="52">
        <f t="shared" si="0"/>
        <v>55</v>
      </c>
      <c r="B64" s="52">
        <v>930.2</v>
      </c>
      <c r="C64" s="52" t="s">
        <v>25</v>
      </c>
      <c r="D64" s="85">
        <v>42156</v>
      </c>
      <c r="E64" s="84" t="s">
        <v>999</v>
      </c>
      <c r="F64" s="90">
        <v>100</v>
      </c>
      <c r="G64" s="90">
        <v>0</v>
      </c>
      <c r="H64" s="52" t="s">
        <v>34</v>
      </c>
      <c r="I64" s="52" t="s">
        <v>61</v>
      </c>
      <c r="J64" s="52">
        <v>0</v>
      </c>
      <c r="K64" s="52">
        <v>7402</v>
      </c>
      <c r="L64" s="52" t="s">
        <v>1133</v>
      </c>
      <c r="M64" s="89">
        <v>98</v>
      </c>
      <c r="N64" s="52">
        <v>2377</v>
      </c>
      <c r="O64" s="52">
        <v>1</v>
      </c>
      <c r="P64" s="52"/>
      <c r="Q64" s="52"/>
      <c r="R64" s="52" t="s">
        <v>11</v>
      </c>
      <c r="S64" s="52" t="s">
        <v>58</v>
      </c>
      <c r="T64" s="52">
        <v>1268032</v>
      </c>
      <c r="U64" s="52">
        <v>18</v>
      </c>
      <c r="V64" s="52" t="s">
        <v>41</v>
      </c>
      <c r="W64" s="52" t="s">
        <v>59</v>
      </c>
      <c r="X64" s="52" t="s">
        <v>11</v>
      </c>
      <c r="Y64" s="88">
        <v>42156</v>
      </c>
      <c r="Z64" s="52"/>
      <c r="AA64" s="52"/>
      <c r="AB64" s="52"/>
      <c r="AC64" s="52"/>
      <c r="AD64" s="52"/>
      <c r="AE64" s="52"/>
      <c r="AF64" s="52"/>
      <c r="AG64" s="52"/>
      <c r="AH64" s="52"/>
      <c r="AI64" s="52"/>
      <c r="AJ64" s="52"/>
      <c r="AK64" s="52"/>
      <c r="AL64" s="52"/>
      <c r="AM64" s="86">
        <f>F64</f>
        <v>100</v>
      </c>
      <c r="AN64" s="52"/>
      <c r="AO64" s="52"/>
      <c r="AP64" s="52"/>
      <c r="AQ64" s="52"/>
      <c r="AR64" s="52"/>
      <c r="AS64" s="52"/>
      <c r="AT64" s="52"/>
      <c r="AU64" s="52"/>
      <c r="AV64" s="86"/>
    </row>
    <row r="65" spans="1:48" ht="15.6" x14ac:dyDescent="0.3">
      <c r="A65" s="52">
        <f t="shared" si="0"/>
        <v>56</v>
      </c>
      <c r="B65" s="52">
        <v>930.2</v>
      </c>
      <c r="C65" s="52" t="s">
        <v>25</v>
      </c>
      <c r="D65" s="85">
        <v>42150</v>
      </c>
      <c r="E65" s="84" t="s">
        <v>1000</v>
      </c>
      <c r="F65" s="90">
        <v>1879.53</v>
      </c>
      <c r="G65" s="90">
        <v>0</v>
      </c>
      <c r="H65" s="52" t="s">
        <v>34</v>
      </c>
      <c r="I65" s="52" t="s">
        <v>56</v>
      </c>
      <c r="J65" s="52">
        <v>0</v>
      </c>
      <c r="K65" s="52">
        <v>263</v>
      </c>
      <c r="L65" s="52" t="s">
        <v>120</v>
      </c>
      <c r="M65" s="89">
        <v>1023491</v>
      </c>
      <c r="N65" s="52">
        <v>2364</v>
      </c>
      <c r="O65" s="52">
        <v>1</v>
      </c>
      <c r="P65" s="52"/>
      <c r="Q65" s="52"/>
      <c r="R65" s="52" t="s">
        <v>11</v>
      </c>
      <c r="S65" s="52" t="s">
        <v>58</v>
      </c>
      <c r="T65" s="52">
        <v>1267925</v>
      </c>
      <c r="U65" s="52">
        <v>17</v>
      </c>
      <c r="V65" s="52" t="s">
        <v>41</v>
      </c>
      <c r="W65" s="52" t="s">
        <v>59</v>
      </c>
      <c r="X65" s="52" t="s">
        <v>11</v>
      </c>
      <c r="Y65" s="88">
        <v>42125</v>
      </c>
      <c r="Z65" s="52"/>
      <c r="AA65" s="52"/>
      <c r="AB65" s="52"/>
      <c r="AC65" s="52"/>
      <c r="AD65" s="52"/>
      <c r="AE65" s="52"/>
      <c r="AF65" s="52"/>
      <c r="AG65" s="86"/>
      <c r="AH65" s="86">
        <f>F65</f>
        <v>1879.53</v>
      </c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2"/>
      <c r="AU65" s="52"/>
      <c r="AV65" s="86"/>
    </row>
    <row r="66" spans="1:48" ht="15.6" x14ac:dyDescent="0.3">
      <c r="A66" s="52">
        <f t="shared" si="0"/>
        <v>57</v>
      </c>
      <c r="B66" s="52">
        <v>930.2</v>
      </c>
      <c r="C66" s="52" t="s">
        <v>25</v>
      </c>
      <c r="D66" s="85">
        <v>42152</v>
      </c>
      <c r="E66" s="84" t="s">
        <v>1001</v>
      </c>
      <c r="F66" s="90">
        <v>100</v>
      </c>
      <c r="G66" s="90">
        <v>0</v>
      </c>
      <c r="H66" s="52" t="s">
        <v>34</v>
      </c>
      <c r="I66" s="52" t="s">
        <v>56</v>
      </c>
      <c r="J66" s="52">
        <v>0</v>
      </c>
      <c r="K66" s="52">
        <v>10260</v>
      </c>
      <c r="L66" s="52" t="s">
        <v>121</v>
      </c>
      <c r="M66" s="89">
        <v>20150529154919</v>
      </c>
      <c r="N66" s="52">
        <v>121271</v>
      </c>
      <c r="O66" s="52">
        <v>1</v>
      </c>
      <c r="P66" s="52"/>
      <c r="Q66" s="52"/>
      <c r="R66" s="52" t="s">
        <v>11</v>
      </c>
      <c r="S66" s="52" t="s">
        <v>58</v>
      </c>
      <c r="T66" s="52">
        <v>1267925</v>
      </c>
      <c r="U66" s="52">
        <v>18</v>
      </c>
      <c r="V66" s="52" t="s">
        <v>41</v>
      </c>
      <c r="W66" s="52" t="s">
        <v>59</v>
      </c>
      <c r="X66" s="52" t="s">
        <v>11</v>
      </c>
      <c r="Y66" s="88">
        <v>42125</v>
      </c>
      <c r="Z66" s="52"/>
      <c r="AA66" s="52"/>
      <c r="AB66" s="52"/>
      <c r="AC66" s="52"/>
      <c r="AD66" s="52"/>
      <c r="AE66" s="52"/>
      <c r="AF66" s="86">
        <f>F66</f>
        <v>100</v>
      </c>
      <c r="AG66" s="86"/>
      <c r="AH66" s="86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2"/>
      <c r="AU66" s="52"/>
      <c r="AV66" s="86"/>
    </row>
    <row r="67" spans="1:48" ht="15.6" x14ac:dyDescent="0.3">
      <c r="A67" s="52">
        <f t="shared" si="0"/>
        <v>58</v>
      </c>
      <c r="B67" s="52">
        <v>930.2</v>
      </c>
      <c r="C67" s="52" t="s">
        <v>25</v>
      </c>
      <c r="D67" s="85">
        <v>42152</v>
      </c>
      <c r="E67" s="84" t="s">
        <v>1000</v>
      </c>
      <c r="F67" s="90">
        <v>601.02</v>
      </c>
      <c r="G67" s="90">
        <v>0</v>
      </c>
      <c r="H67" s="52" t="s">
        <v>34</v>
      </c>
      <c r="I67" s="52" t="s">
        <v>56</v>
      </c>
      <c r="J67" s="52">
        <v>0</v>
      </c>
      <c r="K67" s="52">
        <v>7145</v>
      </c>
      <c r="L67" s="52" t="s">
        <v>122</v>
      </c>
      <c r="M67" s="89">
        <v>67829004</v>
      </c>
      <c r="N67" s="52">
        <v>2365</v>
      </c>
      <c r="O67" s="52">
        <v>1</v>
      </c>
      <c r="P67" s="52"/>
      <c r="Q67" s="52"/>
      <c r="R67" s="52" t="s">
        <v>11</v>
      </c>
      <c r="S67" s="52" t="s">
        <v>58</v>
      </c>
      <c r="T67" s="52">
        <v>1267925</v>
      </c>
      <c r="U67" s="52">
        <v>19</v>
      </c>
      <c r="V67" s="52" t="s">
        <v>41</v>
      </c>
      <c r="W67" s="52" t="s">
        <v>59</v>
      </c>
      <c r="X67" s="52" t="s">
        <v>11</v>
      </c>
      <c r="Y67" s="88">
        <v>42125</v>
      </c>
      <c r="Z67" s="52"/>
      <c r="AA67" s="52"/>
      <c r="AB67" s="52"/>
      <c r="AC67" s="52"/>
      <c r="AD67" s="52"/>
      <c r="AE67" s="52"/>
      <c r="AF67" s="52"/>
      <c r="AG67" s="86"/>
      <c r="AH67" s="86">
        <f>F67</f>
        <v>601.02</v>
      </c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2"/>
      <c r="AU67" s="52"/>
      <c r="AV67" s="86"/>
    </row>
    <row r="68" spans="1:48" ht="15.6" x14ac:dyDescent="0.3">
      <c r="A68" s="52">
        <f t="shared" si="0"/>
        <v>59</v>
      </c>
      <c r="B68" s="52">
        <v>930.2</v>
      </c>
      <c r="C68" s="52" t="s">
        <v>25</v>
      </c>
      <c r="D68" s="85">
        <v>42146</v>
      </c>
      <c r="E68" s="84" t="s">
        <v>1002</v>
      </c>
      <c r="F68" s="90">
        <v>300</v>
      </c>
      <c r="G68" s="90">
        <v>0</v>
      </c>
      <c r="H68" s="52" t="s">
        <v>34</v>
      </c>
      <c r="I68" s="52" t="s">
        <v>67</v>
      </c>
      <c r="J68" s="52">
        <v>0</v>
      </c>
      <c r="K68" s="52">
        <v>7592</v>
      </c>
      <c r="L68" s="52" t="s">
        <v>1138</v>
      </c>
      <c r="M68" s="89">
        <v>71951</v>
      </c>
      <c r="N68" s="52">
        <v>121309</v>
      </c>
      <c r="O68" s="52">
        <v>1</v>
      </c>
      <c r="P68" s="52"/>
      <c r="Q68" s="52"/>
      <c r="R68" s="52" t="s">
        <v>11</v>
      </c>
      <c r="S68" s="52" t="s">
        <v>58</v>
      </c>
      <c r="T68" s="52">
        <v>1267925</v>
      </c>
      <c r="U68" s="52">
        <v>20</v>
      </c>
      <c r="V68" s="52" t="s">
        <v>41</v>
      </c>
      <c r="W68" s="52" t="s">
        <v>59</v>
      </c>
      <c r="X68" s="52" t="s">
        <v>11</v>
      </c>
      <c r="Y68" s="88">
        <v>42125</v>
      </c>
      <c r="Z68" s="52"/>
      <c r="AA68" s="52"/>
      <c r="AB68" s="52"/>
      <c r="AC68" s="52"/>
      <c r="AD68" s="52"/>
      <c r="AE68" s="52"/>
      <c r="AF68" s="52"/>
      <c r="AG68" s="52"/>
      <c r="AH68" s="52"/>
      <c r="AI68" s="52"/>
      <c r="AJ68" s="52"/>
      <c r="AK68" s="52"/>
      <c r="AL68" s="52"/>
      <c r="AM68" s="86">
        <f>F68</f>
        <v>300</v>
      </c>
      <c r="AN68" s="86"/>
      <c r="AO68" s="86"/>
      <c r="AP68" s="86"/>
      <c r="AQ68" s="86"/>
      <c r="AR68" s="86"/>
      <c r="AS68" s="86"/>
      <c r="AT68" s="52"/>
      <c r="AU68" s="52"/>
      <c r="AV68" s="86"/>
    </row>
    <row r="69" spans="1:48" ht="15.6" x14ac:dyDescent="0.3">
      <c r="A69" s="52">
        <f t="shared" si="0"/>
        <v>60</v>
      </c>
      <c r="B69" s="52">
        <v>930.2</v>
      </c>
      <c r="C69" s="52" t="s">
        <v>25</v>
      </c>
      <c r="D69" s="85">
        <v>42128</v>
      </c>
      <c r="E69" s="84" t="s">
        <v>1003</v>
      </c>
      <c r="F69" s="90">
        <v>62.09</v>
      </c>
      <c r="G69" s="90">
        <v>0</v>
      </c>
      <c r="H69" s="52" t="s">
        <v>123</v>
      </c>
      <c r="I69" s="52" t="s">
        <v>118</v>
      </c>
      <c r="J69" s="52">
        <v>0</v>
      </c>
      <c r="K69" s="52">
        <v>9999</v>
      </c>
      <c r="L69" s="52" t="s">
        <v>124</v>
      </c>
      <c r="M69" s="89">
        <v>20150528110710</v>
      </c>
      <c r="N69" s="52">
        <v>2335</v>
      </c>
      <c r="O69" s="52">
        <v>1</v>
      </c>
      <c r="P69" s="52"/>
      <c r="Q69" s="52"/>
      <c r="R69" s="52" t="s">
        <v>11</v>
      </c>
      <c r="S69" s="52" t="s">
        <v>58</v>
      </c>
      <c r="T69" s="52">
        <v>1267773</v>
      </c>
      <c r="U69" s="52">
        <v>121</v>
      </c>
      <c r="V69" s="52" t="s">
        <v>41</v>
      </c>
      <c r="W69" s="52" t="s">
        <v>59</v>
      </c>
      <c r="X69" s="52" t="s">
        <v>11</v>
      </c>
      <c r="Y69" s="88">
        <v>42125</v>
      </c>
      <c r="Z69" s="52"/>
      <c r="AA69" s="52"/>
      <c r="AB69" s="52"/>
      <c r="AC69" s="52"/>
      <c r="AD69" s="52"/>
      <c r="AE69" s="52"/>
      <c r="AF69" s="52"/>
      <c r="AG69" s="52"/>
      <c r="AH69" s="52"/>
      <c r="AI69" s="52"/>
      <c r="AJ69" s="52"/>
      <c r="AK69" s="52"/>
      <c r="AL69" s="86">
        <f t="shared" ref="AL69:AL75" si="2">F69</f>
        <v>62.09</v>
      </c>
      <c r="AM69" s="86"/>
      <c r="AN69" s="86"/>
      <c r="AO69" s="86"/>
      <c r="AP69" s="86"/>
      <c r="AQ69" s="86"/>
      <c r="AR69" s="86"/>
      <c r="AS69" s="86"/>
      <c r="AT69" s="52"/>
      <c r="AU69" s="52"/>
      <c r="AV69" s="86"/>
    </row>
    <row r="70" spans="1:48" ht="15.6" x14ac:dyDescent="0.3">
      <c r="A70" s="52">
        <f t="shared" si="0"/>
        <v>61</v>
      </c>
      <c r="B70" s="52">
        <v>930.2</v>
      </c>
      <c r="C70" s="52" t="s">
        <v>25</v>
      </c>
      <c r="D70" s="85">
        <v>42132</v>
      </c>
      <c r="E70" s="84" t="s">
        <v>1003</v>
      </c>
      <c r="F70" s="90">
        <v>179.06</v>
      </c>
      <c r="G70" s="90">
        <v>0</v>
      </c>
      <c r="H70" s="52" t="s">
        <v>123</v>
      </c>
      <c r="I70" s="52" t="s">
        <v>118</v>
      </c>
      <c r="J70" s="52">
        <v>0</v>
      </c>
      <c r="K70" s="52">
        <v>9999</v>
      </c>
      <c r="L70" s="52" t="s">
        <v>125</v>
      </c>
      <c r="M70" s="89">
        <v>20150527115902</v>
      </c>
      <c r="N70" s="52">
        <v>2333</v>
      </c>
      <c r="O70" s="52">
        <v>1</v>
      </c>
      <c r="P70" s="52"/>
      <c r="Q70" s="52"/>
      <c r="R70" s="52" t="s">
        <v>11</v>
      </c>
      <c r="S70" s="52" t="s">
        <v>58</v>
      </c>
      <c r="T70" s="52">
        <v>1267773</v>
      </c>
      <c r="U70" s="52">
        <v>122</v>
      </c>
      <c r="V70" s="52" t="s">
        <v>41</v>
      </c>
      <c r="W70" s="52" t="s">
        <v>59</v>
      </c>
      <c r="X70" s="52" t="s">
        <v>11</v>
      </c>
      <c r="Y70" s="88">
        <v>42125</v>
      </c>
      <c r="Z70" s="52"/>
      <c r="AA70" s="52"/>
      <c r="AB70" s="52"/>
      <c r="AC70" s="52"/>
      <c r="AD70" s="52"/>
      <c r="AE70" s="52"/>
      <c r="AF70" s="52"/>
      <c r="AG70" s="52"/>
      <c r="AH70" s="52"/>
      <c r="AI70" s="52"/>
      <c r="AJ70" s="52"/>
      <c r="AK70" s="52"/>
      <c r="AL70" s="86">
        <f t="shared" si="2"/>
        <v>179.06</v>
      </c>
      <c r="AM70" s="86"/>
      <c r="AN70" s="86"/>
      <c r="AO70" s="86"/>
      <c r="AP70" s="86"/>
      <c r="AQ70" s="86"/>
      <c r="AR70" s="86"/>
      <c r="AS70" s="86"/>
      <c r="AT70" s="52"/>
      <c r="AU70" s="52"/>
      <c r="AV70" s="86"/>
    </row>
    <row r="71" spans="1:48" ht="15.6" x14ac:dyDescent="0.3">
      <c r="A71" s="52">
        <f t="shared" si="0"/>
        <v>62</v>
      </c>
      <c r="B71" s="52">
        <v>930.2</v>
      </c>
      <c r="C71" s="52" t="s">
        <v>25</v>
      </c>
      <c r="D71" s="85">
        <v>42132</v>
      </c>
      <c r="E71" s="84" t="s">
        <v>1003</v>
      </c>
      <c r="F71" s="90">
        <v>332.32</v>
      </c>
      <c r="G71" s="90">
        <v>0</v>
      </c>
      <c r="H71" s="52" t="s">
        <v>123</v>
      </c>
      <c r="I71" s="52" t="s">
        <v>118</v>
      </c>
      <c r="J71" s="52">
        <v>0</v>
      </c>
      <c r="K71" s="52">
        <v>9999</v>
      </c>
      <c r="L71" s="52" t="s">
        <v>126</v>
      </c>
      <c r="M71" s="89">
        <v>20150527143217</v>
      </c>
      <c r="N71" s="52">
        <v>2334</v>
      </c>
      <c r="O71" s="52">
        <v>1</v>
      </c>
      <c r="P71" s="52"/>
      <c r="Q71" s="52"/>
      <c r="R71" s="52" t="s">
        <v>11</v>
      </c>
      <c r="S71" s="52" t="s">
        <v>58</v>
      </c>
      <c r="T71" s="52">
        <v>1267773</v>
      </c>
      <c r="U71" s="52">
        <v>123</v>
      </c>
      <c r="V71" s="52" t="s">
        <v>41</v>
      </c>
      <c r="W71" s="52" t="s">
        <v>59</v>
      </c>
      <c r="X71" s="52" t="s">
        <v>11</v>
      </c>
      <c r="Y71" s="88">
        <v>42125</v>
      </c>
      <c r="Z71" s="52"/>
      <c r="AA71" s="52"/>
      <c r="AB71" s="52"/>
      <c r="AC71" s="52"/>
      <c r="AD71" s="52"/>
      <c r="AE71" s="52"/>
      <c r="AF71" s="52"/>
      <c r="AG71" s="52"/>
      <c r="AH71" s="52"/>
      <c r="AI71" s="52"/>
      <c r="AJ71" s="52"/>
      <c r="AK71" s="52"/>
      <c r="AL71" s="86">
        <f t="shared" si="2"/>
        <v>332.32</v>
      </c>
      <c r="AM71" s="86"/>
      <c r="AN71" s="86"/>
      <c r="AO71" s="86"/>
      <c r="AP71" s="86"/>
      <c r="AQ71" s="86"/>
      <c r="AR71" s="86"/>
      <c r="AS71" s="86"/>
      <c r="AT71" s="52"/>
      <c r="AU71" s="52"/>
      <c r="AV71" s="86"/>
    </row>
    <row r="72" spans="1:48" ht="15.6" x14ac:dyDescent="0.3">
      <c r="A72" s="52">
        <f t="shared" si="0"/>
        <v>63</v>
      </c>
      <c r="B72" s="52">
        <v>930.2</v>
      </c>
      <c r="C72" s="52" t="s">
        <v>25</v>
      </c>
      <c r="D72" s="85">
        <v>42144</v>
      </c>
      <c r="E72" s="84" t="s">
        <v>1004</v>
      </c>
      <c r="F72" s="90">
        <v>17.79</v>
      </c>
      <c r="G72" s="90">
        <v>0</v>
      </c>
      <c r="H72" s="52" t="s">
        <v>34</v>
      </c>
      <c r="I72" s="52" t="s">
        <v>127</v>
      </c>
      <c r="J72" s="52">
        <v>0</v>
      </c>
      <c r="K72" s="52">
        <v>9999</v>
      </c>
      <c r="L72" s="52" t="s">
        <v>128</v>
      </c>
      <c r="M72" s="89">
        <v>20150522131845</v>
      </c>
      <c r="N72" s="52">
        <v>2313</v>
      </c>
      <c r="O72" s="52">
        <v>1</v>
      </c>
      <c r="P72" s="52"/>
      <c r="Q72" s="52"/>
      <c r="R72" s="52" t="s">
        <v>11</v>
      </c>
      <c r="S72" s="52" t="s">
        <v>58</v>
      </c>
      <c r="T72" s="52">
        <v>1267773</v>
      </c>
      <c r="U72" s="52">
        <v>124</v>
      </c>
      <c r="V72" s="52" t="s">
        <v>41</v>
      </c>
      <c r="W72" s="52" t="s">
        <v>59</v>
      </c>
      <c r="X72" s="52" t="s">
        <v>11</v>
      </c>
      <c r="Y72" s="88">
        <v>42125</v>
      </c>
      <c r="Z72" s="52"/>
      <c r="AA72" s="52"/>
      <c r="AB72" s="52"/>
      <c r="AC72" s="52"/>
      <c r="AD72" s="52"/>
      <c r="AE72" s="52"/>
      <c r="AF72" s="52"/>
      <c r="AG72" s="52"/>
      <c r="AH72" s="52"/>
      <c r="AI72" s="52"/>
      <c r="AJ72" s="52"/>
      <c r="AK72" s="52"/>
      <c r="AL72" s="86">
        <f t="shared" si="2"/>
        <v>17.79</v>
      </c>
      <c r="AM72" s="86"/>
      <c r="AN72" s="86"/>
      <c r="AO72" s="86"/>
      <c r="AP72" s="86"/>
      <c r="AQ72" s="86"/>
      <c r="AR72" s="86"/>
      <c r="AS72" s="86"/>
      <c r="AT72" s="52"/>
      <c r="AU72" s="52"/>
      <c r="AV72" s="86"/>
    </row>
    <row r="73" spans="1:48" ht="15.6" x14ac:dyDescent="0.3">
      <c r="A73" s="52">
        <f t="shared" si="0"/>
        <v>64</v>
      </c>
      <c r="B73" s="52">
        <v>930.2</v>
      </c>
      <c r="C73" s="52" t="s">
        <v>25</v>
      </c>
      <c r="D73" s="85">
        <v>42139</v>
      </c>
      <c r="E73" s="84" t="s">
        <v>1005</v>
      </c>
      <c r="F73" s="90">
        <v>39.700000000000003</v>
      </c>
      <c r="G73" s="90">
        <v>0</v>
      </c>
      <c r="H73" s="52" t="s">
        <v>34</v>
      </c>
      <c r="I73" s="52" t="s">
        <v>118</v>
      </c>
      <c r="J73" s="52">
        <v>0</v>
      </c>
      <c r="K73" s="52">
        <v>9999</v>
      </c>
      <c r="L73" s="52" t="s">
        <v>136</v>
      </c>
      <c r="M73" s="89">
        <v>20150527112527</v>
      </c>
      <c r="N73" s="52">
        <v>2318</v>
      </c>
      <c r="O73" s="52">
        <v>1</v>
      </c>
      <c r="P73" s="52"/>
      <c r="Q73" s="52"/>
      <c r="R73" s="52" t="s">
        <v>11</v>
      </c>
      <c r="S73" s="52" t="s">
        <v>58</v>
      </c>
      <c r="T73" s="52">
        <v>1267773</v>
      </c>
      <c r="U73" s="52">
        <v>125</v>
      </c>
      <c r="V73" s="52" t="s">
        <v>41</v>
      </c>
      <c r="W73" s="52" t="s">
        <v>59</v>
      </c>
      <c r="X73" s="52" t="s">
        <v>11</v>
      </c>
      <c r="Y73" s="88">
        <v>42125</v>
      </c>
      <c r="Z73" s="52"/>
      <c r="AA73" s="52"/>
      <c r="AB73" s="52"/>
      <c r="AC73" s="52"/>
      <c r="AD73" s="52"/>
      <c r="AE73" s="52"/>
      <c r="AF73" s="52"/>
      <c r="AG73" s="52"/>
      <c r="AH73" s="52"/>
      <c r="AI73" s="52"/>
      <c r="AJ73" s="52"/>
      <c r="AK73" s="52"/>
      <c r="AL73" s="86">
        <f t="shared" si="2"/>
        <v>39.700000000000003</v>
      </c>
      <c r="AM73" s="86"/>
      <c r="AN73" s="86"/>
      <c r="AO73" s="86"/>
      <c r="AP73" s="86"/>
      <c r="AQ73" s="86"/>
      <c r="AR73" s="86"/>
      <c r="AS73" s="86"/>
      <c r="AT73" s="52"/>
      <c r="AU73" s="52"/>
      <c r="AV73" s="86"/>
    </row>
    <row r="74" spans="1:48" ht="15.6" x14ac:dyDescent="0.3">
      <c r="A74" s="52">
        <f t="shared" si="0"/>
        <v>65</v>
      </c>
      <c r="B74" s="52">
        <v>930.2</v>
      </c>
      <c r="C74" s="52" t="s">
        <v>25</v>
      </c>
      <c r="D74" s="85">
        <v>42139</v>
      </c>
      <c r="E74" s="84" t="s">
        <v>1006</v>
      </c>
      <c r="F74" s="90">
        <v>573.20000000000005</v>
      </c>
      <c r="G74" s="90">
        <v>0</v>
      </c>
      <c r="H74" s="52" t="s">
        <v>34</v>
      </c>
      <c r="I74" s="52" t="s">
        <v>118</v>
      </c>
      <c r="J74" s="52">
        <v>0</v>
      </c>
      <c r="K74" s="52">
        <v>9999</v>
      </c>
      <c r="L74" s="52" t="s">
        <v>129</v>
      </c>
      <c r="M74" s="89">
        <v>20150527112756</v>
      </c>
      <c r="N74" s="52">
        <v>2319</v>
      </c>
      <c r="O74" s="52">
        <v>1</v>
      </c>
      <c r="P74" s="52"/>
      <c r="Q74" s="52"/>
      <c r="R74" s="52" t="s">
        <v>11</v>
      </c>
      <c r="S74" s="52" t="s">
        <v>58</v>
      </c>
      <c r="T74" s="52">
        <v>1267773</v>
      </c>
      <c r="U74" s="52">
        <v>126</v>
      </c>
      <c r="V74" s="52" t="s">
        <v>41</v>
      </c>
      <c r="W74" s="52" t="s">
        <v>59</v>
      </c>
      <c r="X74" s="52" t="s">
        <v>11</v>
      </c>
      <c r="Y74" s="88">
        <v>42125</v>
      </c>
      <c r="Z74" s="52"/>
      <c r="AA74" s="52"/>
      <c r="AB74" s="52"/>
      <c r="AC74" s="52"/>
      <c r="AD74" s="52"/>
      <c r="AE74" s="52"/>
      <c r="AF74" s="52"/>
      <c r="AG74" s="52"/>
      <c r="AH74" s="52"/>
      <c r="AI74" s="52"/>
      <c r="AJ74" s="52"/>
      <c r="AK74" s="52"/>
      <c r="AL74" s="86">
        <f t="shared" si="2"/>
        <v>573.20000000000005</v>
      </c>
      <c r="AM74" s="86"/>
      <c r="AN74" s="86"/>
      <c r="AO74" s="86"/>
      <c r="AP74" s="86"/>
      <c r="AQ74" s="86"/>
      <c r="AR74" s="86"/>
      <c r="AS74" s="86"/>
      <c r="AT74" s="52"/>
      <c r="AU74" s="52"/>
      <c r="AV74" s="86"/>
    </row>
    <row r="75" spans="1:48" ht="15.6" x14ac:dyDescent="0.3">
      <c r="A75" s="52">
        <f t="shared" si="0"/>
        <v>66</v>
      </c>
      <c r="B75" s="52">
        <v>930.2</v>
      </c>
      <c r="C75" s="52" t="s">
        <v>25</v>
      </c>
      <c r="D75" s="85">
        <v>42144</v>
      </c>
      <c r="E75" s="84" t="s">
        <v>1007</v>
      </c>
      <c r="F75" s="90">
        <v>75</v>
      </c>
      <c r="G75" s="90">
        <v>0</v>
      </c>
      <c r="H75" s="52" t="s">
        <v>34</v>
      </c>
      <c r="I75" s="52" t="s">
        <v>118</v>
      </c>
      <c r="J75" s="52">
        <v>0</v>
      </c>
      <c r="K75" s="52">
        <v>109</v>
      </c>
      <c r="L75" s="52" t="s">
        <v>648</v>
      </c>
      <c r="M75" s="89">
        <v>11547554</v>
      </c>
      <c r="N75" s="52">
        <v>121554</v>
      </c>
      <c r="O75" s="52">
        <v>1</v>
      </c>
      <c r="P75" s="52"/>
      <c r="Q75" s="52"/>
      <c r="R75" s="52" t="s">
        <v>11</v>
      </c>
      <c r="S75" s="52" t="s">
        <v>58</v>
      </c>
      <c r="T75" s="52">
        <v>1267773</v>
      </c>
      <c r="U75" s="52">
        <v>127</v>
      </c>
      <c r="V75" s="52" t="s">
        <v>41</v>
      </c>
      <c r="W75" s="52" t="s">
        <v>59</v>
      </c>
      <c r="X75" s="52" t="s">
        <v>11</v>
      </c>
      <c r="Y75" s="88">
        <v>42125</v>
      </c>
      <c r="Z75" s="52"/>
      <c r="AA75" s="52"/>
      <c r="AB75" s="52"/>
      <c r="AC75" s="52"/>
      <c r="AD75" s="52"/>
      <c r="AE75" s="52"/>
      <c r="AF75" s="52"/>
      <c r="AG75" s="52"/>
      <c r="AH75" s="52"/>
      <c r="AI75" s="52"/>
      <c r="AJ75" s="52"/>
      <c r="AK75" s="52"/>
      <c r="AL75" s="86">
        <f t="shared" si="2"/>
        <v>75</v>
      </c>
      <c r="AM75" s="86"/>
      <c r="AN75" s="86"/>
      <c r="AO75" s="86"/>
      <c r="AP75" s="86"/>
      <c r="AQ75" s="86"/>
      <c r="AR75" s="86"/>
      <c r="AS75" s="86"/>
      <c r="AT75" s="52"/>
      <c r="AU75" s="52"/>
      <c r="AV75" s="86"/>
    </row>
    <row r="76" spans="1:48" ht="15.6" x14ac:dyDescent="0.3">
      <c r="A76" s="52">
        <f t="shared" ref="A76:A139" si="3">A75+1</f>
        <v>67</v>
      </c>
      <c r="B76" s="52">
        <v>930.2</v>
      </c>
      <c r="C76" s="52" t="s">
        <v>25</v>
      </c>
      <c r="D76" s="85">
        <v>42151</v>
      </c>
      <c r="E76" s="84" t="s">
        <v>1008</v>
      </c>
      <c r="F76" s="90">
        <v>150</v>
      </c>
      <c r="G76" s="90">
        <v>0</v>
      </c>
      <c r="H76" s="52" t="s">
        <v>34</v>
      </c>
      <c r="I76" s="52" t="s">
        <v>56</v>
      </c>
      <c r="J76" s="52">
        <v>0</v>
      </c>
      <c r="K76" s="52">
        <v>9999</v>
      </c>
      <c r="L76" s="52" t="s">
        <v>1139</v>
      </c>
      <c r="M76" s="89">
        <v>20150528082335</v>
      </c>
      <c r="N76" s="52">
        <v>2330</v>
      </c>
      <c r="O76" s="52">
        <v>1</v>
      </c>
      <c r="P76" s="52"/>
      <c r="Q76" s="52"/>
      <c r="R76" s="52" t="s">
        <v>11</v>
      </c>
      <c r="S76" s="52" t="s">
        <v>58</v>
      </c>
      <c r="T76" s="52">
        <v>1267773</v>
      </c>
      <c r="U76" s="52">
        <v>128</v>
      </c>
      <c r="V76" s="52" t="s">
        <v>41</v>
      </c>
      <c r="W76" s="52" t="s">
        <v>59</v>
      </c>
      <c r="X76" s="52" t="s">
        <v>11</v>
      </c>
      <c r="Y76" s="88">
        <v>42125</v>
      </c>
      <c r="Z76" s="52"/>
      <c r="AA76" s="52"/>
      <c r="AB76" s="52"/>
      <c r="AC76" s="52"/>
      <c r="AD76" s="52"/>
      <c r="AE76" s="52"/>
      <c r="AF76" s="86">
        <f>F76</f>
        <v>150</v>
      </c>
      <c r="AG76" s="86"/>
      <c r="AH76" s="86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2"/>
      <c r="AU76" s="52"/>
      <c r="AV76" s="86"/>
    </row>
    <row r="77" spans="1:48" ht="15.6" x14ac:dyDescent="0.3">
      <c r="A77" s="52">
        <f t="shared" si="3"/>
        <v>68</v>
      </c>
      <c r="B77" s="52">
        <v>930.2</v>
      </c>
      <c r="C77" s="52" t="s">
        <v>25</v>
      </c>
      <c r="D77" s="85">
        <v>42160</v>
      </c>
      <c r="E77" s="84" t="s">
        <v>130</v>
      </c>
      <c r="F77" s="90">
        <v>200</v>
      </c>
      <c r="G77" s="90">
        <v>0</v>
      </c>
      <c r="H77" s="52" t="s">
        <v>34</v>
      </c>
      <c r="I77" s="52" t="s">
        <v>56</v>
      </c>
      <c r="J77" s="52">
        <v>0</v>
      </c>
      <c r="K77" s="52">
        <v>10092</v>
      </c>
      <c r="L77" s="52" t="s">
        <v>131</v>
      </c>
      <c r="M77" s="89">
        <v>20150528083007</v>
      </c>
      <c r="N77" s="52">
        <v>121347</v>
      </c>
      <c r="O77" s="52">
        <v>1</v>
      </c>
      <c r="P77" s="52"/>
      <c r="Q77" s="52"/>
      <c r="R77" s="52" t="s">
        <v>11</v>
      </c>
      <c r="S77" s="52" t="s">
        <v>58</v>
      </c>
      <c r="T77" s="52">
        <v>1267773</v>
      </c>
      <c r="U77" s="52">
        <v>129</v>
      </c>
      <c r="V77" s="52" t="s">
        <v>41</v>
      </c>
      <c r="W77" s="52" t="s">
        <v>59</v>
      </c>
      <c r="X77" s="52" t="s">
        <v>11</v>
      </c>
      <c r="Y77" s="88">
        <v>42156</v>
      </c>
      <c r="Z77" s="52"/>
      <c r="AA77" s="52"/>
      <c r="AB77" s="52"/>
      <c r="AC77" s="52"/>
      <c r="AD77" s="52"/>
      <c r="AE77" s="52"/>
      <c r="AF77" s="52"/>
      <c r="AG77" s="86"/>
      <c r="AH77" s="86">
        <f>F77</f>
        <v>200</v>
      </c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2"/>
      <c r="AU77" s="52"/>
      <c r="AV77" s="86"/>
    </row>
    <row r="78" spans="1:48" ht="15.6" x14ac:dyDescent="0.3">
      <c r="A78" s="52">
        <f t="shared" si="3"/>
        <v>69</v>
      </c>
      <c r="B78" s="52">
        <v>930.2</v>
      </c>
      <c r="C78" s="52" t="s">
        <v>25</v>
      </c>
      <c r="D78" s="85">
        <v>42160</v>
      </c>
      <c r="E78" s="84" t="s">
        <v>130</v>
      </c>
      <c r="F78" s="90">
        <v>200</v>
      </c>
      <c r="G78" s="90">
        <v>0</v>
      </c>
      <c r="H78" s="52" t="s">
        <v>34</v>
      </c>
      <c r="I78" s="52" t="s">
        <v>56</v>
      </c>
      <c r="J78" s="52">
        <v>0</v>
      </c>
      <c r="K78" s="52">
        <v>1696</v>
      </c>
      <c r="L78" s="52" t="s">
        <v>1140</v>
      </c>
      <c r="M78" s="89">
        <v>20150528082859</v>
      </c>
      <c r="N78" s="52">
        <v>121246</v>
      </c>
      <c r="O78" s="52">
        <v>1</v>
      </c>
      <c r="P78" s="52"/>
      <c r="Q78" s="52"/>
      <c r="R78" s="52" t="s">
        <v>11</v>
      </c>
      <c r="S78" s="52" t="s">
        <v>58</v>
      </c>
      <c r="T78" s="52">
        <v>1267773</v>
      </c>
      <c r="U78" s="52">
        <v>130</v>
      </c>
      <c r="V78" s="52" t="s">
        <v>41</v>
      </c>
      <c r="W78" s="52" t="s">
        <v>59</v>
      </c>
      <c r="X78" s="52" t="s">
        <v>11</v>
      </c>
      <c r="Y78" s="88">
        <v>42156</v>
      </c>
      <c r="Z78" s="52"/>
      <c r="AA78" s="52"/>
      <c r="AB78" s="52"/>
      <c r="AC78" s="52"/>
      <c r="AD78" s="52"/>
      <c r="AE78" s="52"/>
      <c r="AF78" s="52"/>
      <c r="AG78" s="86"/>
      <c r="AH78" s="86">
        <f>F78</f>
        <v>200</v>
      </c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2"/>
      <c r="AU78" s="52"/>
      <c r="AV78" s="86"/>
    </row>
    <row r="79" spans="1:48" ht="15.6" x14ac:dyDescent="0.3">
      <c r="A79" s="52">
        <f t="shared" si="3"/>
        <v>70</v>
      </c>
      <c r="B79" s="52">
        <v>930.2</v>
      </c>
      <c r="C79" s="52" t="s">
        <v>25</v>
      </c>
      <c r="D79" s="85">
        <v>42144</v>
      </c>
      <c r="E79" s="84" t="s">
        <v>985</v>
      </c>
      <c r="F79" s="90">
        <v>928.76</v>
      </c>
      <c r="G79" s="90">
        <v>0</v>
      </c>
      <c r="H79" s="52" t="s">
        <v>34</v>
      </c>
      <c r="I79" s="52" t="s">
        <v>132</v>
      </c>
      <c r="J79" s="52">
        <v>0</v>
      </c>
      <c r="K79" s="52">
        <v>10007</v>
      </c>
      <c r="L79" s="52" t="s">
        <v>94</v>
      </c>
      <c r="M79" s="89">
        <v>45274</v>
      </c>
      <c r="N79" s="52">
        <v>121203</v>
      </c>
      <c r="O79" s="52">
        <v>1</v>
      </c>
      <c r="P79" s="52"/>
      <c r="Q79" s="52"/>
      <c r="R79" s="52" t="s">
        <v>11</v>
      </c>
      <c r="S79" s="52" t="s">
        <v>58</v>
      </c>
      <c r="T79" s="52">
        <v>1267773</v>
      </c>
      <c r="U79" s="52">
        <v>131</v>
      </c>
      <c r="V79" s="52" t="s">
        <v>41</v>
      </c>
      <c r="W79" s="52" t="s">
        <v>59</v>
      </c>
      <c r="X79" s="52" t="s">
        <v>11</v>
      </c>
      <c r="Y79" s="88">
        <v>42125</v>
      </c>
      <c r="Z79" s="52"/>
      <c r="AA79" s="52"/>
      <c r="AB79" s="52"/>
      <c r="AC79" s="52"/>
      <c r="AD79" s="52"/>
      <c r="AE79" s="86">
        <f>F79</f>
        <v>928.76</v>
      </c>
      <c r="AF79" s="52"/>
      <c r="AG79" s="52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2"/>
      <c r="AU79" s="52"/>
      <c r="AV79" s="86"/>
    </row>
    <row r="80" spans="1:48" ht="15.6" x14ac:dyDescent="0.3">
      <c r="A80" s="52">
        <f t="shared" si="3"/>
        <v>71</v>
      </c>
      <c r="B80" s="52">
        <v>930.2</v>
      </c>
      <c r="C80" s="52" t="s">
        <v>25</v>
      </c>
      <c r="D80" s="85">
        <v>42150</v>
      </c>
      <c r="E80" s="84" t="s">
        <v>133</v>
      </c>
      <c r="F80" s="90">
        <v>100</v>
      </c>
      <c r="G80" s="90">
        <v>0</v>
      </c>
      <c r="H80" s="52" t="s">
        <v>34</v>
      </c>
      <c r="I80" s="52" t="s">
        <v>67</v>
      </c>
      <c r="J80" s="52">
        <v>0</v>
      </c>
      <c r="K80" s="52">
        <v>7022</v>
      </c>
      <c r="L80" s="52" t="s">
        <v>1141</v>
      </c>
      <c r="M80" s="89">
        <v>20150526161452</v>
      </c>
      <c r="N80" s="52">
        <v>121193</v>
      </c>
      <c r="O80" s="52">
        <v>1</v>
      </c>
      <c r="P80" s="52"/>
      <c r="Q80" s="52"/>
      <c r="R80" s="52" t="s">
        <v>11</v>
      </c>
      <c r="S80" s="52" t="s">
        <v>58</v>
      </c>
      <c r="T80" s="52">
        <v>1267773</v>
      </c>
      <c r="U80" s="52">
        <v>132</v>
      </c>
      <c r="V80" s="52" t="s">
        <v>41</v>
      </c>
      <c r="W80" s="52" t="s">
        <v>59</v>
      </c>
      <c r="X80" s="52" t="s">
        <v>11</v>
      </c>
      <c r="Y80" s="88">
        <v>42125</v>
      </c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86">
        <f>F80</f>
        <v>100</v>
      </c>
      <c r="AN80" s="52"/>
      <c r="AO80" s="52"/>
      <c r="AP80" s="52"/>
      <c r="AQ80" s="52"/>
      <c r="AR80" s="52"/>
      <c r="AS80" s="52"/>
      <c r="AT80" s="52"/>
      <c r="AU80" s="52"/>
      <c r="AV80" s="86"/>
    </row>
    <row r="81" spans="1:48" ht="15.6" x14ac:dyDescent="0.3">
      <c r="A81" s="52">
        <f t="shared" si="3"/>
        <v>72</v>
      </c>
      <c r="B81" s="52">
        <v>930.2</v>
      </c>
      <c r="C81" s="52" t="s">
        <v>25</v>
      </c>
      <c r="D81" s="85">
        <v>42137</v>
      </c>
      <c r="E81" s="84" t="s">
        <v>983</v>
      </c>
      <c r="F81" s="90">
        <v>25</v>
      </c>
      <c r="G81" s="90">
        <v>0</v>
      </c>
      <c r="H81" s="52" t="s">
        <v>34</v>
      </c>
      <c r="I81" s="52" t="s">
        <v>91</v>
      </c>
      <c r="J81" s="52">
        <v>0</v>
      </c>
      <c r="K81" s="52">
        <v>2828</v>
      </c>
      <c r="L81" s="52" t="s">
        <v>134</v>
      </c>
      <c r="M81" s="89">
        <v>20150527141827</v>
      </c>
      <c r="N81" s="52">
        <v>121210</v>
      </c>
      <c r="O81" s="52">
        <v>1</v>
      </c>
      <c r="P81" s="52"/>
      <c r="Q81" s="52"/>
      <c r="R81" s="52" t="s">
        <v>11</v>
      </c>
      <c r="S81" s="52" t="s">
        <v>58</v>
      </c>
      <c r="T81" s="52">
        <v>1267773</v>
      </c>
      <c r="U81" s="52">
        <v>133</v>
      </c>
      <c r="V81" s="52" t="s">
        <v>41</v>
      </c>
      <c r="W81" s="52" t="s">
        <v>59</v>
      </c>
      <c r="X81" s="52" t="s">
        <v>11</v>
      </c>
      <c r="Y81" s="88">
        <v>42125</v>
      </c>
      <c r="Z81" s="52"/>
      <c r="AA81" s="52"/>
      <c r="AB81" s="52"/>
      <c r="AC81" s="52"/>
      <c r="AD81" s="52"/>
      <c r="AE81" s="52"/>
      <c r="AF81" s="52"/>
      <c r="AG81" s="52"/>
      <c r="AH81" s="52"/>
      <c r="AI81" s="52"/>
      <c r="AJ81" s="52"/>
      <c r="AK81" s="52"/>
      <c r="AL81" s="52"/>
      <c r="AM81" s="52"/>
      <c r="AN81" s="52"/>
      <c r="AO81" s="52"/>
      <c r="AP81" s="86">
        <f>F81</f>
        <v>25</v>
      </c>
      <c r="AQ81" s="52"/>
      <c r="AR81" s="52"/>
      <c r="AS81" s="52"/>
      <c r="AT81" s="52"/>
      <c r="AU81" s="52"/>
      <c r="AV81" s="86"/>
    </row>
    <row r="82" spans="1:48" ht="15.6" x14ac:dyDescent="0.3">
      <c r="A82" s="52">
        <f t="shared" si="3"/>
        <v>73</v>
      </c>
      <c r="B82" s="52">
        <v>930.2</v>
      </c>
      <c r="C82" s="52" t="s">
        <v>25</v>
      </c>
      <c r="D82" s="85">
        <v>42153</v>
      </c>
      <c r="E82" s="84" t="s">
        <v>1009</v>
      </c>
      <c r="F82" s="90">
        <v>25</v>
      </c>
      <c r="G82" s="90">
        <v>0</v>
      </c>
      <c r="H82" s="52" t="s">
        <v>34</v>
      </c>
      <c r="I82" s="52" t="s">
        <v>91</v>
      </c>
      <c r="J82" s="52">
        <v>0</v>
      </c>
      <c r="K82" s="52">
        <v>2273</v>
      </c>
      <c r="L82" s="52" t="s">
        <v>135</v>
      </c>
      <c r="M82" s="89">
        <v>20150527142010</v>
      </c>
      <c r="N82" s="52">
        <v>121184</v>
      </c>
      <c r="O82" s="52">
        <v>1</v>
      </c>
      <c r="P82" s="52"/>
      <c r="Q82" s="52"/>
      <c r="R82" s="52" t="s">
        <v>11</v>
      </c>
      <c r="S82" s="52" t="s">
        <v>58</v>
      </c>
      <c r="T82" s="52">
        <v>1267773</v>
      </c>
      <c r="U82" s="52">
        <v>134</v>
      </c>
      <c r="V82" s="52" t="s">
        <v>41</v>
      </c>
      <c r="W82" s="52" t="s">
        <v>59</v>
      </c>
      <c r="X82" s="52" t="s">
        <v>11</v>
      </c>
      <c r="Y82" s="88">
        <v>42125</v>
      </c>
      <c r="Z82" s="52"/>
      <c r="AA82" s="52"/>
      <c r="AB82" s="52"/>
      <c r="AC82" s="52"/>
      <c r="AD82" s="52"/>
      <c r="AE82" s="52"/>
      <c r="AF82" s="52"/>
      <c r="AG82" s="52"/>
      <c r="AH82" s="52"/>
      <c r="AI82" s="52"/>
      <c r="AJ82" s="52"/>
      <c r="AK82" s="52"/>
      <c r="AL82" s="52"/>
      <c r="AM82" s="52"/>
      <c r="AN82" s="52"/>
      <c r="AO82" s="52"/>
      <c r="AP82" s="86">
        <f>F82</f>
        <v>25</v>
      </c>
      <c r="AQ82" s="52"/>
      <c r="AR82" s="52"/>
      <c r="AS82" s="52"/>
      <c r="AT82" s="52"/>
      <c r="AU82" s="52"/>
      <c r="AV82" s="86"/>
    </row>
    <row r="83" spans="1:48" ht="15.6" x14ac:dyDescent="0.3">
      <c r="A83" s="52">
        <f t="shared" si="3"/>
        <v>74</v>
      </c>
      <c r="B83" s="52">
        <v>930.2</v>
      </c>
      <c r="C83" s="52" t="s">
        <v>25</v>
      </c>
      <c r="D83" s="85">
        <v>42153</v>
      </c>
      <c r="E83" s="84" t="s">
        <v>983</v>
      </c>
      <c r="F83" s="90">
        <v>25</v>
      </c>
      <c r="G83" s="90">
        <v>0</v>
      </c>
      <c r="H83" s="52" t="s">
        <v>34</v>
      </c>
      <c r="I83" s="52" t="s">
        <v>91</v>
      </c>
      <c r="J83" s="52">
        <v>0</v>
      </c>
      <c r="K83" s="52">
        <v>2273</v>
      </c>
      <c r="L83" s="52" t="s">
        <v>135</v>
      </c>
      <c r="M83" s="89">
        <v>20150527142112</v>
      </c>
      <c r="N83" s="52">
        <v>121184</v>
      </c>
      <c r="O83" s="52">
        <v>1</v>
      </c>
      <c r="P83" s="52"/>
      <c r="Q83" s="52"/>
      <c r="R83" s="52" t="s">
        <v>11</v>
      </c>
      <c r="S83" s="52" t="s">
        <v>58</v>
      </c>
      <c r="T83" s="52">
        <v>1267773</v>
      </c>
      <c r="U83" s="52">
        <v>135</v>
      </c>
      <c r="V83" s="52" t="s">
        <v>41</v>
      </c>
      <c r="W83" s="52" t="s">
        <v>59</v>
      </c>
      <c r="X83" s="52" t="s">
        <v>11</v>
      </c>
      <c r="Y83" s="88">
        <v>42125</v>
      </c>
      <c r="Z83" s="52"/>
      <c r="AA83" s="52"/>
      <c r="AB83" s="52"/>
      <c r="AC83" s="52"/>
      <c r="AD83" s="52"/>
      <c r="AE83" s="52"/>
      <c r="AF83" s="52"/>
      <c r="AG83" s="52"/>
      <c r="AH83" s="52"/>
      <c r="AI83" s="52"/>
      <c r="AJ83" s="52"/>
      <c r="AK83" s="52"/>
      <c r="AL83" s="52"/>
      <c r="AM83" s="52"/>
      <c r="AN83" s="52"/>
      <c r="AO83" s="52"/>
      <c r="AP83" s="86">
        <f>F83</f>
        <v>25</v>
      </c>
      <c r="AQ83" s="52"/>
      <c r="AR83" s="52"/>
      <c r="AS83" s="52"/>
      <c r="AT83" s="52"/>
      <c r="AU83" s="52"/>
      <c r="AV83" s="86"/>
    </row>
    <row r="84" spans="1:48" ht="15.6" x14ac:dyDescent="0.3">
      <c r="A84" s="52">
        <f t="shared" si="3"/>
        <v>75</v>
      </c>
      <c r="B84" s="52">
        <v>930.2</v>
      </c>
      <c r="C84" s="52" t="s">
        <v>25</v>
      </c>
      <c r="D84" s="85">
        <v>42125</v>
      </c>
      <c r="E84" s="84" t="s">
        <v>1010</v>
      </c>
      <c r="F84" s="90">
        <v>9.41</v>
      </c>
      <c r="G84" s="90">
        <v>0</v>
      </c>
      <c r="H84" s="52" t="s">
        <v>114</v>
      </c>
      <c r="I84" s="52" t="s">
        <v>115</v>
      </c>
      <c r="J84" s="52">
        <v>0</v>
      </c>
      <c r="K84" s="52">
        <v>9999</v>
      </c>
      <c r="L84" s="52" t="s">
        <v>136</v>
      </c>
      <c r="M84" s="89">
        <v>20150527113005</v>
      </c>
      <c r="N84" s="52">
        <v>2320</v>
      </c>
      <c r="O84" s="52">
        <v>1</v>
      </c>
      <c r="P84" s="52"/>
      <c r="Q84" s="52"/>
      <c r="R84" s="52" t="s">
        <v>11</v>
      </c>
      <c r="S84" s="52" t="s">
        <v>58</v>
      </c>
      <c r="T84" s="52">
        <v>1267773</v>
      </c>
      <c r="U84" s="52">
        <v>136</v>
      </c>
      <c r="V84" s="52" t="s">
        <v>41</v>
      </c>
      <c r="W84" s="52" t="s">
        <v>59</v>
      </c>
      <c r="X84" s="52" t="s">
        <v>11</v>
      </c>
      <c r="Y84" s="88">
        <v>42125</v>
      </c>
      <c r="Z84" s="52"/>
      <c r="AA84" s="52"/>
      <c r="AB84" s="52"/>
      <c r="AC84" s="52"/>
      <c r="AD84" s="52"/>
      <c r="AE84" s="52"/>
      <c r="AF84" s="52"/>
      <c r="AG84" s="52"/>
      <c r="AH84" s="52"/>
      <c r="AI84" s="52"/>
      <c r="AJ84" s="52"/>
      <c r="AK84" s="52"/>
      <c r="AL84" s="86">
        <f>F84</f>
        <v>9.41</v>
      </c>
      <c r="AM84" s="86"/>
      <c r="AN84" s="86"/>
      <c r="AO84" s="86"/>
      <c r="AP84" s="86"/>
      <c r="AQ84" s="86"/>
      <c r="AR84" s="86"/>
      <c r="AS84" s="86"/>
      <c r="AT84" s="52"/>
      <c r="AU84" s="52"/>
      <c r="AV84" s="86"/>
    </row>
    <row r="85" spans="1:48" ht="15.6" x14ac:dyDescent="0.3">
      <c r="A85" s="52">
        <f t="shared" si="3"/>
        <v>76</v>
      </c>
      <c r="B85" s="52">
        <v>930.2</v>
      </c>
      <c r="C85" s="52" t="s">
        <v>25</v>
      </c>
      <c r="D85" s="85">
        <v>42125</v>
      </c>
      <c r="E85" s="84" t="s">
        <v>1011</v>
      </c>
      <c r="F85" s="90">
        <v>25</v>
      </c>
      <c r="G85" s="90">
        <v>0</v>
      </c>
      <c r="H85" s="52" t="s">
        <v>114</v>
      </c>
      <c r="I85" s="52" t="s">
        <v>115</v>
      </c>
      <c r="J85" s="52">
        <v>0</v>
      </c>
      <c r="K85" s="52">
        <v>9999</v>
      </c>
      <c r="L85" s="52" t="s">
        <v>137</v>
      </c>
      <c r="M85" s="89">
        <v>20150527113827</v>
      </c>
      <c r="N85" s="52">
        <v>2321</v>
      </c>
      <c r="O85" s="52">
        <v>1</v>
      </c>
      <c r="P85" s="52"/>
      <c r="Q85" s="52"/>
      <c r="R85" s="52" t="s">
        <v>11</v>
      </c>
      <c r="S85" s="52" t="s">
        <v>58</v>
      </c>
      <c r="T85" s="52">
        <v>1267773</v>
      </c>
      <c r="U85" s="52">
        <v>137</v>
      </c>
      <c r="V85" s="52" t="s">
        <v>41</v>
      </c>
      <c r="W85" s="52" t="s">
        <v>59</v>
      </c>
      <c r="X85" s="52" t="s">
        <v>11</v>
      </c>
      <c r="Y85" s="88">
        <v>42125</v>
      </c>
      <c r="Z85" s="52"/>
      <c r="AA85" s="52"/>
      <c r="AB85" s="52"/>
      <c r="AC85" s="52"/>
      <c r="AD85" s="52"/>
      <c r="AE85" s="52"/>
      <c r="AF85" s="52"/>
      <c r="AG85" s="52"/>
      <c r="AH85" s="52"/>
      <c r="AI85" s="52"/>
      <c r="AJ85" s="52"/>
      <c r="AK85" s="52"/>
      <c r="AL85" s="86">
        <f>F85</f>
        <v>25</v>
      </c>
      <c r="AM85" s="86"/>
      <c r="AN85" s="86"/>
      <c r="AO85" s="86"/>
      <c r="AP85" s="86"/>
      <c r="AQ85" s="86"/>
      <c r="AR85" s="86"/>
      <c r="AS85" s="86"/>
      <c r="AT85" s="52"/>
      <c r="AU85" s="52"/>
      <c r="AV85" s="86"/>
    </row>
    <row r="86" spans="1:48" ht="15.6" x14ac:dyDescent="0.3">
      <c r="A86" s="52">
        <f t="shared" si="3"/>
        <v>77</v>
      </c>
      <c r="B86" s="52">
        <v>930.2</v>
      </c>
      <c r="C86" s="52" t="s">
        <v>25</v>
      </c>
      <c r="D86" s="85">
        <v>42125</v>
      </c>
      <c r="E86" s="84" t="s">
        <v>1012</v>
      </c>
      <c r="F86" s="90">
        <v>154.37</v>
      </c>
      <c r="G86" s="90">
        <v>0</v>
      </c>
      <c r="H86" s="52" t="s">
        <v>114</v>
      </c>
      <c r="I86" s="52" t="s">
        <v>115</v>
      </c>
      <c r="J86" s="52">
        <v>0</v>
      </c>
      <c r="K86" s="52">
        <v>9999</v>
      </c>
      <c r="L86" s="52" t="s">
        <v>138</v>
      </c>
      <c r="M86" s="89">
        <v>20150527114150</v>
      </c>
      <c r="N86" s="52">
        <v>2322</v>
      </c>
      <c r="O86" s="52">
        <v>1</v>
      </c>
      <c r="P86" s="52"/>
      <c r="Q86" s="52"/>
      <c r="R86" s="52" t="s">
        <v>11</v>
      </c>
      <c r="S86" s="52" t="s">
        <v>58</v>
      </c>
      <c r="T86" s="52">
        <v>1267773</v>
      </c>
      <c r="U86" s="52">
        <v>138</v>
      </c>
      <c r="V86" s="52" t="s">
        <v>41</v>
      </c>
      <c r="W86" s="52" t="s">
        <v>59</v>
      </c>
      <c r="X86" s="52" t="s">
        <v>11</v>
      </c>
      <c r="Y86" s="88">
        <v>42125</v>
      </c>
      <c r="Z86" s="52"/>
      <c r="AA86" s="52"/>
      <c r="AB86" s="52"/>
      <c r="AC86" s="52"/>
      <c r="AD86" s="52"/>
      <c r="AE86" s="52"/>
      <c r="AF86" s="52"/>
      <c r="AG86" s="52"/>
      <c r="AH86" s="52"/>
      <c r="AI86" s="52"/>
      <c r="AJ86" s="52"/>
      <c r="AK86" s="52"/>
      <c r="AL86" s="86">
        <f>F86</f>
        <v>154.37</v>
      </c>
      <c r="AM86" s="86"/>
      <c r="AN86" s="86"/>
      <c r="AO86" s="86"/>
      <c r="AP86" s="86"/>
      <c r="AQ86" s="86"/>
      <c r="AR86" s="86"/>
      <c r="AS86" s="86"/>
      <c r="AT86" s="52"/>
      <c r="AU86" s="52"/>
      <c r="AV86" s="86"/>
    </row>
    <row r="87" spans="1:48" ht="15.6" x14ac:dyDescent="0.3">
      <c r="A87" s="52">
        <f t="shared" si="3"/>
        <v>78</v>
      </c>
      <c r="B87" s="52">
        <v>930.2</v>
      </c>
      <c r="C87" s="52" t="s">
        <v>25</v>
      </c>
      <c r="D87" s="85">
        <v>42125</v>
      </c>
      <c r="E87" s="84" t="s">
        <v>1013</v>
      </c>
      <c r="F87" s="90">
        <v>6736.5</v>
      </c>
      <c r="G87" s="90">
        <v>0</v>
      </c>
      <c r="H87" s="52" t="s">
        <v>34</v>
      </c>
      <c r="I87" s="52" t="s">
        <v>78</v>
      </c>
      <c r="J87" s="52">
        <v>0</v>
      </c>
      <c r="K87" s="52">
        <v>1710</v>
      </c>
      <c r="L87" s="52" t="s">
        <v>139</v>
      </c>
      <c r="M87" s="89">
        <v>6172</v>
      </c>
      <c r="N87" s="52">
        <v>121206</v>
      </c>
      <c r="O87" s="52">
        <v>1</v>
      </c>
      <c r="P87" s="52">
        <v>4171</v>
      </c>
      <c r="Q87" s="52" t="s">
        <v>140</v>
      </c>
      <c r="R87" s="52" t="s">
        <v>11</v>
      </c>
      <c r="S87" s="52" t="s">
        <v>58</v>
      </c>
      <c r="T87" s="52">
        <v>1267487</v>
      </c>
      <c r="U87" s="52">
        <v>11</v>
      </c>
      <c r="V87" s="52" t="s">
        <v>41</v>
      </c>
      <c r="W87" s="52" t="s">
        <v>59</v>
      </c>
      <c r="X87" s="52" t="s">
        <v>11</v>
      </c>
      <c r="Y87" s="88">
        <v>42125</v>
      </c>
      <c r="Z87" s="52"/>
      <c r="AA87" s="52"/>
      <c r="AB87" s="52"/>
      <c r="AC87" s="52"/>
      <c r="AD87" s="52"/>
      <c r="AE87" s="52"/>
      <c r="AF87" s="52"/>
      <c r="AG87" s="52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86">
        <f>F87</f>
        <v>6736.5</v>
      </c>
      <c r="AU87" s="52" t="s">
        <v>494</v>
      </c>
      <c r="AV87" s="86"/>
    </row>
    <row r="88" spans="1:48" ht="15.6" x14ac:dyDescent="0.3">
      <c r="A88" s="52">
        <f t="shared" si="3"/>
        <v>79</v>
      </c>
      <c r="B88" s="52">
        <v>930.2</v>
      </c>
      <c r="C88" s="52" t="s">
        <v>25</v>
      </c>
      <c r="D88" s="85">
        <v>42144</v>
      </c>
      <c r="E88" s="84" t="s">
        <v>1014</v>
      </c>
      <c r="F88" s="90">
        <v>140.30000000000001</v>
      </c>
      <c r="G88" s="90">
        <v>0</v>
      </c>
      <c r="H88" s="52" t="s">
        <v>34</v>
      </c>
      <c r="I88" s="52" t="s">
        <v>97</v>
      </c>
      <c r="J88" s="52">
        <v>0</v>
      </c>
      <c r="K88" s="52">
        <v>7241</v>
      </c>
      <c r="L88" s="52" t="s">
        <v>1142</v>
      </c>
      <c r="M88" s="89">
        <v>20150521140035</v>
      </c>
      <c r="N88" s="52">
        <v>121145</v>
      </c>
      <c r="O88" s="52">
        <v>1</v>
      </c>
      <c r="P88" s="52"/>
      <c r="Q88" s="52"/>
      <c r="R88" s="52" t="s">
        <v>11</v>
      </c>
      <c r="S88" s="52" t="s">
        <v>58</v>
      </c>
      <c r="T88" s="52">
        <v>1267473</v>
      </c>
      <c r="U88" s="52">
        <v>77</v>
      </c>
      <c r="V88" s="52" t="s">
        <v>41</v>
      </c>
      <c r="W88" s="52" t="s">
        <v>59</v>
      </c>
      <c r="X88" s="52" t="s">
        <v>11</v>
      </c>
      <c r="Y88" s="88">
        <v>42125</v>
      </c>
      <c r="Z88" s="52"/>
      <c r="AA88" s="52"/>
      <c r="AB88" s="86">
        <f>F88</f>
        <v>140.30000000000001</v>
      </c>
      <c r="AC88" s="52"/>
      <c r="AD88" s="52"/>
      <c r="AE88" s="52"/>
      <c r="AF88" s="52"/>
      <c r="AG88" s="52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2"/>
      <c r="AU88" s="52"/>
      <c r="AV88" s="86"/>
    </row>
    <row r="89" spans="1:48" ht="15.6" x14ac:dyDescent="0.3">
      <c r="A89" s="52">
        <f t="shared" si="3"/>
        <v>80</v>
      </c>
      <c r="B89" s="52">
        <v>930.2</v>
      </c>
      <c r="C89" s="52" t="s">
        <v>25</v>
      </c>
      <c r="D89" s="85">
        <v>42144</v>
      </c>
      <c r="E89" s="84" t="s">
        <v>1014</v>
      </c>
      <c r="F89" s="90">
        <v>129.38</v>
      </c>
      <c r="G89" s="90">
        <v>0</v>
      </c>
      <c r="H89" s="52" t="s">
        <v>34</v>
      </c>
      <c r="I89" s="52" t="s">
        <v>97</v>
      </c>
      <c r="J89" s="52">
        <v>0</v>
      </c>
      <c r="K89" s="52">
        <v>7241</v>
      </c>
      <c r="L89" s="52" t="s">
        <v>1142</v>
      </c>
      <c r="M89" s="89">
        <v>20150521140035</v>
      </c>
      <c r="N89" s="52">
        <v>121145</v>
      </c>
      <c r="O89" s="52">
        <v>1</v>
      </c>
      <c r="P89" s="52"/>
      <c r="Q89" s="52"/>
      <c r="R89" s="52" t="s">
        <v>11</v>
      </c>
      <c r="S89" s="52" t="s">
        <v>58</v>
      </c>
      <c r="T89" s="52">
        <v>1267473</v>
      </c>
      <c r="U89" s="52">
        <v>78</v>
      </c>
      <c r="V89" s="52" t="s">
        <v>41</v>
      </c>
      <c r="W89" s="52" t="s">
        <v>59</v>
      </c>
      <c r="X89" s="52" t="s">
        <v>11</v>
      </c>
      <c r="Y89" s="88">
        <v>42125</v>
      </c>
      <c r="Z89" s="52"/>
      <c r="AA89" s="52"/>
      <c r="AB89" s="86">
        <f>F89</f>
        <v>129.38</v>
      </c>
      <c r="AC89" s="52"/>
      <c r="AD89" s="52"/>
      <c r="AE89" s="52"/>
      <c r="AF89" s="52"/>
      <c r="AG89" s="52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2"/>
      <c r="AU89" s="52"/>
      <c r="AV89" s="86"/>
    </row>
    <row r="90" spans="1:48" ht="15.6" x14ac:dyDescent="0.3">
      <c r="A90" s="52">
        <f t="shared" si="3"/>
        <v>81</v>
      </c>
      <c r="B90" s="52">
        <v>930.2</v>
      </c>
      <c r="C90" s="52" t="s">
        <v>25</v>
      </c>
      <c r="D90" s="85">
        <v>42144</v>
      </c>
      <c r="E90" s="84" t="s">
        <v>1015</v>
      </c>
      <c r="F90" s="90">
        <v>58.13</v>
      </c>
      <c r="G90" s="90">
        <v>0</v>
      </c>
      <c r="H90" s="52" t="s">
        <v>34</v>
      </c>
      <c r="I90" s="52" t="s">
        <v>118</v>
      </c>
      <c r="J90" s="52">
        <v>0</v>
      </c>
      <c r="K90" s="52">
        <v>7241</v>
      </c>
      <c r="L90" s="52" t="s">
        <v>1142</v>
      </c>
      <c r="M90" s="89">
        <v>20150521140035</v>
      </c>
      <c r="N90" s="52">
        <v>121145</v>
      </c>
      <c r="O90" s="52">
        <v>1</v>
      </c>
      <c r="P90" s="52"/>
      <c r="Q90" s="52"/>
      <c r="R90" s="52" t="s">
        <v>11</v>
      </c>
      <c r="S90" s="52" t="s">
        <v>58</v>
      </c>
      <c r="T90" s="52">
        <v>1267473</v>
      </c>
      <c r="U90" s="52">
        <v>79</v>
      </c>
      <c r="V90" s="52" t="s">
        <v>41</v>
      </c>
      <c r="W90" s="52" t="s">
        <v>59</v>
      </c>
      <c r="X90" s="52" t="s">
        <v>11</v>
      </c>
      <c r="Y90" s="88">
        <v>42125</v>
      </c>
      <c r="Z90" s="52"/>
      <c r="AA90" s="52"/>
      <c r="AB90" s="52"/>
      <c r="AC90" s="52"/>
      <c r="AD90" s="52"/>
      <c r="AE90" s="52"/>
      <c r="AF90" s="52"/>
      <c r="AG90" s="52"/>
      <c r="AH90" s="52"/>
      <c r="AI90" s="52"/>
      <c r="AJ90" s="52"/>
      <c r="AK90" s="52"/>
      <c r="AL90" s="86">
        <f>F90</f>
        <v>58.13</v>
      </c>
      <c r="AM90" s="86"/>
      <c r="AN90" s="86"/>
      <c r="AO90" s="86"/>
      <c r="AP90" s="86"/>
      <c r="AQ90" s="86"/>
      <c r="AR90" s="86"/>
      <c r="AS90" s="86"/>
      <c r="AT90" s="52"/>
      <c r="AU90" s="52"/>
      <c r="AV90" s="86"/>
    </row>
    <row r="91" spans="1:48" ht="15.6" x14ac:dyDescent="0.3">
      <c r="A91" s="52">
        <f t="shared" si="3"/>
        <v>82</v>
      </c>
      <c r="B91" s="52">
        <v>930.2</v>
      </c>
      <c r="C91" s="52" t="s">
        <v>25</v>
      </c>
      <c r="D91" s="85">
        <v>42144</v>
      </c>
      <c r="E91" s="84" t="s">
        <v>1016</v>
      </c>
      <c r="F91" s="90">
        <v>135.13999999999999</v>
      </c>
      <c r="G91" s="90">
        <v>0</v>
      </c>
      <c r="H91" s="52" t="s">
        <v>34</v>
      </c>
      <c r="I91" s="52" t="s">
        <v>63</v>
      </c>
      <c r="J91" s="52">
        <v>0</v>
      </c>
      <c r="K91" s="52">
        <v>7241</v>
      </c>
      <c r="L91" s="52" t="s">
        <v>1142</v>
      </c>
      <c r="M91" s="89">
        <v>20150521140035</v>
      </c>
      <c r="N91" s="52">
        <v>121145</v>
      </c>
      <c r="O91" s="52">
        <v>1</v>
      </c>
      <c r="P91" s="52"/>
      <c r="Q91" s="52"/>
      <c r="R91" s="52" t="s">
        <v>11</v>
      </c>
      <c r="S91" s="52" t="s">
        <v>58</v>
      </c>
      <c r="T91" s="52">
        <v>1267473</v>
      </c>
      <c r="U91" s="52">
        <v>80</v>
      </c>
      <c r="V91" s="52" t="s">
        <v>41</v>
      </c>
      <c r="W91" s="52" t="s">
        <v>59</v>
      </c>
      <c r="X91" s="52" t="s">
        <v>11</v>
      </c>
      <c r="Y91" s="88">
        <v>42125</v>
      </c>
      <c r="Z91" s="52"/>
      <c r="AA91" s="52"/>
      <c r="AB91" s="52"/>
      <c r="AC91" s="52"/>
      <c r="AD91" s="52"/>
      <c r="AE91" s="52"/>
      <c r="AF91" s="52"/>
      <c r="AG91" s="52"/>
      <c r="AH91" s="52"/>
      <c r="AI91" s="86">
        <f>F91</f>
        <v>135.13999999999999</v>
      </c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2"/>
      <c r="AU91" s="52"/>
      <c r="AV91" s="86"/>
    </row>
    <row r="92" spans="1:48" ht="15.6" x14ac:dyDescent="0.3">
      <c r="A92" s="52">
        <f t="shared" si="3"/>
        <v>83</v>
      </c>
      <c r="B92" s="52">
        <v>930.2</v>
      </c>
      <c r="C92" s="52" t="s">
        <v>25</v>
      </c>
      <c r="D92" s="85">
        <v>42144</v>
      </c>
      <c r="E92" s="84" t="s">
        <v>142</v>
      </c>
      <c r="F92" s="90">
        <v>50</v>
      </c>
      <c r="G92" s="90">
        <v>0</v>
      </c>
      <c r="H92" s="52" t="s">
        <v>34</v>
      </c>
      <c r="I92" s="52" t="s">
        <v>61</v>
      </c>
      <c r="J92" s="52">
        <v>0</v>
      </c>
      <c r="K92" s="52">
        <v>7241</v>
      </c>
      <c r="L92" s="52" t="s">
        <v>1142</v>
      </c>
      <c r="M92" s="89">
        <v>20150521140035</v>
      </c>
      <c r="N92" s="52">
        <v>121145</v>
      </c>
      <c r="O92" s="52">
        <v>1</v>
      </c>
      <c r="P92" s="52"/>
      <c r="Q92" s="52"/>
      <c r="R92" s="52" t="s">
        <v>11</v>
      </c>
      <c r="S92" s="52" t="s">
        <v>58</v>
      </c>
      <c r="T92" s="52">
        <v>1267473</v>
      </c>
      <c r="U92" s="52">
        <v>81</v>
      </c>
      <c r="V92" s="52" t="s">
        <v>41</v>
      </c>
      <c r="W92" s="52" t="s">
        <v>59</v>
      </c>
      <c r="X92" s="52" t="s">
        <v>11</v>
      </c>
      <c r="Y92" s="88">
        <v>42125</v>
      </c>
      <c r="Z92" s="52"/>
      <c r="AA92" s="52"/>
      <c r="AB92" s="52"/>
      <c r="AC92" s="52"/>
      <c r="AD92" s="52"/>
      <c r="AE92" s="52"/>
      <c r="AF92" s="52"/>
      <c r="AG92" s="52"/>
      <c r="AH92" s="52"/>
      <c r="AI92" s="52"/>
      <c r="AJ92" s="52"/>
      <c r="AK92" s="52"/>
      <c r="AL92" s="52"/>
      <c r="AM92" s="86">
        <f>F92</f>
        <v>50</v>
      </c>
      <c r="AN92" s="86"/>
      <c r="AO92" s="86"/>
      <c r="AP92" s="86"/>
      <c r="AQ92" s="86"/>
      <c r="AR92" s="86"/>
      <c r="AS92" s="86"/>
      <c r="AT92" s="52"/>
      <c r="AU92" s="52"/>
      <c r="AV92" s="86"/>
    </row>
    <row r="93" spans="1:48" ht="15.6" x14ac:dyDescent="0.3">
      <c r="A93" s="52">
        <f t="shared" si="3"/>
        <v>84</v>
      </c>
      <c r="B93" s="52">
        <v>930.2</v>
      </c>
      <c r="C93" s="52" t="s">
        <v>25</v>
      </c>
      <c r="D93" s="85">
        <v>42144</v>
      </c>
      <c r="E93" s="84" t="s">
        <v>1017</v>
      </c>
      <c r="F93" s="90">
        <v>20</v>
      </c>
      <c r="G93" s="90">
        <v>0</v>
      </c>
      <c r="H93" s="52" t="s">
        <v>34</v>
      </c>
      <c r="I93" s="52" t="s">
        <v>61</v>
      </c>
      <c r="J93" s="52">
        <v>0</v>
      </c>
      <c r="K93" s="52">
        <v>7241</v>
      </c>
      <c r="L93" s="52" t="s">
        <v>1142</v>
      </c>
      <c r="M93" s="89">
        <v>20150521140035</v>
      </c>
      <c r="N93" s="52">
        <v>121145</v>
      </c>
      <c r="O93" s="52">
        <v>1</v>
      </c>
      <c r="P93" s="52"/>
      <c r="Q93" s="52"/>
      <c r="R93" s="52" t="s">
        <v>11</v>
      </c>
      <c r="S93" s="52" t="s">
        <v>58</v>
      </c>
      <c r="T93" s="52">
        <v>1267473</v>
      </c>
      <c r="U93" s="52">
        <v>82</v>
      </c>
      <c r="V93" s="52" t="s">
        <v>41</v>
      </c>
      <c r="W93" s="52" t="s">
        <v>59</v>
      </c>
      <c r="X93" s="52" t="s">
        <v>11</v>
      </c>
      <c r="Y93" s="88">
        <v>42125</v>
      </c>
      <c r="Z93" s="52"/>
      <c r="AA93" s="52"/>
      <c r="AB93" s="52"/>
      <c r="AC93" s="52"/>
      <c r="AD93" s="52"/>
      <c r="AE93" s="52"/>
      <c r="AF93" s="52"/>
      <c r="AG93" s="52"/>
      <c r="AH93" s="52"/>
      <c r="AI93" s="52"/>
      <c r="AJ93" s="52"/>
      <c r="AK93" s="52"/>
      <c r="AL93" s="52"/>
      <c r="AM93" s="86">
        <f>F93</f>
        <v>20</v>
      </c>
      <c r="AN93" s="86"/>
      <c r="AO93" s="86"/>
      <c r="AP93" s="86"/>
      <c r="AQ93" s="86"/>
      <c r="AR93" s="86"/>
      <c r="AS93" s="86"/>
      <c r="AT93" s="52"/>
      <c r="AU93" s="52"/>
      <c r="AV93" s="86"/>
    </row>
    <row r="94" spans="1:48" ht="15.6" x14ac:dyDescent="0.3">
      <c r="A94" s="52">
        <f t="shared" si="3"/>
        <v>85</v>
      </c>
      <c r="B94" s="52">
        <v>930.2</v>
      </c>
      <c r="C94" s="52" t="s">
        <v>25</v>
      </c>
      <c r="D94" s="85">
        <v>42125</v>
      </c>
      <c r="E94" s="84" t="s">
        <v>143</v>
      </c>
      <c r="F94" s="90">
        <v>635.15</v>
      </c>
      <c r="G94" s="90">
        <v>0</v>
      </c>
      <c r="H94" s="52" t="s">
        <v>34</v>
      </c>
      <c r="I94" s="52" t="s">
        <v>106</v>
      </c>
      <c r="J94" s="52">
        <v>0</v>
      </c>
      <c r="K94" s="52">
        <v>9293</v>
      </c>
      <c r="L94" s="52" t="s">
        <v>108</v>
      </c>
      <c r="M94" s="89">
        <v>50276</v>
      </c>
      <c r="N94" s="52">
        <v>121069</v>
      </c>
      <c r="O94" s="52">
        <v>1</v>
      </c>
      <c r="P94" s="52">
        <v>3753</v>
      </c>
      <c r="Q94" s="52" t="s">
        <v>109</v>
      </c>
      <c r="R94" s="52" t="s">
        <v>11</v>
      </c>
      <c r="S94" s="52" t="s">
        <v>58</v>
      </c>
      <c r="T94" s="52">
        <v>1267465</v>
      </c>
      <c r="U94" s="52">
        <v>38</v>
      </c>
      <c r="V94" s="52" t="s">
        <v>41</v>
      </c>
      <c r="W94" s="52" t="s">
        <v>59</v>
      </c>
      <c r="X94" s="52" t="s">
        <v>11</v>
      </c>
      <c r="Y94" s="88">
        <v>42125</v>
      </c>
      <c r="Z94" s="52"/>
      <c r="AA94" s="52"/>
      <c r="AB94" s="52"/>
      <c r="AC94" s="52"/>
      <c r="AD94" s="52"/>
      <c r="AE94" s="52"/>
      <c r="AF94" s="52"/>
      <c r="AG94" s="52"/>
      <c r="AH94" s="52"/>
      <c r="AI94" s="52"/>
      <c r="AJ94" s="52"/>
      <c r="AK94" s="52"/>
      <c r="AL94" s="52"/>
      <c r="AM94" s="86">
        <f>F94</f>
        <v>635.15</v>
      </c>
      <c r="AN94" s="86"/>
      <c r="AO94" s="86"/>
      <c r="AP94" s="86"/>
      <c r="AQ94" s="86"/>
      <c r="AR94" s="86"/>
      <c r="AS94" s="86"/>
      <c r="AT94" s="52"/>
      <c r="AU94" s="52"/>
      <c r="AV94" s="86"/>
    </row>
    <row r="95" spans="1:48" ht="15.6" x14ac:dyDescent="0.3">
      <c r="A95" s="52">
        <f t="shared" si="3"/>
        <v>86</v>
      </c>
      <c r="B95" s="52">
        <v>930.2</v>
      </c>
      <c r="C95" s="52" t="s">
        <v>25</v>
      </c>
      <c r="D95" s="85">
        <v>42138</v>
      </c>
      <c r="E95" s="84" t="s">
        <v>1018</v>
      </c>
      <c r="F95" s="90">
        <v>171.51</v>
      </c>
      <c r="G95" s="90">
        <v>0</v>
      </c>
      <c r="H95" s="52" t="s">
        <v>34</v>
      </c>
      <c r="I95" s="52" t="s">
        <v>118</v>
      </c>
      <c r="J95" s="52">
        <v>0</v>
      </c>
      <c r="K95" s="52">
        <v>9999</v>
      </c>
      <c r="L95" s="52" t="s">
        <v>125</v>
      </c>
      <c r="M95" s="89">
        <v>20150520110120</v>
      </c>
      <c r="N95" s="52">
        <v>2301</v>
      </c>
      <c r="O95" s="52">
        <v>1</v>
      </c>
      <c r="P95" s="52"/>
      <c r="Q95" s="52"/>
      <c r="R95" s="52" t="s">
        <v>11</v>
      </c>
      <c r="S95" s="52" t="s">
        <v>58</v>
      </c>
      <c r="T95" s="52">
        <v>1267399</v>
      </c>
      <c r="U95" s="52">
        <v>14</v>
      </c>
      <c r="V95" s="52" t="s">
        <v>41</v>
      </c>
      <c r="W95" s="52" t="s">
        <v>59</v>
      </c>
      <c r="X95" s="52" t="s">
        <v>11</v>
      </c>
      <c r="Y95" s="88">
        <v>42125</v>
      </c>
      <c r="Z95" s="52"/>
      <c r="AA95" s="52"/>
      <c r="AB95" s="52"/>
      <c r="AC95" s="52"/>
      <c r="AD95" s="52"/>
      <c r="AE95" s="52"/>
      <c r="AF95" s="52"/>
      <c r="AG95" s="52"/>
      <c r="AH95" s="52"/>
      <c r="AI95" s="52"/>
      <c r="AJ95" s="52"/>
      <c r="AK95" s="52"/>
      <c r="AL95" s="86">
        <f>F95</f>
        <v>171.51</v>
      </c>
      <c r="AM95" s="86"/>
      <c r="AN95" s="86"/>
      <c r="AO95" s="86"/>
      <c r="AP95" s="86"/>
      <c r="AQ95" s="86"/>
      <c r="AR95" s="86"/>
      <c r="AS95" s="86"/>
      <c r="AT95" s="52"/>
      <c r="AU95" s="52"/>
      <c r="AV95" s="86"/>
    </row>
    <row r="96" spans="1:48" ht="15.6" x14ac:dyDescent="0.3">
      <c r="A96" s="52">
        <f t="shared" si="3"/>
        <v>87</v>
      </c>
      <c r="B96" s="52">
        <v>930.2</v>
      </c>
      <c r="C96" s="52" t="s">
        <v>25</v>
      </c>
      <c r="D96" s="85">
        <v>42139</v>
      </c>
      <c r="E96" s="84" t="s">
        <v>1018</v>
      </c>
      <c r="F96" s="90">
        <v>602.16</v>
      </c>
      <c r="G96" s="90">
        <v>0</v>
      </c>
      <c r="H96" s="52" t="s">
        <v>34</v>
      </c>
      <c r="I96" s="52" t="s">
        <v>118</v>
      </c>
      <c r="J96" s="52">
        <v>0</v>
      </c>
      <c r="K96" s="52">
        <v>9999</v>
      </c>
      <c r="L96" s="52" t="s">
        <v>144</v>
      </c>
      <c r="M96" s="89">
        <v>20150520110420</v>
      </c>
      <c r="N96" s="52">
        <v>2302</v>
      </c>
      <c r="O96" s="52">
        <v>1</v>
      </c>
      <c r="P96" s="52"/>
      <c r="Q96" s="52"/>
      <c r="R96" s="52" t="s">
        <v>11</v>
      </c>
      <c r="S96" s="52" t="s">
        <v>58</v>
      </c>
      <c r="T96" s="52">
        <v>1267399</v>
      </c>
      <c r="U96" s="52">
        <v>15</v>
      </c>
      <c r="V96" s="52" t="s">
        <v>41</v>
      </c>
      <c r="W96" s="52" t="s">
        <v>59</v>
      </c>
      <c r="X96" s="52" t="s">
        <v>11</v>
      </c>
      <c r="Y96" s="88">
        <v>42125</v>
      </c>
      <c r="Z96" s="52"/>
      <c r="AA96" s="52"/>
      <c r="AB96" s="52"/>
      <c r="AC96" s="52"/>
      <c r="AD96" s="52"/>
      <c r="AE96" s="52"/>
      <c r="AF96" s="52"/>
      <c r="AG96" s="52"/>
      <c r="AH96" s="52"/>
      <c r="AI96" s="52"/>
      <c r="AJ96" s="52"/>
      <c r="AK96" s="52"/>
      <c r="AL96" s="86">
        <f>F96</f>
        <v>602.16</v>
      </c>
      <c r="AM96" s="86"/>
      <c r="AN96" s="86"/>
      <c r="AO96" s="86"/>
      <c r="AP96" s="86"/>
      <c r="AQ96" s="86"/>
      <c r="AR96" s="86"/>
      <c r="AS96" s="86"/>
      <c r="AT96" s="52"/>
      <c r="AU96" s="52"/>
      <c r="AV96" s="86"/>
    </row>
    <row r="97" spans="1:48" ht="15.6" x14ac:dyDescent="0.3">
      <c r="A97" s="52">
        <f t="shared" si="3"/>
        <v>88</v>
      </c>
      <c r="B97" s="52">
        <v>930.2</v>
      </c>
      <c r="C97" s="52" t="s">
        <v>25</v>
      </c>
      <c r="D97" s="85">
        <v>42146</v>
      </c>
      <c r="E97" s="84" t="s">
        <v>1019</v>
      </c>
      <c r="F97" s="90">
        <v>104.45</v>
      </c>
      <c r="G97" s="90">
        <v>0</v>
      </c>
      <c r="H97" s="52" t="s">
        <v>34</v>
      </c>
      <c r="I97" s="52" t="s">
        <v>118</v>
      </c>
      <c r="J97" s="52">
        <v>0</v>
      </c>
      <c r="K97" s="52">
        <v>9250</v>
      </c>
      <c r="L97" s="52" t="s">
        <v>98</v>
      </c>
      <c r="M97" s="89">
        <v>20150520105648</v>
      </c>
      <c r="N97" s="52">
        <v>121099</v>
      </c>
      <c r="O97" s="52">
        <v>1</v>
      </c>
      <c r="P97" s="52"/>
      <c r="Q97" s="52"/>
      <c r="R97" s="52" t="s">
        <v>11</v>
      </c>
      <c r="S97" s="52" t="s">
        <v>58</v>
      </c>
      <c r="T97" s="52">
        <v>1267399</v>
      </c>
      <c r="U97" s="52">
        <v>16</v>
      </c>
      <c r="V97" s="52" t="s">
        <v>41</v>
      </c>
      <c r="W97" s="52" t="s">
        <v>59</v>
      </c>
      <c r="X97" s="52" t="s">
        <v>11</v>
      </c>
      <c r="Y97" s="88">
        <v>42125</v>
      </c>
      <c r="Z97" s="52"/>
      <c r="AA97" s="52"/>
      <c r="AB97" s="52"/>
      <c r="AC97" s="52"/>
      <c r="AD97" s="52"/>
      <c r="AE97" s="52"/>
      <c r="AF97" s="52"/>
      <c r="AG97" s="52"/>
      <c r="AH97" s="52"/>
      <c r="AI97" s="52"/>
      <c r="AJ97" s="52"/>
      <c r="AK97" s="52"/>
      <c r="AL97" s="86">
        <f>F97</f>
        <v>104.45</v>
      </c>
      <c r="AM97" s="86"/>
      <c r="AN97" s="86"/>
      <c r="AO97" s="86"/>
      <c r="AP97" s="86"/>
      <c r="AQ97" s="86"/>
      <c r="AR97" s="86"/>
      <c r="AS97" s="86"/>
      <c r="AT97" s="52"/>
      <c r="AU97" s="52"/>
      <c r="AV97" s="86"/>
    </row>
    <row r="98" spans="1:48" ht="15.6" x14ac:dyDescent="0.3">
      <c r="A98" s="52">
        <f t="shared" si="3"/>
        <v>89</v>
      </c>
      <c r="B98" s="52">
        <v>930.2</v>
      </c>
      <c r="C98" s="52" t="s">
        <v>25</v>
      </c>
      <c r="D98" s="85">
        <v>42146</v>
      </c>
      <c r="E98" s="84" t="s">
        <v>1019</v>
      </c>
      <c r="F98" s="90">
        <v>61.6</v>
      </c>
      <c r="G98" s="90">
        <v>0</v>
      </c>
      <c r="H98" s="52" t="s">
        <v>34</v>
      </c>
      <c r="I98" s="52" t="s">
        <v>118</v>
      </c>
      <c r="J98" s="52">
        <v>0</v>
      </c>
      <c r="K98" s="52">
        <v>9999</v>
      </c>
      <c r="L98" s="52" t="s">
        <v>145</v>
      </c>
      <c r="M98" s="89">
        <v>20150520105831</v>
      </c>
      <c r="N98" s="52">
        <v>2300</v>
      </c>
      <c r="O98" s="52">
        <v>1</v>
      </c>
      <c r="P98" s="52"/>
      <c r="Q98" s="52"/>
      <c r="R98" s="52" t="s">
        <v>11</v>
      </c>
      <c r="S98" s="52" t="s">
        <v>58</v>
      </c>
      <c r="T98" s="52">
        <v>1267399</v>
      </c>
      <c r="U98" s="52">
        <v>17</v>
      </c>
      <c r="V98" s="52" t="s">
        <v>41</v>
      </c>
      <c r="W98" s="52" t="s">
        <v>59</v>
      </c>
      <c r="X98" s="52" t="s">
        <v>11</v>
      </c>
      <c r="Y98" s="88">
        <v>42125</v>
      </c>
      <c r="Z98" s="52"/>
      <c r="AA98" s="52"/>
      <c r="AB98" s="52"/>
      <c r="AC98" s="52"/>
      <c r="AD98" s="52"/>
      <c r="AE98" s="52"/>
      <c r="AF98" s="52"/>
      <c r="AG98" s="52"/>
      <c r="AH98" s="52"/>
      <c r="AI98" s="52"/>
      <c r="AJ98" s="52"/>
      <c r="AK98" s="52"/>
      <c r="AL98" s="86">
        <f>F98</f>
        <v>61.6</v>
      </c>
      <c r="AM98" s="86"/>
      <c r="AN98" s="86"/>
      <c r="AO98" s="86"/>
      <c r="AP98" s="86"/>
      <c r="AQ98" s="86"/>
      <c r="AR98" s="86"/>
      <c r="AS98" s="86"/>
      <c r="AT98" s="52"/>
      <c r="AU98" s="52"/>
      <c r="AV98" s="86"/>
    </row>
    <row r="99" spans="1:48" ht="15.6" x14ac:dyDescent="0.3">
      <c r="A99" s="52">
        <f t="shared" si="3"/>
        <v>90</v>
      </c>
      <c r="B99" s="52">
        <v>930.2</v>
      </c>
      <c r="C99" s="52" t="s">
        <v>25</v>
      </c>
      <c r="D99" s="85">
        <v>42142</v>
      </c>
      <c r="E99" s="84" t="s">
        <v>146</v>
      </c>
      <c r="F99" s="90">
        <v>50</v>
      </c>
      <c r="G99" s="90">
        <v>0</v>
      </c>
      <c r="H99" s="52" t="s">
        <v>34</v>
      </c>
      <c r="I99" s="52" t="s">
        <v>67</v>
      </c>
      <c r="J99" s="52">
        <v>0</v>
      </c>
      <c r="K99" s="52">
        <v>7791</v>
      </c>
      <c r="L99" s="52" t="s">
        <v>147</v>
      </c>
      <c r="M99" s="89">
        <v>20150518144203</v>
      </c>
      <c r="N99" s="52">
        <v>121120</v>
      </c>
      <c r="O99" s="52">
        <v>1</v>
      </c>
      <c r="P99" s="52"/>
      <c r="Q99" s="52"/>
      <c r="R99" s="52" t="s">
        <v>11</v>
      </c>
      <c r="S99" s="52" t="s">
        <v>58</v>
      </c>
      <c r="T99" s="52">
        <v>1267399</v>
      </c>
      <c r="U99" s="52">
        <v>18</v>
      </c>
      <c r="V99" s="52" t="s">
        <v>41</v>
      </c>
      <c r="W99" s="52" t="s">
        <v>59</v>
      </c>
      <c r="X99" s="52" t="s">
        <v>11</v>
      </c>
      <c r="Y99" s="88">
        <v>42125</v>
      </c>
      <c r="Z99" s="52"/>
      <c r="AA99" s="52"/>
      <c r="AB99" s="52"/>
      <c r="AC99" s="52"/>
      <c r="AD99" s="52"/>
      <c r="AE99" s="52"/>
      <c r="AF99" s="52"/>
      <c r="AG99" s="52"/>
      <c r="AH99" s="52"/>
      <c r="AI99" s="52"/>
      <c r="AJ99" s="52"/>
      <c r="AK99" s="52"/>
      <c r="AL99" s="52"/>
      <c r="AM99" s="52"/>
      <c r="AN99" s="86">
        <f>F99</f>
        <v>50</v>
      </c>
      <c r="AO99" s="52"/>
      <c r="AP99" s="52"/>
      <c r="AQ99" s="52"/>
      <c r="AR99" s="52"/>
      <c r="AS99" s="52"/>
      <c r="AT99" s="52"/>
      <c r="AU99" s="52"/>
      <c r="AV99" s="86"/>
    </row>
    <row r="100" spans="1:48" ht="15.6" x14ac:dyDescent="0.3">
      <c r="A100" s="52">
        <f t="shared" si="3"/>
        <v>91</v>
      </c>
      <c r="B100" s="52">
        <v>930.2</v>
      </c>
      <c r="C100" s="52" t="s">
        <v>25</v>
      </c>
      <c r="D100" s="85">
        <v>42132</v>
      </c>
      <c r="E100" s="84" t="s">
        <v>1020</v>
      </c>
      <c r="F100" s="90">
        <v>50.91</v>
      </c>
      <c r="G100" s="90">
        <v>0</v>
      </c>
      <c r="H100" s="52" t="s">
        <v>123</v>
      </c>
      <c r="I100" s="52" t="s">
        <v>118</v>
      </c>
      <c r="J100" s="52">
        <v>0</v>
      </c>
      <c r="K100" s="52">
        <v>9250</v>
      </c>
      <c r="L100" s="52" t="s">
        <v>98</v>
      </c>
      <c r="M100" s="89">
        <v>20150519111114</v>
      </c>
      <c r="N100" s="52">
        <v>121099</v>
      </c>
      <c r="O100" s="52">
        <v>1</v>
      </c>
      <c r="P100" s="52"/>
      <c r="Q100" s="52"/>
      <c r="R100" s="52" t="s">
        <v>11</v>
      </c>
      <c r="S100" s="52" t="s">
        <v>58</v>
      </c>
      <c r="T100" s="52">
        <v>1267366</v>
      </c>
      <c r="U100" s="52">
        <v>28</v>
      </c>
      <c r="V100" s="52" t="s">
        <v>41</v>
      </c>
      <c r="W100" s="52" t="s">
        <v>59</v>
      </c>
      <c r="X100" s="52" t="s">
        <v>11</v>
      </c>
      <c r="Y100" s="88">
        <v>42125</v>
      </c>
      <c r="Z100" s="52"/>
      <c r="AA100" s="52"/>
      <c r="AB100" s="52"/>
      <c r="AC100" s="52"/>
      <c r="AD100" s="52"/>
      <c r="AE100" s="52"/>
      <c r="AF100" s="52"/>
      <c r="AG100" s="52"/>
      <c r="AH100" s="52"/>
      <c r="AI100" s="52"/>
      <c r="AJ100" s="52"/>
      <c r="AK100" s="52"/>
      <c r="AL100" s="86">
        <f>F100</f>
        <v>50.91</v>
      </c>
      <c r="AM100" s="86"/>
      <c r="AN100" s="86"/>
      <c r="AO100" s="86"/>
      <c r="AP100" s="86"/>
      <c r="AQ100" s="86"/>
      <c r="AR100" s="86"/>
      <c r="AS100" s="86"/>
      <c r="AT100" s="52"/>
      <c r="AU100" s="52"/>
      <c r="AV100" s="86"/>
    </row>
    <row r="101" spans="1:48" ht="15.6" x14ac:dyDescent="0.3">
      <c r="A101" s="52">
        <f t="shared" si="3"/>
        <v>92</v>
      </c>
      <c r="B101" s="52">
        <v>930.2</v>
      </c>
      <c r="C101" s="52" t="s">
        <v>25</v>
      </c>
      <c r="D101" s="85">
        <v>42125</v>
      </c>
      <c r="E101" s="84" t="s">
        <v>1021</v>
      </c>
      <c r="F101" s="90">
        <v>52</v>
      </c>
      <c r="G101" s="90">
        <v>0</v>
      </c>
      <c r="H101" s="52" t="s">
        <v>34</v>
      </c>
      <c r="I101" s="52" t="s">
        <v>67</v>
      </c>
      <c r="J101" s="52">
        <v>0</v>
      </c>
      <c r="K101" s="52">
        <v>10007</v>
      </c>
      <c r="L101" s="52" t="s">
        <v>94</v>
      </c>
      <c r="M101" s="89" t="s">
        <v>148</v>
      </c>
      <c r="N101" s="52">
        <v>121103</v>
      </c>
      <c r="O101" s="52">
        <v>1</v>
      </c>
      <c r="P101" s="52"/>
      <c r="Q101" s="52"/>
      <c r="R101" s="52" t="s">
        <v>11</v>
      </c>
      <c r="S101" s="52" t="s">
        <v>58</v>
      </c>
      <c r="T101" s="52">
        <v>1267210</v>
      </c>
      <c r="U101" s="52">
        <v>35</v>
      </c>
      <c r="V101" s="52" t="s">
        <v>41</v>
      </c>
      <c r="W101" s="52" t="s">
        <v>59</v>
      </c>
      <c r="X101" s="52" t="s">
        <v>11</v>
      </c>
      <c r="Y101" s="88">
        <v>42125</v>
      </c>
      <c r="Z101" s="52"/>
      <c r="AA101" s="52"/>
      <c r="AB101" s="52"/>
      <c r="AC101" s="52"/>
      <c r="AD101" s="52"/>
      <c r="AE101" s="86">
        <f>F101</f>
        <v>52</v>
      </c>
      <c r="AF101" s="52"/>
      <c r="AG101" s="52"/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  <c r="AR101" s="52"/>
      <c r="AS101" s="52"/>
      <c r="AT101" s="52"/>
      <c r="AU101" s="52"/>
      <c r="AV101" s="86"/>
    </row>
    <row r="102" spans="1:48" ht="15.6" x14ac:dyDescent="0.3">
      <c r="A102" s="52">
        <f t="shared" si="3"/>
        <v>93</v>
      </c>
      <c r="B102" s="52">
        <v>930.2</v>
      </c>
      <c r="C102" s="52" t="s">
        <v>25</v>
      </c>
      <c r="D102" s="85">
        <v>42142</v>
      </c>
      <c r="E102" s="84" t="s">
        <v>149</v>
      </c>
      <c r="F102" s="90">
        <v>50</v>
      </c>
      <c r="G102" s="90">
        <v>0</v>
      </c>
      <c r="H102" s="52" t="s">
        <v>34</v>
      </c>
      <c r="I102" s="52" t="s">
        <v>67</v>
      </c>
      <c r="J102" s="52">
        <v>0</v>
      </c>
      <c r="K102" s="52">
        <v>8201</v>
      </c>
      <c r="L102" s="52" t="s">
        <v>1143</v>
      </c>
      <c r="M102" s="89">
        <v>273152</v>
      </c>
      <c r="N102" s="52">
        <v>121115</v>
      </c>
      <c r="O102" s="52">
        <v>1</v>
      </c>
      <c r="P102" s="52"/>
      <c r="Q102" s="52"/>
      <c r="R102" s="52" t="s">
        <v>11</v>
      </c>
      <c r="S102" s="52" t="s">
        <v>58</v>
      </c>
      <c r="T102" s="52">
        <v>1267210</v>
      </c>
      <c r="U102" s="52">
        <v>36</v>
      </c>
      <c r="V102" s="52" t="s">
        <v>41</v>
      </c>
      <c r="W102" s="52" t="s">
        <v>59</v>
      </c>
      <c r="X102" s="52" t="s">
        <v>11</v>
      </c>
      <c r="Y102" s="88">
        <v>42125</v>
      </c>
      <c r="Z102" s="52"/>
      <c r="AA102" s="52"/>
      <c r="AB102" s="52"/>
      <c r="AC102" s="52"/>
      <c r="AD102" s="52"/>
      <c r="AE102" s="52"/>
      <c r="AF102" s="52"/>
      <c r="AG102" s="52"/>
      <c r="AH102" s="52"/>
      <c r="AI102" s="52"/>
      <c r="AJ102" s="52"/>
      <c r="AK102" s="52"/>
      <c r="AL102" s="52"/>
      <c r="AM102" s="52"/>
      <c r="AN102" s="86">
        <f>F102</f>
        <v>50</v>
      </c>
      <c r="AO102" s="52"/>
      <c r="AP102" s="52"/>
      <c r="AQ102" s="52"/>
      <c r="AR102" s="52"/>
      <c r="AS102" s="52"/>
      <c r="AT102" s="52"/>
      <c r="AU102" s="52"/>
      <c r="AV102" s="86"/>
    </row>
    <row r="103" spans="1:48" ht="15.6" x14ac:dyDescent="0.3">
      <c r="A103" s="52">
        <f t="shared" si="3"/>
        <v>94</v>
      </c>
      <c r="B103" s="52">
        <v>930.2</v>
      </c>
      <c r="C103" s="52" t="s">
        <v>25</v>
      </c>
      <c r="D103" s="85">
        <v>42125</v>
      </c>
      <c r="E103" s="84" t="s">
        <v>1022</v>
      </c>
      <c r="F103" s="90">
        <v>200</v>
      </c>
      <c r="G103" s="90">
        <v>0</v>
      </c>
      <c r="H103" s="52" t="s">
        <v>34</v>
      </c>
      <c r="I103" s="52" t="s">
        <v>61</v>
      </c>
      <c r="J103" s="52">
        <v>0</v>
      </c>
      <c r="K103" s="52">
        <v>7458</v>
      </c>
      <c r="L103" s="52" t="s">
        <v>1144</v>
      </c>
      <c r="M103" s="89">
        <v>19141</v>
      </c>
      <c r="N103" s="52">
        <v>121091</v>
      </c>
      <c r="O103" s="52">
        <v>1</v>
      </c>
      <c r="P103" s="52"/>
      <c r="Q103" s="52"/>
      <c r="R103" s="52" t="s">
        <v>11</v>
      </c>
      <c r="S103" s="52" t="s">
        <v>58</v>
      </c>
      <c r="T103" s="52">
        <v>1267210</v>
      </c>
      <c r="U103" s="52">
        <v>37</v>
      </c>
      <c r="V103" s="52" t="s">
        <v>41</v>
      </c>
      <c r="W103" s="52" t="s">
        <v>59</v>
      </c>
      <c r="X103" s="52" t="s">
        <v>11</v>
      </c>
      <c r="Y103" s="88">
        <v>42125</v>
      </c>
      <c r="Z103" s="52"/>
      <c r="AA103" s="52"/>
      <c r="AB103" s="52"/>
      <c r="AC103" s="52"/>
      <c r="AD103" s="52"/>
      <c r="AE103" s="52"/>
      <c r="AF103" s="52"/>
      <c r="AG103" s="52"/>
      <c r="AH103" s="52"/>
      <c r="AI103" s="52"/>
      <c r="AJ103" s="52"/>
      <c r="AK103" s="52"/>
      <c r="AL103" s="52"/>
      <c r="AM103" s="86">
        <f>F103</f>
        <v>200</v>
      </c>
      <c r="AN103" s="86"/>
      <c r="AO103" s="86"/>
      <c r="AP103" s="86"/>
      <c r="AQ103" s="86"/>
      <c r="AR103" s="86"/>
      <c r="AS103" s="86"/>
      <c r="AT103" s="52"/>
      <c r="AU103" s="52"/>
      <c r="AV103" s="86"/>
    </row>
    <row r="104" spans="1:48" ht="15.6" x14ac:dyDescent="0.3">
      <c r="A104" s="52">
        <f t="shared" si="3"/>
        <v>95</v>
      </c>
      <c r="B104" s="52">
        <v>930.2</v>
      </c>
      <c r="C104" s="52" t="s">
        <v>25</v>
      </c>
      <c r="D104" s="85">
        <v>42125</v>
      </c>
      <c r="E104" s="84" t="s">
        <v>150</v>
      </c>
      <c r="F104" s="90">
        <v>503.03</v>
      </c>
      <c r="G104" s="90">
        <v>0</v>
      </c>
      <c r="H104" s="52" t="s">
        <v>34</v>
      </c>
      <c r="I104" s="52" t="s">
        <v>106</v>
      </c>
      <c r="J104" s="52">
        <v>0</v>
      </c>
      <c r="K104" s="52">
        <v>7346</v>
      </c>
      <c r="L104" s="52" t="s">
        <v>151</v>
      </c>
      <c r="M104" s="89">
        <v>212112</v>
      </c>
      <c r="N104" s="52">
        <v>121153</v>
      </c>
      <c r="O104" s="52">
        <v>1</v>
      </c>
      <c r="P104" s="52">
        <v>3840</v>
      </c>
      <c r="Q104" s="52" t="s">
        <v>152</v>
      </c>
      <c r="R104" s="52" t="s">
        <v>11</v>
      </c>
      <c r="S104" s="52" t="s">
        <v>58</v>
      </c>
      <c r="T104" s="52">
        <v>1267208</v>
      </c>
      <c r="U104" s="52">
        <v>55</v>
      </c>
      <c r="V104" s="52" t="s">
        <v>41</v>
      </c>
      <c r="W104" s="52" t="s">
        <v>59</v>
      </c>
      <c r="X104" s="52" t="s">
        <v>11</v>
      </c>
      <c r="Y104" s="88">
        <v>42125</v>
      </c>
      <c r="Z104" s="52"/>
      <c r="AA104" s="52"/>
      <c r="AB104" s="52"/>
      <c r="AC104" s="52"/>
      <c r="AD104" s="52"/>
      <c r="AE104" s="52"/>
      <c r="AF104" s="52"/>
      <c r="AG104" s="52"/>
      <c r="AH104" s="52"/>
      <c r="AI104" s="52"/>
      <c r="AJ104" s="52"/>
      <c r="AK104" s="52"/>
      <c r="AL104" s="52"/>
      <c r="AM104" s="86">
        <f>F104</f>
        <v>503.03</v>
      </c>
      <c r="AN104" s="52"/>
      <c r="AO104" s="52"/>
      <c r="AP104" s="52"/>
      <c r="AQ104" s="52"/>
      <c r="AR104" s="52"/>
      <c r="AS104" s="52"/>
      <c r="AT104" s="52"/>
      <c r="AU104" s="52"/>
      <c r="AV104" s="86"/>
    </row>
    <row r="105" spans="1:48" ht="15.6" x14ac:dyDescent="0.3">
      <c r="A105" s="52">
        <f t="shared" si="3"/>
        <v>96</v>
      </c>
      <c r="B105" s="52">
        <v>930.2</v>
      </c>
      <c r="C105" s="52" t="s">
        <v>25</v>
      </c>
      <c r="D105" s="85">
        <v>42095</v>
      </c>
      <c r="E105" s="84" t="s">
        <v>1023</v>
      </c>
      <c r="F105" s="90">
        <v>450</v>
      </c>
      <c r="G105" s="90">
        <v>0</v>
      </c>
      <c r="H105" s="52" t="s">
        <v>123</v>
      </c>
      <c r="I105" s="52" t="s">
        <v>118</v>
      </c>
      <c r="J105" s="52">
        <v>0</v>
      </c>
      <c r="K105" s="52">
        <v>9999</v>
      </c>
      <c r="L105" s="52" t="s">
        <v>153</v>
      </c>
      <c r="M105" s="89">
        <v>20150511162530</v>
      </c>
      <c r="N105" s="52">
        <v>2252</v>
      </c>
      <c r="O105" s="52">
        <v>1</v>
      </c>
      <c r="P105" s="52"/>
      <c r="Q105" s="52"/>
      <c r="R105" s="52" t="s">
        <v>11</v>
      </c>
      <c r="S105" s="52" t="s">
        <v>58</v>
      </c>
      <c r="T105" s="52">
        <v>1266926</v>
      </c>
      <c r="U105" s="52">
        <v>59</v>
      </c>
      <c r="V105" s="52" t="s">
        <v>41</v>
      </c>
      <c r="W105" s="52" t="s">
        <v>59</v>
      </c>
      <c r="X105" s="52" t="s">
        <v>11</v>
      </c>
      <c r="Y105" s="88">
        <v>42095</v>
      </c>
      <c r="Z105" s="52"/>
      <c r="AA105" s="52"/>
      <c r="AB105" s="52"/>
      <c r="AC105" s="52"/>
      <c r="AD105" s="52"/>
      <c r="AE105" s="52"/>
      <c r="AF105" s="52"/>
      <c r="AG105" s="52"/>
      <c r="AH105" s="52"/>
      <c r="AI105" s="52"/>
      <c r="AJ105" s="52"/>
      <c r="AK105" s="52"/>
      <c r="AL105" s="86">
        <f>F105</f>
        <v>450</v>
      </c>
      <c r="AM105" s="86"/>
      <c r="AN105" s="86"/>
      <c r="AO105" s="86"/>
      <c r="AP105" s="86"/>
      <c r="AQ105" s="86"/>
      <c r="AR105" s="86"/>
      <c r="AS105" s="86"/>
      <c r="AT105" s="52"/>
      <c r="AU105" s="52"/>
      <c r="AV105" s="86"/>
    </row>
    <row r="106" spans="1:48" ht="15.6" x14ac:dyDescent="0.3">
      <c r="A106" s="52">
        <f t="shared" si="3"/>
        <v>97</v>
      </c>
      <c r="B106" s="52">
        <v>930.2</v>
      </c>
      <c r="C106" s="52" t="s">
        <v>25</v>
      </c>
      <c r="D106" s="85">
        <v>42110</v>
      </c>
      <c r="E106" s="84" t="s">
        <v>1024</v>
      </c>
      <c r="F106" s="90">
        <v>760.35</v>
      </c>
      <c r="G106" s="90">
        <v>0</v>
      </c>
      <c r="H106" s="52" t="s">
        <v>123</v>
      </c>
      <c r="I106" s="52" t="s">
        <v>118</v>
      </c>
      <c r="J106" s="52">
        <v>0</v>
      </c>
      <c r="K106" s="52">
        <v>9999</v>
      </c>
      <c r="L106" s="52" t="s">
        <v>154</v>
      </c>
      <c r="M106" s="89">
        <v>20150512131837</v>
      </c>
      <c r="N106" s="52">
        <v>2258</v>
      </c>
      <c r="O106" s="52">
        <v>1</v>
      </c>
      <c r="P106" s="52"/>
      <c r="Q106" s="52"/>
      <c r="R106" s="52" t="s">
        <v>11</v>
      </c>
      <c r="S106" s="52" t="s">
        <v>58</v>
      </c>
      <c r="T106" s="52">
        <v>1266926</v>
      </c>
      <c r="U106" s="52">
        <v>60</v>
      </c>
      <c r="V106" s="52" t="s">
        <v>41</v>
      </c>
      <c r="W106" s="52" t="s">
        <v>59</v>
      </c>
      <c r="X106" s="52" t="s">
        <v>11</v>
      </c>
      <c r="Y106" s="88">
        <v>42095</v>
      </c>
      <c r="Z106" s="52"/>
      <c r="AA106" s="52"/>
      <c r="AB106" s="52"/>
      <c r="AC106" s="52"/>
      <c r="AD106" s="52"/>
      <c r="AE106" s="52"/>
      <c r="AF106" s="52"/>
      <c r="AG106" s="52"/>
      <c r="AH106" s="52"/>
      <c r="AI106" s="52"/>
      <c r="AJ106" s="52"/>
      <c r="AK106" s="52"/>
      <c r="AL106" s="86">
        <f>F106</f>
        <v>760.35</v>
      </c>
      <c r="AM106" s="86"/>
      <c r="AN106" s="86"/>
      <c r="AO106" s="86"/>
      <c r="AP106" s="86"/>
      <c r="AQ106" s="86"/>
      <c r="AR106" s="86"/>
      <c r="AS106" s="86"/>
      <c r="AT106" s="52"/>
      <c r="AU106" s="52"/>
      <c r="AV106" s="86"/>
    </row>
    <row r="107" spans="1:48" ht="15.6" x14ac:dyDescent="0.3">
      <c r="A107" s="52">
        <f t="shared" si="3"/>
        <v>98</v>
      </c>
      <c r="B107" s="52">
        <v>930.2</v>
      </c>
      <c r="C107" s="52" t="s">
        <v>25</v>
      </c>
      <c r="D107" s="85">
        <v>42110</v>
      </c>
      <c r="E107" s="84" t="s">
        <v>1024</v>
      </c>
      <c r="F107" s="90">
        <v>287.8</v>
      </c>
      <c r="G107" s="90">
        <v>0</v>
      </c>
      <c r="H107" s="52" t="s">
        <v>123</v>
      </c>
      <c r="I107" s="52" t="s">
        <v>118</v>
      </c>
      <c r="J107" s="52">
        <v>0</v>
      </c>
      <c r="K107" s="52">
        <v>9999</v>
      </c>
      <c r="L107" s="52" t="s">
        <v>125</v>
      </c>
      <c r="M107" s="89">
        <v>20150512132251</v>
      </c>
      <c r="N107" s="52">
        <v>2259</v>
      </c>
      <c r="O107" s="52">
        <v>1</v>
      </c>
      <c r="P107" s="52"/>
      <c r="Q107" s="52"/>
      <c r="R107" s="52" t="s">
        <v>11</v>
      </c>
      <c r="S107" s="52" t="s">
        <v>58</v>
      </c>
      <c r="T107" s="52">
        <v>1266926</v>
      </c>
      <c r="U107" s="52">
        <v>61</v>
      </c>
      <c r="V107" s="52" t="s">
        <v>41</v>
      </c>
      <c r="W107" s="52" t="s">
        <v>59</v>
      </c>
      <c r="X107" s="52" t="s">
        <v>11</v>
      </c>
      <c r="Y107" s="88">
        <v>42095</v>
      </c>
      <c r="Z107" s="52"/>
      <c r="AA107" s="52"/>
      <c r="AB107" s="52"/>
      <c r="AC107" s="52"/>
      <c r="AD107" s="52"/>
      <c r="AE107" s="52"/>
      <c r="AF107" s="52"/>
      <c r="AG107" s="52"/>
      <c r="AH107" s="52"/>
      <c r="AI107" s="52"/>
      <c r="AJ107" s="52"/>
      <c r="AK107" s="52"/>
      <c r="AL107" s="86">
        <f>F107</f>
        <v>287.8</v>
      </c>
      <c r="AM107" s="86"/>
      <c r="AN107" s="86"/>
      <c r="AO107" s="86"/>
      <c r="AP107" s="86"/>
      <c r="AQ107" s="86"/>
      <c r="AR107" s="86"/>
      <c r="AS107" s="86"/>
      <c r="AT107" s="52"/>
      <c r="AU107" s="52"/>
      <c r="AV107" s="86"/>
    </row>
    <row r="108" spans="1:48" ht="15.6" x14ac:dyDescent="0.3">
      <c r="A108" s="52">
        <f t="shared" si="3"/>
        <v>99</v>
      </c>
      <c r="B108" s="52">
        <v>930.2</v>
      </c>
      <c r="C108" s="52" t="s">
        <v>25</v>
      </c>
      <c r="D108" s="85">
        <v>42122</v>
      </c>
      <c r="E108" s="84" t="s">
        <v>96</v>
      </c>
      <c r="F108" s="90">
        <v>342.13</v>
      </c>
      <c r="G108" s="90">
        <v>0</v>
      </c>
      <c r="H108" s="52" t="s">
        <v>34</v>
      </c>
      <c r="I108" s="52" t="s">
        <v>97</v>
      </c>
      <c r="J108" s="52">
        <v>0</v>
      </c>
      <c r="K108" s="52">
        <v>9250</v>
      </c>
      <c r="L108" s="52" t="s">
        <v>98</v>
      </c>
      <c r="M108" s="89">
        <v>20150511155835</v>
      </c>
      <c r="N108" s="52">
        <v>121012</v>
      </c>
      <c r="O108" s="52">
        <v>1</v>
      </c>
      <c r="P108" s="52"/>
      <c r="Q108" s="52"/>
      <c r="R108" s="52" t="s">
        <v>11</v>
      </c>
      <c r="S108" s="52" t="s">
        <v>58</v>
      </c>
      <c r="T108" s="52">
        <v>1266926</v>
      </c>
      <c r="U108" s="52">
        <v>62</v>
      </c>
      <c r="V108" s="52" t="s">
        <v>41</v>
      </c>
      <c r="W108" s="52" t="s">
        <v>59</v>
      </c>
      <c r="X108" s="52" t="s">
        <v>11</v>
      </c>
      <c r="Y108" s="88">
        <v>42095</v>
      </c>
      <c r="Z108" s="52"/>
      <c r="AA108" s="52"/>
      <c r="AB108" s="52"/>
      <c r="AC108" s="52"/>
      <c r="AD108" s="52"/>
      <c r="AE108" s="52"/>
      <c r="AF108" s="52"/>
      <c r="AG108" s="52"/>
      <c r="AH108" s="52"/>
      <c r="AI108" s="52"/>
      <c r="AJ108" s="52"/>
      <c r="AK108" s="52"/>
      <c r="AL108" s="86">
        <f>F108</f>
        <v>342.13</v>
      </c>
      <c r="AM108" s="86"/>
      <c r="AN108" s="86"/>
      <c r="AO108" s="86"/>
      <c r="AP108" s="86"/>
      <c r="AQ108" s="86"/>
      <c r="AR108" s="86"/>
      <c r="AS108" s="86"/>
      <c r="AT108" s="52"/>
      <c r="AU108" s="52"/>
      <c r="AV108" s="86"/>
    </row>
    <row r="109" spans="1:48" ht="15.6" x14ac:dyDescent="0.3">
      <c r="A109" s="52">
        <f t="shared" si="3"/>
        <v>100</v>
      </c>
      <c r="B109" s="52">
        <v>930.2</v>
      </c>
      <c r="C109" s="52" t="s">
        <v>25</v>
      </c>
      <c r="D109" s="85">
        <v>42095</v>
      </c>
      <c r="E109" s="84" t="s">
        <v>1025</v>
      </c>
      <c r="F109" s="90">
        <v>22</v>
      </c>
      <c r="G109" s="90">
        <v>0</v>
      </c>
      <c r="H109" s="52" t="s">
        <v>34</v>
      </c>
      <c r="I109" s="52" t="s">
        <v>118</v>
      </c>
      <c r="J109" s="52">
        <v>0</v>
      </c>
      <c r="K109" s="52">
        <v>9999</v>
      </c>
      <c r="L109" s="52" t="s">
        <v>155</v>
      </c>
      <c r="M109" s="89">
        <v>20150512140439</v>
      </c>
      <c r="N109" s="52">
        <v>2264</v>
      </c>
      <c r="O109" s="52">
        <v>1</v>
      </c>
      <c r="P109" s="52"/>
      <c r="Q109" s="52"/>
      <c r="R109" s="52" t="s">
        <v>11</v>
      </c>
      <c r="S109" s="52" t="s">
        <v>58</v>
      </c>
      <c r="T109" s="52">
        <v>1266926</v>
      </c>
      <c r="U109" s="52">
        <v>63</v>
      </c>
      <c r="V109" s="52" t="s">
        <v>41</v>
      </c>
      <c r="W109" s="52" t="s">
        <v>59</v>
      </c>
      <c r="X109" s="52" t="s">
        <v>11</v>
      </c>
      <c r="Y109" s="88">
        <v>42095</v>
      </c>
      <c r="Z109" s="52"/>
      <c r="AA109" s="52"/>
      <c r="AB109" s="52"/>
      <c r="AC109" s="52"/>
      <c r="AD109" s="52"/>
      <c r="AE109" s="52"/>
      <c r="AF109" s="52"/>
      <c r="AG109" s="52"/>
      <c r="AH109" s="52"/>
      <c r="AI109" s="52"/>
      <c r="AJ109" s="52"/>
      <c r="AK109" s="52"/>
      <c r="AL109" s="86">
        <f>F109</f>
        <v>22</v>
      </c>
      <c r="AM109" s="86"/>
      <c r="AN109" s="86"/>
      <c r="AO109" s="86"/>
      <c r="AP109" s="86"/>
      <c r="AQ109" s="86"/>
      <c r="AR109" s="86"/>
      <c r="AS109" s="86"/>
      <c r="AT109" s="52"/>
      <c r="AU109" s="52"/>
      <c r="AV109" s="86"/>
    </row>
    <row r="110" spans="1:48" ht="15.6" x14ac:dyDescent="0.3">
      <c r="A110" s="52">
        <f t="shared" si="3"/>
        <v>101</v>
      </c>
      <c r="B110" s="52">
        <v>930.2</v>
      </c>
      <c r="C110" s="52" t="s">
        <v>25</v>
      </c>
      <c r="D110" s="85">
        <v>42095</v>
      </c>
      <c r="E110" s="84" t="s">
        <v>1026</v>
      </c>
      <c r="F110" s="90">
        <v>36</v>
      </c>
      <c r="G110" s="90">
        <v>0</v>
      </c>
      <c r="H110" s="52" t="s">
        <v>34</v>
      </c>
      <c r="I110" s="52" t="s">
        <v>67</v>
      </c>
      <c r="J110" s="52">
        <v>0</v>
      </c>
      <c r="K110" s="52">
        <v>156</v>
      </c>
      <c r="L110" s="52" t="s">
        <v>68</v>
      </c>
      <c r="M110" s="89">
        <v>20150506145239</v>
      </c>
      <c r="N110" s="52">
        <v>2239</v>
      </c>
      <c r="O110" s="52">
        <v>1</v>
      </c>
      <c r="P110" s="52"/>
      <c r="Q110" s="52"/>
      <c r="R110" s="52" t="s">
        <v>11</v>
      </c>
      <c r="S110" s="52" t="s">
        <v>58</v>
      </c>
      <c r="T110" s="52">
        <v>1266839</v>
      </c>
      <c r="U110" s="52">
        <v>26</v>
      </c>
      <c r="V110" s="52" t="s">
        <v>41</v>
      </c>
      <c r="W110" s="52" t="s">
        <v>59</v>
      </c>
      <c r="X110" s="52" t="s">
        <v>11</v>
      </c>
      <c r="Y110" s="88">
        <v>42095</v>
      </c>
      <c r="Z110" s="52"/>
      <c r="AA110" s="52"/>
      <c r="AB110" s="52"/>
      <c r="AC110" s="52"/>
      <c r="AD110" s="52"/>
      <c r="AE110" s="52"/>
      <c r="AF110" s="52"/>
      <c r="AG110" s="52"/>
      <c r="AH110" s="52"/>
      <c r="AI110" s="52"/>
      <c r="AJ110" s="52"/>
      <c r="AK110" s="52"/>
      <c r="AL110" s="52"/>
      <c r="AM110" s="52"/>
      <c r="AN110" s="52"/>
      <c r="AO110" s="86">
        <f>F110</f>
        <v>36</v>
      </c>
      <c r="AP110" s="52"/>
      <c r="AQ110" s="52"/>
      <c r="AR110" s="52"/>
      <c r="AS110" s="52"/>
      <c r="AT110" s="52"/>
      <c r="AU110" s="52"/>
      <c r="AV110" s="86"/>
    </row>
    <row r="111" spans="1:48" ht="15.6" x14ac:dyDescent="0.3">
      <c r="A111" s="52">
        <f t="shared" si="3"/>
        <v>102</v>
      </c>
      <c r="B111" s="52">
        <v>930.2</v>
      </c>
      <c r="C111" s="52" t="s">
        <v>25</v>
      </c>
      <c r="D111" s="85">
        <v>42130</v>
      </c>
      <c r="E111" s="84" t="s">
        <v>979</v>
      </c>
      <c r="F111" s="90">
        <v>36</v>
      </c>
      <c r="G111" s="90">
        <v>0</v>
      </c>
      <c r="H111" s="52" t="s">
        <v>34</v>
      </c>
      <c r="I111" s="52" t="s">
        <v>67</v>
      </c>
      <c r="J111" s="52">
        <v>0</v>
      </c>
      <c r="K111" s="52">
        <v>156</v>
      </c>
      <c r="L111" s="52" t="s">
        <v>68</v>
      </c>
      <c r="M111" s="89">
        <v>20150506145335</v>
      </c>
      <c r="N111" s="52">
        <v>2240</v>
      </c>
      <c r="O111" s="52">
        <v>1</v>
      </c>
      <c r="P111" s="52"/>
      <c r="Q111" s="52"/>
      <c r="R111" s="52" t="s">
        <v>11</v>
      </c>
      <c r="S111" s="52" t="s">
        <v>58</v>
      </c>
      <c r="T111" s="52">
        <v>1266839</v>
      </c>
      <c r="U111" s="52">
        <v>27</v>
      </c>
      <c r="V111" s="52" t="s">
        <v>41</v>
      </c>
      <c r="W111" s="52" t="s">
        <v>59</v>
      </c>
      <c r="X111" s="52" t="s">
        <v>11</v>
      </c>
      <c r="Y111" s="88">
        <v>42125</v>
      </c>
      <c r="Z111" s="52"/>
      <c r="AA111" s="52"/>
      <c r="AB111" s="52"/>
      <c r="AC111" s="52"/>
      <c r="AD111" s="52"/>
      <c r="AE111" s="52"/>
      <c r="AF111" s="52"/>
      <c r="AG111" s="52"/>
      <c r="AH111" s="52"/>
      <c r="AI111" s="52"/>
      <c r="AJ111" s="52"/>
      <c r="AK111" s="52"/>
      <c r="AL111" s="52"/>
      <c r="AM111" s="52"/>
      <c r="AN111" s="52"/>
      <c r="AO111" s="86">
        <f>F111</f>
        <v>36</v>
      </c>
      <c r="AP111" s="52"/>
      <c r="AQ111" s="52"/>
      <c r="AR111" s="52"/>
      <c r="AS111" s="52"/>
      <c r="AT111" s="52"/>
      <c r="AU111" s="52"/>
      <c r="AV111" s="86"/>
    </row>
    <row r="112" spans="1:48" ht="15.6" x14ac:dyDescent="0.3">
      <c r="A112" s="52">
        <f t="shared" si="3"/>
        <v>103</v>
      </c>
      <c r="B112" s="52">
        <v>930.2</v>
      </c>
      <c r="C112" s="52" t="s">
        <v>25</v>
      </c>
      <c r="D112" s="85">
        <v>42131</v>
      </c>
      <c r="E112" s="84" t="s">
        <v>1026</v>
      </c>
      <c r="F112" s="90">
        <v>12</v>
      </c>
      <c r="G112" s="90">
        <v>0</v>
      </c>
      <c r="H112" s="52" t="s">
        <v>34</v>
      </c>
      <c r="I112" s="52" t="s">
        <v>67</v>
      </c>
      <c r="J112" s="52">
        <v>0</v>
      </c>
      <c r="K112" s="52">
        <v>156</v>
      </c>
      <c r="L112" s="52" t="s">
        <v>68</v>
      </c>
      <c r="M112" s="89">
        <v>14462225</v>
      </c>
      <c r="N112" s="52">
        <v>2238</v>
      </c>
      <c r="O112" s="52">
        <v>1</v>
      </c>
      <c r="P112" s="52"/>
      <c r="Q112" s="52"/>
      <c r="R112" s="52" t="s">
        <v>11</v>
      </c>
      <c r="S112" s="52" t="s">
        <v>58</v>
      </c>
      <c r="T112" s="52">
        <v>1266839</v>
      </c>
      <c r="U112" s="52">
        <v>28</v>
      </c>
      <c r="V112" s="52" t="s">
        <v>41</v>
      </c>
      <c r="W112" s="52" t="s">
        <v>59</v>
      </c>
      <c r="X112" s="52" t="s">
        <v>11</v>
      </c>
      <c r="Y112" s="88">
        <v>42125</v>
      </c>
      <c r="Z112" s="52"/>
      <c r="AA112" s="52"/>
      <c r="AB112" s="52"/>
      <c r="AC112" s="52"/>
      <c r="AD112" s="52"/>
      <c r="AE112" s="52"/>
      <c r="AF112" s="52"/>
      <c r="AG112" s="52"/>
      <c r="AH112" s="52"/>
      <c r="AI112" s="52"/>
      <c r="AJ112" s="52"/>
      <c r="AK112" s="52"/>
      <c r="AL112" s="52"/>
      <c r="AM112" s="52"/>
      <c r="AN112" s="52"/>
      <c r="AO112" s="86">
        <f>F112</f>
        <v>12</v>
      </c>
      <c r="AP112" s="52"/>
      <c r="AQ112" s="52"/>
      <c r="AR112" s="52"/>
      <c r="AS112" s="52"/>
      <c r="AT112" s="52"/>
      <c r="AU112" s="52"/>
      <c r="AV112" s="86"/>
    </row>
    <row r="113" spans="1:48" ht="15.6" x14ac:dyDescent="0.3">
      <c r="A113" s="52">
        <f t="shared" si="3"/>
        <v>104</v>
      </c>
      <c r="B113" s="52">
        <v>930.2</v>
      </c>
      <c r="C113" s="52" t="s">
        <v>25</v>
      </c>
      <c r="D113" s="85">
        <v>42129</v>
      </c>
      <c r="E113" s="84" t="s">
        <v>1027</v>
      </c>
      <c r="F113" s="90">
        <v>305.69</v>
      </c>
      <c r="G113" s="90">
        <v>0</v>
      </c>
      <c r="H113" s="52" t="s">
        <v>34</v>
      </c>
      <c r="I113" s="52" t="s">
        <v>61</v>
      </c>
      <c r="J113" s="52">
        <v>0</v>
      </c>
      <c r="K113" s="52">
        <v>8370</v>
      </c>
      <c r="L113" s="52" t="s">
        <v>1145</v>
      </c>
      <c r="M113" s="89">
        <v>3671</v>
      </c>
      <c r="N113" s="52">
        <v>121009</v>
      </c>
      <c r="O113" s="52">
        <v>1</v>
      </c>
      <c r="P113" s="52"/>
      <c r="Q113" s="52"/>
      <c r="R113" s="52" t="s">
        <v>11</v>
      </c>
      <c r="S113" s="52" t="s">
        <v>58</v>
      </c>
      <c r="T113" s="52">
        <v>1266839</v>
      </c>
      <c r="U113" s="52">
        <v>29</v>
      </c>
      <c r="V113" s="52" t="s">
        <v>41</v>
      </c>
      <c r="W113" s="52" t="s">
        <v>59</v>
      </c>
      <c r="X113" s="52" t="s">
        <v>11</v>
      </c>
      <c r="Y113" s="88">
        <v>42125</v>
      </c>
      <c r="Z113" s="52"/>
      <c r="AA113" s="52"/>
      <c r="AB113" s="52"/>
      <c r="AC113" s="52"/>
      <c r="AD113" s="52"/>
      <c r="AE113" s="52"/>
      <c r="AF113" s="52"/>
      <c r="AG113" s="52"/>
      <c r="AH113" s="52"/>
      <c r="AI113" s="52"/>
      <c r="AJ113" s="52"/>
      <c r="AK113" s="52"/>
      <c r="AL113" s="52"/>
      <c r="AM113" s="86">
        <f>F113</f>
        <v>305.69</v>
      </c>
      <c r="AN113" s="86"/>
      <c r="AO113" s="86"/>
      <c r="AP113" s="86"/>
      <c r="AQ113" s="86"/>
      <c r="AR113" s="86"/>
      <c r="AS113" s="86"/>
      <c r="AT113" s="52"/>
      <c r="AU113" s="52"/>
      <c r="AV113" s="86"/>
    </row>
    <row r="114" spans="1:48" ht="15.6" x14ac:dyDescent="0.3">
      <c r="A114" s="52">
        <f t="shared" si="3"/>
        <v>105</v>
      </c>
      <c r="B114" s="52">
        <v>930.2</v>
      </c>
      <c r="C114" s="52" t="s">
        <v>25</v>
      </c>
      <c r="D114" s="85">
        <v>42122</v>
      </c>
      <c r="E114" s="84" t="s">
        <v>1028</v>
      </c>
      <c r="F114" s="90">
        <v>332.84</v>
      </c>
      <c r="G114" s="90">
        <v>0</v>
      </c>
      <c r="H114" s="52" t="s">
        <v>34</v>
      </c>
      <c r="I114" s="52" t="s">
        <v>56</v>
      </c>
      <c r="J114" s="52">
        <v>0</v>
      </c>
      <c r="K114" s="52">
        <v>10028</v>
      </c>
      <c r="L114" s="52" t="s">
        <v>93</v>
      </c>
      <c r="M114" s="89">
        <v>4901</v>
      </c>
      <c r="N114" s="52">
        <v>120913</v>
      </c>
      <c r="O114" s="52">
        <v>1</v>
      </c>
      <c r="P114" s="52">
        <v>3961</v>
      </c>
      <c r="Q114" s="52" t="s">
        <v>156</v>
      </c>
      <c r="R114" s="52" t="s">
        <v>11</v>
      </c>
      <c r="S114" s="52" t="s">
        <v>58</v>
      </c>
      <c r="T114" s="52">
        <v>1266320</v>
      </c>
      <c r="U114" s="52">
        <v>8</v>
      </c>
      <c r="V114" s="52" t="s">
        <v>41</v>
      </c>
      <c r="W114" s="52" t="s">
        <v>59</v>
      </c>
      <c r="X114" s="52" t="s">
        <v>11</v>
      </c>
      <c r="Y114" s="88">
        <v>42095</v>
      </c>
      <c r="Z114" s="52"/>
      <c r="AA114" s="52"/>
      <c r="AB114" s="52"/>
      <c r="AC114" s="52"/>
      <c r="AD114" s="52"/>
      <c r="AE114" s="52"/>
      <c r="AF114" s="52"/>
      <c r="AG114" s="52"/>
      <c r="AH114" s="86">
        <f>F114</f>
        <v>332.84</v>
      </c>
      <c r="AI114" s="52"/>
      <c r="AJ114" s="52"/>
      <c r="AK114" s="52"/>
      <c r="AL114" s="52"/>
      <c r="AM114" s="52"/>
      <c r="AN114" s="52"/>
      <c r="AO114" s="52"/>
      <c r="AP114" s="52"/>
      <c r="AQ114" s="52"/>
      <c r="AR114" s="52"/>
      <c r="AS114" s="52"/>
      <c r="AT114" s="52"/>
      <c r="AU114" s="52"/>
      <c r="AV114" s="86"/>
    </row>
    <row r="115" spans="1:48" ht="15.6" x14ac:dyDescent="0.3">
      <c r="A115" s="52">
        <f t="shared" si="3"/>
        <v>106</v>
      </c>
      <c r="B115" s="52">
        <v>930.2</v>
      </c>
      <c r="C115" s="52" t="s">
        <v>25</v>
      </c>
      <c r="D115" s="85">
        <v>42115</v>
      </c>
      <c r="E115" s="84" t="s">
        <v>157</v>
      </c>
      <c r="F115" s="90">
        <v>27.56</v>
      </c>
      <c r="G115" s="90">
        <v>0</v>
      </c>
      <c r="H115" s="52" t="s">
        <v>34</v>
      </c>
      <c r="I115" s="52" t="s">
        <v>61</v>
      </c>
      <c r="J115" s="52">
        <v>0</v>
      </c>
      <c r="K115" s="52">
        <v>9999</v>
      </c>
      <c r="L115" s="52" t="s">
        <v>158</v>
      </c>
      <c r="M115" s="89">
        <v>20150430094518</v>
      </c>
      <c r="N115" s="52">
        <v>2171</v>
      </c>
      <c r="O115" s="52">
        <v>1</v>
      </c>
      <c r="P115" s="52"/>
      <c r="Q115" s="52"/>
      <c r="R115" s="52" t="s">
        <v>11</v>
      </c>
      <c r="S115" s="52" t="s">
        <v>58</v>
      </c>
      <c r="T115" s="52">
        <v>1266125</v>
      </c>
      <c r="U115" s="52">
        <v>61</v>
      </c>
      <c r="V115" s="52" t="s">
        <v>41</v>
      </c>
      <c r="W115" s="52" t="s">
        <v>59</v>
      </c>
      <c r="X115" s="52" t="s">
        <v>11</v>
      </c>
      <c r="Y115" s="88">
        <v>42095</v>
      </c>
      <c r="Z115" s="52"/>
      <c r="AA115" s="52"/>
      <c r="AB115" s="52"/>
      <c r="AC115" s="52"/>
      <c r="AD115" s="52"/>
      <c r="AE115" s="52"/>
      <c r="AF115" s="52"/>
      <c r="AG115" s="52"/>
      <c r="AH115" s="52"/>
      <c r="AI115" s="52"/>
      <c r="AJ115" s="52"/>
      <c r="AK115" s="52"/>
      <c r="AL115" s="86">
        <f>F115</f>
        <v>27.56</v>
      </c>
      <c r="AM115" s="86"/>
      <c r="AN115" s="86"/>
      <c r="AO115" s="86"/>
      <c r="AP115" s="86"/>
      <c r="AQ115" s="86"/>
      <c r="AR115" s="86"/>
      <c r="AS115" s="86"/>
      <c r="AT115" s="52"/>
      <c r="AU115" s="52"/>
      <c r="AV115" s="86"/>
    </row>
    <row r="116" spans="1:48" ht="15.6" x14ac:dyDescent="0.3">
      <c r="A116" s="52">
        <f t="shared" si="3"/>
        <v>107</v>
      </c>
      <c r="B116" s="52">
        <v>930.2</v>
      </c>
      <c r="C116" s="52" t="s">
        <v>25</v>
      </c>
      <c r="D116" s="85">
        <v>42118</v>
      </c>
      <c r="E116" s="84" t="s">
        <v>159</v>
      </c>
      <c r="F116" s="90">
        <v>54.05</v>
      </c>
      <c r="G116" s="90">
        <v>0</v>
      </c>
      <c r="H116" s="52" t="s">
        <v>34</v>
      </c>
      <c r="I116" s="52" t="s">
        <v>127</v>
      </c>
      <c r="J116" s="52">
        <v>0</v>
      </c>
      <c r="K116" s="52">
        <v>9999</v>
      </c>
      <c r="L116" s="52" t="s">
        <v>160</v>
      </c>
      <c r="M116" s="89">
        <v>20150424162045</v>
      </c>
      <c r="N116" s="52">
        <v>2182</v>
      </c>
      <c r="O116" s="52">
        <v>1</v>
      </c>
      <c r="P116" s="52"/>
      <c r="Q116" s="52"/>
      <c r="R116" s="52" t="s">
        <v>11</v>
      </c>
      <c r="S116" s="52" t="s">
        <v>58</v>
      </c>
      <c r="T116" s="52">
        <v>1266118</v>
      </c>
      <c r="U116" s="52">
        <v>68</v>
      </c>
      <c r="V116" s="52" t="s">
        <v>41</v>
      </c>
      <c r="W116" s="52" t="s">
        <v>59</v>
      </c>
      <c r="X116" s="52" t="s">
        <v>11</v>
      </c>
      <c r="Y116" s="88">
        <v>42095</v>
      </c>
      <c r="Z116" s="52"/>
      <c r="AA116" s="52"/>
      <c r="AB116" s="52"/>
      <c r="AC116" s="52"/>
      <c r="AD116" s="52"/>
      <c r="AE116" s="52"/>
      <c r="AF116" s="52"/>
      <c r="AG116" s="52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86">
        <f>F116</f>
        <v>54.05</v>
      </c>
      <c r="AU116" s="52" t="s">
        <v>495</v>
      </c>
      <c r="AV116" s="86"/>
    </row>
    <row r="117" spans="1:48" ht="15.6" x14ac:dyDescent="0.3">
      <c r="A117" s="52">
        <f t="shared" si="3"/>
        <v>108</v>
      </c>
      <c r="B117" s="52">
        <v>930.2</v>
      </c>
      <c r="C117" s="52" t="s">
        <v>25</v>
      </c>
      <c r="D117" s="85">
        <v>42118</v>
      </c>
      <c r="E117" s="84" t="s">
        <v>1029</v>
      </c>
      <c r="F117" s="90">
        <v>13.31</v>
      </c>
      <c r="G117" s="90">
        <v>0</v>
      </c>
      <c r="H117" s="52" t="s">
        <v>34</v>
      </c>
      <c r="I117" s="52" t="s">
        <v>56</v>
      </c>
      <c r="J117" s="52">
        <v>0</v>
      </c>
      <c r="K117" s="52">
        <v>9999</v>
      </c>
      <c r="L117" s="52" t="s">
        <v>161</v>
      </c>
      <c r="M117" s="89">
        <v>20150424144259</v>
      </c>
      <c r="N117" s="52">
        <v>2158</v>
      </c>
      <c r="O117" s="52">
        <v>1</v>
      </c>
      <c r="P117" s="52"/>
      <c r="Q117" s="52"/>
      <c r="R117" s="52" t="s">
        <v>11</v>
      </c>
      <c r="S117" s="52" t="s">
        <v>58</v>
      </c>
      <c r="T117" s="52">
        <v>1266118</v>
      </c>
      <c r="U117" s="52">
        <v>69</v>
      </c>
      <c r="V117" s="52" t="s">
        <v>41</v>
      </c>
      <c r="W117" s="52" t="s">
        <v>59</v>
      </c>
      <c r="X117" s="52" t="s">
        <v>11</v>
      </c>
      <c r="Y117" s="88">
        <v>42095</v>
      </c>
      <c r="Z117" s="52"/>
      <c r="AA117" s="52"/>
      <c r="AB117" s="52"/>
      <c r="AC117" s="52"/>
      <c r="AD117" s="52"/>
      <c r="AE117" s="52"/>
      <c r="AF117" s="86">
        <f>F117</f>
        <v>13.31</v>
      </c>
      <c r="AG117" s="86"/>
      <c r="AH117" s="86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52"/>
      <c r="AU117" s="52"/>
      <c r="AV117" s="86"/>
    </row>
    <row r="118" spans="1:48" ht="15.6" x14ac:dyDescent="0.3">
      <c r="A118" s="52">
        <f t="shared" si="3"/>
        <v>109</v>
      </c>
      <c r="B118" s="52">
        <v>930.2</v>
      </c>
      <c r="C118" s="52" t="s">
        <v>25</v>
      </c>
      <c r="D118" s="85">
        <v>42095</v>
      </c>
      <c r="E118" s="84" t="s">
        <v>1030</v>
      </c>
      <c r="F118" s="90">
        <v>150</v>
      </c>
      <c r="G118" s="90">
        <v>0</v>
      </c>
      <c r="H118" s="52" t="s">
        <v>34</v>
      </c>
      <c r="I118" s="52" t="s">
        <v>70</v>
      </c>
      <c r="J118" s="52">
        <v>0</v>
      </c>
      <c r="K118" s="52">
        <v>10181</v>
      </c>
      <c r="L118" s="52" t="s">
        <v>71</v>
      </c>
      <c r="M118" s="89">
        <v>880281</v>
      </c>
      <c r="N118" s="52">
        <v>2153</v>
      </c>
      <c r="O118" s="52">
        <v>1</v>
      </c>
      <c r="P118" s="52">
        <v>3357</v>
      </c>
      <c r="Q118" s="52" t="s">
        <v>162</v>
      </c>
      <c r="R118" s="52" t="s">
        <v>11</v>
      </c>
      <c r="S118" s="52" t="s">
        <v>58</v>
      </c>
      <c r="T118" s="52">
        <v>1266117</v>
      </c>
      <c r="U118" s="52">
        <v>74</v>
      </c>
      <c r="V118" s="52" t="s">
        <v>41</v>
      </c>
      <c r="W118" s="52" t="s">
        <v>59</v>
      </c>
      <c r="X118" s="52" t="s">
        <v>11</v>
      </c>
      <c r="Y118" s="88">
        <v>42095</v>
      </c>
      <c r="Z118" s="52"/>
      <c r="AA118" s="52"/>
      <c r="AB118" s="52"/>
      <c r="AC118" s="52"/>
      <c r="AD118" s="52"/>
      <c r="AE118" s="52"/>
      <c r="AF118" s="52"/>
      <c r="AG118" s="52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52"/>
      <c r="AS118" s="52"/>
      <c r="AT118" s="86">
        <f>F118</f>
        <v>150</v>
      </c>
      <c r="AU118" s="52" t="s">
        <v>492</v>
      </c>
      <c r="AV118" s="86"/>
    </row>
    <row r="119" spans="1:48" ht="15.6" x14ac:dyDescent="0.3">
      <c r="A119" s="52">
        <f t="shared" si="3"/>
        <v>110</v>
      </c>
      <c r="B119" s="52">
        <v>930.2</v>
      </c>
      <c r="C119" s="52" t="s">
        <v>25</v>
      </c>
      <c r="D119" s="85">
        <v>42118</v>
      </c>
      <c r="E119" s="84" t="s">
        <v>1030</v>
      </c>
      <c r="F119" s="90">
        <v>150</v>
      </c>
      <c r="G119" s="90">
        <v>0</v>
      </c>
      <c r="H119" s="52" t="s">
        <v>34</v>
      </c>
      <c r="I119" s="52" t="s">
        <v>70</v>
      </c>
      <c r="J119" s="52">
        <v>0</v>
      </c>
      <c r="K119" s="52">
        <v>10181</v>
      </c>
      <c r="L119" s="52" t="s">
        <v>71</v>
      </c>
      <c r="M119" s="89">
        <v>1001237</v>
      </c>
      <c r="N119" s="52">
        <v>2154</v>
      </c>
      <c r="O119" s="52">
        <v>1</v>
      </c>
      <c r="P119" s="52">
        <v>3357</v>
      </c>
      <c r="Q119" s="52" t="s">
        <v>162</v>
      </c>
      <c r="R119" s="52" t="s">
        <v>11</v>
      </c>
      <c r="S119" s="52" t="s">
        <v>58</v>
      </c>
      <c r="T119" s="52">
        <v>1266117</v>
      </c>
      <c r="U119" s="52">
        <v>75</v>
      </c>
      <c r="V119" s="52" t="s">
        <v>41</v>
      </c>
      <c r="W119" s="52" t="s">
        <v>59</v>
      </c>
      <c r="X119" s="52" t="s">
        <v>11</v>
      </c>
      <c r="Y119" s="88">
        <v>42095</v>
      </c>
      <c r="Z119" s="52"/>
      <c r="AA119" s="52"/>
      <c r="AB119" s="52"/>
      <c r="AC119" s="52"/>
      <c r="AD119" s="52"/>
      <c r="AE119" s="52"/>
      <c r="AF119" s="52"/>
      <c r="AG119" s="52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86">
        <f>F119</f>
        <v>150</v>
      </c>
      <c r="AU119" s="52" t="s">
        <v>492</v>
      </c>
      <c r="AV119" s="86"/>
    </row>
    <row r="120" spans="1:48" ht="15.6" x14ac:dyDescent="0.3">
      <c r="A120" s="52">
        <f t="shared" si="3"/>
        <v>111</v>
      </c>
      <c r="B120" s="52">
        <v>930.2</v>
      </c>
      <c r="C120" s="52" t="s">
        <v>25</v>
      </c>
      <c r="D120" s="85">
        <v>42115</v>
      </c>
      <c r="E120" s="84" t="s">
        <v>163</v>
      </c>
      <c r="F120" s="90">
        <v>500</v>
      </c>
      <c r="G120" s="90">
        <v>0</v>
      </c>
      <c r="H120" s="52" t="s">
        <v>34</v>
      </c>
      <c r="I120" s="52" t="s">
        <v>56</v>
      </c>
      <c r="J120" s="52">
        <v>0</v>
      </c>
      <c r="K120" s="52">
        <v>10238</v>
      </c>
      <c r="L120" s="52" t="s">
        <v>164</v>
      </c>
      <c r="M120" s="89">
        <v>20150421110223</v>
      </c>
      <c r="N120" s="52">
        <v>120755</v>
      </c>
      <c r="O120" s="52">
        <v>1</v>
      </c>
      <c r="P120" s="52"/>
      <c r="Q120" s="52"/>
      <c r="R120" s="52" t="s">
        <v>11</v>
      </c>
      <c r="S120" s="52" t="s">
        <v>58</v>
      </c>
      <c r="T120" s="52">
        <v>1265706</v>
      </c>
      <c r="U120" s="52">
        <v>50</v>
      </c>
      <c r="V120" s="52" t="s">
        <v>41</v>
      </c>
      <c r="W120" s="52" t="s">
        <v>59</v>
      </c>
      <c r="X120" s="52" t="s">
        <v>11</v>
      </c>
      <c r="Y120" s="88">
        <v>42095</v>
      </c>
      <c r="Z120" s="52"/>
      <c r="AA120" s="52"/>
      <c r="AB120" s="52"/>
      <c r="AC120" s="52"/>
      <c r="AD120" s="52"/>
      <c r="AE120" s="52"/>
      <c r="AF120" s="52"/>
      <c r="AG120" s="86">
        <f>F120</f>
        <v>500</v>
      </c>
      <c r="AH120" s="86"/>
      <c r="AI120" s="52"/>
      <c r="AJ120" s="52"/>
      <c r="AK120" s="52"/>
      <c r="AL120" s="52"/>
      <c r="AM120" s="52"/>
      <c r="AN120" s="52"/>
      <c r="AO120" s="52"/>
      <c r="AP120" s="52"/>
      <c r="AQ120" s="52"/>
      <c r="AR120" s="52"/>
      <c r="AS120" s="52"/>
      <c r="AT120" s="52"/>
      <c r="AU120" s="52"/>
      <c r="AV120" s="86"/>
    </row>
    <row r="121" spans="1:48" ht="15.6" x14ac:dyDescent="0.3">
      <c r="A121" s="52">
        <f t="shared" si="3"/>
        <v>112</v>
      </c>
      <c r="B121" s="52">
        <v>930.2</v>
      </c>
      <c r="C121" s="52" t="s">
        <v>25</v>
      </c>
      <c r="D121" s="85">
        <v>42095</v>
      </c>
      <c r="E121" s="84" t="s">
        <v>1031</v>
      </c>
      <c r="F121" s="90">
        <v>227.9</v>
      </c>
      <c r="G121" s="90">
        <v>0</v>
      </c>
      <c r="H121" s="52" t="s">
        <v>34</v>
      </c>
      <c r="I121" s="52" t="s">
        <v>91</v>
      </c>
      <c r="J121" s="52">
        <v>0</v>
      </c>
      <c r="K121" s="52">
        <v>10237</v>
      </c>
      <c r="L121" s="52" t="s">
        <v>1146</v>
      </c>
      <c r="M121" s="89">
        <v>73485</v>
      </c>
      <c r="N121" s="52">
        <v>120809</v>
      </c>
      <c r="O121" s="52">
        <v>1</v>
      </c>
      <c r="P121" s="52">
        <v>3971</v>
      </c>
      <c r="Q121" s="52" t="s">
        <v>165</v>
      </c>
      <c r="R121" s="52" t="s">
        <v>11</v>
      </c>
      <c r="S121" s="52" t="s">
        <v>58</v>
      </c>
      <c r="T121" s="52">
        <v>1265595</v>
      </c>
      <c r="U121" s="52">
        <v>3</v>
      </c>
      <c r="V121" s="52" t="s">
        <v>41</v>
      </c>
      <c r="W121" s="52" t="s">
        <v>59</v>
      </c>
      <c r="X121" s="52" t="s">
        <v>11</v>
      </c>
      <c r="Y121" s="88">
        <v>42095</v>
      </c>
      <c r="Z121" s="52"/>
      <c r="AA121" s="52"/>
      <c r="AB121" s="52"/>
      <c r="AC121" s="52"/>
      <c r="AD121" s="52"/>
      <c r="AE121" s="52"/>
      <c r="AF121" s="52"/>
      <c r="AG121" s="52"/>
      <c r="AH121" s="52"/>
      <c r="AI121" s="52"/>
      <c r="AJ121" s="52"/>
      <c r="AK121" s="52"/>
      <c r="AL121" s="52"/>
      <c r="AM121" s="52"/>
      <c r="AN121" s="52"/>
      <c r="AO121" s="52"/>
      <c r="AP121" s="86">
        <f>F121</f>
        <v>227.9</v>
      </c>
      <c r="AQ121" s="52"/>
      <c r="AR121" s="52"/>
      <c r="AS121" s="52"/>
      <c r="AT121" s="52"/>
      <c r="AU121" s="52"/>
      <c r="AV121" s="86"/>
    </row>
    <row r="122" spans="1:48" ht="15.6" x14ac:dyDescent="0.3">
      <c r="A122" s="52">
        <f t="shared" si="3"/>
        <v>113</v>
      </c>
      <c r="B122" s="52">
        <v>930.2</v>
      </c>
      <c r="C122" s="52" t="s">
        <v>25</v>
      </c>
      <c r="D122" s="85">
        <v>42108</v>
      </c>
      <c r="E122" s="84" t="s">
        <v>1032</v>
      </c>
      <c r="F122" s="90">
        <v>9.31</v>
      </c>
      <c r="G122" s="90">
        <v>0</v>
      </c>
      <c r="H122" s="52" t="s">
        <v>34</v>
      </c>
      <c r="I122" s="52" t="s">
        <v>118</v>
      </c>
      <c r="J122" s="52">
        <v>0</v>
      </c>
      <c r="K122" s="52">
        <v>9999</v>
      </c>
      <c r="L122" s="52" t="s">
        <v>166</v>
      </c>
      <c r="M122" s="89">
        <v>20150417092209</v>
      </c>
      <c r="N122" s="52">
        <v>2136</v>
      </c>
      <c r="O122" s="52">
        <v>1</v>
      </c>
      <c r="P122" s="52"/>
      <c r="Q122" s="52"/>
      <c r="R122" s="52" t="s">
        <v>11</v>
      </c>
      <c r="S122" s="52" t="s">
        <v>58</v>
      </c>
      <c r="T122" s="52">
        <v>1265584</v>
      </c>
      <c r="U122" s="52">
        <v>22</v>
      </c>
      <c r="V122" s="52" t="s">
        <v>41</v>
      </c>
      <c r="W122" s="52" t="s">
        <v>59</v>
      </c>
      <c r="X122" s="52" t="s">
        <v>11</v>
      </c>
      <c r="Y122" s="88">
        <v>42095</v>
      </c>
      <c r="Z122" s="52"/>
      <c r="AA122" s="52"/>
      <c r="AB122" s="52"/>
      <c r="AC122" s="52"/>
      <c r="AD122" s="52"/>
      <c r="AE122" s="52"/>
      <c r="AF122" s="52"/>
      <c r="AG122" s="52"/>
      <c r="AH122" s="52"/>
      <c r="AI122" s="52"/>
      <c r="AJ122" s="52"/>
      <c r="AK122" s="52"/>
      <c r="AL122" s="86">
        <f>F122</f>
        <v>9.31</v>
      </c>
      <c r="AM122" s="86"/>
      <c r="AN122" s="86"/>
      <c r="AO122" s="86"/>
      <c r="AP122" s="86"/>
      <c r="AQ122" s="86"/>
      <c r="AR122" s="86"/>
      <c r="AS122" s="86"/>
      <c r="AT122" s="52"/>
      <c r="AU122" s="52"/>
      <c r="AV122" s="86"/>
    </row>
    <row r="123" spans="1:48" ht="15.6" x14ac:dyDescent="0.3">
      <c r="A123" s="52">
        <f t="shared" si="3"/>
        <v>114</v>
      </c>
      <c r="B123" s="52">
        <v>930.2</v>
      </c>
      <c r="C123" s="52" t="s">
        <v>25</v>
      </c>
      <c r="D123" s="85">
        <v>42108</v>
      </c>
      <c r="E123" s="84" t="s">
        <v>1033</v>
      </c>
      <c r="F123" s="90">
        <v>146.31</v>
      </c>
      <c r="G123" s="90">
        <v>0</v>
      </c>
      <c r="H123" s="52" t="s">
        <v>34</v>
      </c>
      <c r="I123" s="52" t="s">
        <v>118</v>
      </c>
      <c r="J123" s="52">
        <v>0</v>
      </c>
      <c r="K123" s="52">
        <v>9999</v>
      </c>
      <c r="L123" s="52" t="s">
        <v>167</v>
      </c>
      <c r="M123" s="89">
        <v>20150417092336</v>
      </c>
      <c r="N123" s="52">
        <v>2137</v>
      </c>
      <c r="O123" s="52">
        <v>1</v>
      </c>
      <c r="P123" s="52"/>
      <c r="Q123" s="52"/>
      <c r="R123" s="52" t="s">
        <v>11</v>
      </c>
      <c r="S123" s="52" t="s">
        <v>58</v>
      </c>
      <c r="T123" s="52">
        <v>1265584</v>
      </c>
      <c r="U123" s="52">
        <v>23</v>
      </c>
      <c r="V123" s="52" t="s">
        <v>41</v>
      </c>
      <c r="W123" s="52" t="s">
        <v>59</v>
      </c>
      <c r="X123" s="52" t="s">
        <v>11</v>
      </c>
      <c r="Y123" s="88">
        <v>42095</v>
      </c>
      <c r="Z123" s="52"/>
      <c r="AA123" s="52"/>
      <c r="AB123" s="52"/>
      <c r="AC123" s="52"/>
      <c r="AD123" s="52"/>
      <c r="AE123" s="52"/>
      <c r="AF123" s="52"/>
      <c r="AG123" s="52"/>
      <c r="AH123" s="52"/>
      <c r="AI123" s="52"/>
      <c r="AJ123" s="52"/>
      <c r="AK123" s="52"/>
      <c r="AL123" s="86">
        <f>F123</f>
        <v>146.31</v>
      </c>
      <c r="AM123" s="86"/>
      <c r="AN123" s="86"/>
      <c r="AO123" s="86"/>
      <c r="AP123" s="86"/>
      <c r="AQ123" s="86"/>
      <c r="AR123" s="86"/>
      <c r="AS123" s="86"/>
      <c r="AT123" s="52"/>
      <c r="AU123" s="52"/>
      <c r="AV123" s="86"/>
    </row>
    <row r="124" spans="1:48" ht="15.6" x14ac:dyDescent="0.3">
      <c r="A124" s="52">
        <f t="shared" si="3"/>
        <v>115</v>
      </c>
      <c r="B124" s="52">
        <v>930.2</v>
      </c>
      <c r="C124" s="52" t="s">
        <v>25</v>
      </c>
      <c r="D124" s="85">
        <v>42109</v>
      </c>
      <c r="E124" s="84" t="s">
        <v>351</v>
      </c>
      <c r="F124" s="90">
        <v>1250</v>
      </c>
      <c r="G124" s="90">
        <v>0</v>
      </c>
      <c r="H124" s="52" t="s">
        <v>34</v>
      </c>
      <c r="I124" s="52" t="s">
        <v>67</v>
      </c>
      <c r="J124" s="52">
        <v>0</v>
      </c>
      <c r="K124" s="52">
        <v>10007</v>
      </c>
      <c r="L124" s="52" t="s">
        <v>94</v>
      </c>
      <c r="M124" s="89">
        <v>44932</v>
      </c>
      <c r="N124" s="52">
        <v>120765</v>
      </c>
      <c r="O124" s="52">
        <v>1</v>
      </c>
      <c r="P124" s="52"/>
      <c r="Q124" s="52"/>
      <c r="R124" s="52" t="s">
        <v>11</v>
      </c>
      <c r="S124" s="52" t="s">
        <v>58</v>
      </c>
      <c r="T124" s="52">
        <v>1265584</v>
      </c>
      <c r="U124" s="52">
        <v>24</v>
      </c>
      <c r="V124" s="52" t="s">
        <v>41</v>
      </c>
      <c r="W124" s="52" t="s">
        <v>59</v>
      </c>
      <c r="X124" s="52" t="s">
        <v>11</v>
      </c>
      <c r="Y124" s="88">
        <v>42095</v>
      </c>
      <c r="Z124" s="52"/>
      <c r="AA124" s="52"/>
      <c r="AB124" s="52"/>
      <c r="AC124" s="52"/>
      <c r="AD124" s="52"/>
      <c r="AE124" s="52"/>
      <c r="AF124" s="52"/>
      <c r="AG124" s="52"/>
      <c r="AH124" s="52"/>
      <c r="AI124" s="52"/>
      <c r="AJ124" s="52"/>
      <c r="AK124" s="52"/>
      <c r="AL124" s="52"/>
      <c r="AM124" s="52"/>
      <c r="AN124" s="86">
        <f>F124</f>
        <v>1250</v>
      </c>
      <c r="AO124" s="52"/>
      <c r="AP124" s="52"/>
      <c r="AQ124" s="52"/>
      <c r="AR124" s="52"/>
      <c r="AS124" s="52"/>
      <c r="AT124" s="52"/>
      <c r="AU124" s="52"/>
      <c r="AV124" s="86"/>
    </row>
    <row r="125" spans="1:48" ht="15.6" x14ac:dyDescent="0.3">
      <c r="A125" s="52">
        <f t="shared" si="3"/>
        <v>116</v>
      </c>
      <c r="B125" s="52">
        <v>930.2</v>
      </c>
      <c r="C125" s="52" t="s">
        <v>25</v>
      </c>
      <c r="D125" s="85">
        <v>42102</v>
      </c>
      <c r="E125" s="84" t="s">
        <v>1034</v>
      </c>
      <c r="F125" s="90">
        <v>1000</v>
      </c>
      <c r="G125" s="90">
        <v>0</v>
      </c>
      <c r="H125" s="52" t="s">
        <v>34</v>
      </c>
      <c r="I125" s="52" t="s">
        <v>38</v>
      </c>
      <c r="J125" s="52">
        <v>0</v>
      </c>
      <c r="K125" s="52">
        <v>298</v>
      </c>
      <c r="L125" s="52" t="s">
        <v>1147</v>
      </c>
      <c r="M125" s="89">
        <v>20150415085420</v>
      </c>
      <c r="N125" s="52">
        <v>120702</v>
      </c>
      <c r="O125" s="52">
        <v>1</v>
      </c>
      <c r="P125" s="52"/>
      <c r="Q125" s="52"/>
      <c r="R125" s="52" t="s">
        <v>11</v>
      </c>
      <c r="S125" s="52" t="s">
        <v>58</v>
      </c>
      <c r="T125" s="52">
        <v>1265481</v>
      </c>
      <c r="U125" s="52">
        <v>27</v>
      </c>
      <c r="V125" s="52" t="s">
        <v>41</v>
      </c>
      <c r="W125" s="52" t="s">
        <v>59</v>
      </c>
      <c r="X125" s="52" t="s">
        <v>11</v>
      </c>
      <c r="Y125" s="88">
        <v>42095</v>
      </c>
      <c r="Z125" s="52"/>
      <c r="AA125" s="52"/>
      <c r="AB125" s="52"/>
      <c r="AC125" s="52"/>
      <c r="AD125" s="52"/>
      <c r="AE125" s="52"/>
      <c r="AF125" s="52"/>
      <c r="AG125" s="52"/>
      <c r="AH125" s="52"/>
      <c r="AI125" s="52"/>
      <c r="AJ125" s="52"/>
      <c r="AK125" s="52"/>
      <c r="AL125" s="52"/>
      <c r="AM125" s="86">
        <f>F125</f>
        <v>1000</v>
      </c>
      <c r="AN125" s="86"/>
      <c r="AO125" s="86"/>
      <c r="AP125" s="86"/>
      <c r="AQ125" s="86"/>
      <c r="AR125" s="86"/>
      <c r="AS125" s="86"/>
      <c r="AT125" s="52"/>
      <c r="AU125" s="52"/>
      <c r="AV125" s="86"/>
    </row>
    <row r="126" spans="1:48" ht="15.6" x14ac:dyDescent="0.3">
      <c r="A126" s="52">
        <f t="shared" si="3"/>
        <v>117</v>
      </c>
      <c r="B126" s="52">
        <v>930.2</v>
      </c>
      <c r="C126" s="52" t="s">
        <v>25</v>
      </c>
      <c r="D126" s="85">
        <v>42109</v>
      </c>
      <c r="E126" s="84" t="s">
        <v>1035</v>
      </c>
      <c r="F126" s="90">
        <v>500</v>
      </c>
      <c r="G126" s="90">
        <v>0</v>
      </c>
      <c r="H126" s="52" t="s">
        <v>34</v>
      </c>
      <c r="I126" s="52" t="s">
        <v>38</v>
      </c>
      <c r="J126" s="52">
        <v>0</v>
      </c>
      <c r="K126" s="52">
        <v>7400</v>
      </c>
      <c r="L126" s="52" t="s">
        <v>1148</v>
      </c>
      <c r="M126" s="89">
        <v>20150415085526</v>
      </c>
      <c r="N126" s="52">
        <v>120633</v>
      </c>
      <c r="O126" s="52">
        <v>1</v>
      </c>
      <c r="P126" s="52"/>
      <c r="Q126" s="52"/>
      <c r="R126" s="52" t="s">
        <v>11</v>
      </c>
      <c r="S126" s="52" t="s">
        <v>58</v>
      </c>
      <c r="T126" s="52">
        <v>1265481</v>
      </c>
      <c r="U126" s="52">
        <v>28</v>
      </c>
      <c r="V126" s="52" t="s">
        <v>41</v>
      </c>
      <c r="W126" s="52" t="s">
        <v>59</v>
      </c>
      <c r="X126" s="52" t="s">
        <v>11</v>
      </c>
      <c r="Y126" s="88">
        <v>42095</v>
      </c>
      <c r="Z126" s="52"/>
      <c r="AA126" s="52"/>
      <c r="AB126" s="52"/>
      <c r="AC126" s="52"/>
      <c r="AD126" s="52"/>
      <c r="AE126" s="52"/>
      <c r="AF126" s="52"/>
      <c r="AG126" s="52"/>
      <c r="AH126" s="52"/>
      <c r="AI126" s="52"/>
      <c r="AJ126" s="52"/>
      <c r="AK126" s="52"/>
      <c r="AL126" s="52"/>
      <c r="AM126" s="86">
        <f>F126</f>
        <v>500</v>
      </c>
      <c r="AN126" s="86"/>
      <c r="AO126" s="86"/>
      <c r="AP126" s="86"/>
      <c r="AQ126" s="86"/>
      <c r="AR126" s="86"/>
      <c r="AS126" s="86"/>
      <c r="AT126" s="52"/>
      <c r="AU126" s="52"/>
      <c r="AV126" s="86"/>
    </row>
    <row r="127" spans="1:48" ht="15.6" x14ac:dyDescent="0.3">
      <c r="A127" s="52">
        <f t="shared" si="3"/>
        <v>118</v>
      </c>
      <c r="B127" s="52">
        <v>930.2</v>
      </c>
      <c r="C127" s="52" t="s">
        <v>25</v>
      </c>
      <c r="D127" s="85">
        <v>42075</v>
      </c>
      <c r="E127" s="84" t="s">
        <v>1036</v>
      </c>
      <c r="F127" s="90">
        <v>500</v>
      </c>
      <c r="G127" s="90">
        <v>0</v>
      </c>
      <c r="H127" s="52" t="s">
        <v>34</v>
      </c>
      <c r="I127" s="52" t="s">
        <v>67</v>
      </c>
      <c r="J127" s="52">
        <v>0</v>
      </c>
      <c r="K127" s="52">
        <v>10007</v>
      </c>
      <c r="L127" s="52" t="s">
        <v>94</v>
      </c>
      <c r="M127" s="89">
        <v>44653</v>
      </c>
      <c r="N127" s="52">
        <v>120665</v>
      </c>
      <c r="O127" s="52">
        <v>1</v>
      </c>
      <c r="P127" s="52"/>
      <c r="Q127" s="52"/>
      <c r="R127" s="52" t="s">
        <v>11</v>
      </c>
      <c r="S127" s="52" t="s">
        <v>58</v>
      </c>
      <c r="T127" s="52">
        <v>1265240</v>
      </c>
      <c r="U127" s="52">
        <v>20</v>
      </c>
      <c r="V127" s="52" t="s">
        <v>41</v>
      </c>
      <c r="W127" s="52" t="s">
        <v>59</v>
      </c>
      <c r="X127" s="52" t="s">
        <v>11</v>
      </c>
      <c r="Y127" s="88">
        <v>42064</v>
      </c>
      <c r="Z127" s="52"/>
      <c r="AA127" s="52"/>
      <c r="AB127" s="52"/>
      <c r="AC127" s="52"/>
      <c r="AD127" s="52"/>
      <c r="AE127" s="52"/>
      <c r="AF127" s="52"/>
      <c r="AG127" s="52"/>
      <c r="AH127" s="52"/>
      <c r="AI127" s="52"/>
      <c r="AJ127" s="52"/>
      <c r="AK127" s="52"/>
      <c r="AL127" s="52"/>
      <c r="AM127" s="86">
        <f>F127</f>
        <v>500</v>
      </c>
      <c r="AN127" s="86"/>
      <c r="AO127" s="86"/>
      <c r="AP127" s="86"/>
      <c r="AQ127" s="86"/>
      <c r="AR127" s="86"/>
      <c r="AS127" s="86"/>
      <c r="AT127" s="52"/>
      <c r="AU127" s="52"/>
      <c r="AV127" s="86"/>
    </row>
    <row r="128" spans="1:48" ht="15.6" x14ac:dyDescent="0.3">
      <c r="A128" s="52">
        <f t="shared" si="3"/>
        <v>119</v>
      </c>
      <c r="B128" s="52">
        <v>930.2</v>
      </c>
      <c r="C128" s="52" t="s">
        <v>25</v>
      </c>
      <c r="D128" s="85">
        <v>42103</v>
      </c>
      <c r="E128" s="84" t="s">
        <v>1037</v>
      </c>
      <c r="F128" s="90">
        <v>347.19</v>
      </c>
      <c r="G128" s="90">
        <v>0</v>
      </c>
      <c r="H128" s="52" t="s">
        <v>34</v>
      </c>
      <c r="I128" s="52" t="s">
        <v>118</v>
      </c>
      <c r="J128" s="52">
        <v>0</v>
      </c>
      <c r="K128" s="52">
        <v>9250</v>
      </c>
      <c r="L128" s="52" t="s">
        <v>98</v>
      </c>
      <c r="M128" s="89">
        <v>20150409151334</v>
      </c>
      <c r="N128" s="52">
        <v>120558</v>
      </c>
      <c r="O128" s="52">
        <v>1</v>
      </c>
      <c r="P128" s="52">
        <v>3900</v>
      </c>
      <c r="Q128" s="52" t="s">
        <v>168</v>
      </c>
      <c r="R128" s="52" t="s">
        <v>11</v>
      </c>
      <c r="S128" s="52" t="s">
        <v>58</v>
      </c>
      <c r="T128" s="52">
        <v>1265055</v>
      </c>
      <c r="U128" s="52">
        <v>37</v>
      </c>
      <c r="V128" s="52" t="s">
        <v>41</v>
      </c>
      <c r="W128" s="52" t="s">
        <v>59</v>
      </c>
      <c r="X128" s="52" t="s">
        <v>11</v>
      </c>
      <c r="Y128" s="88">
        <v>42095</v>
      </c>
      <c r="Z128" s="52"/>
      <c r="AA128" s="52"/>
      <c r="AB128" s="52"/>
      <c r="AC128" s="52"/>
      <c r="AD128" s="52"/>
      <c r="AE128" s="52"/>
      <c r="AF128" s="52"/>
      <c r="AG128" s="52"/>
      <c r="AH128" s="52"/>
      <c r="AI128" s="52"/>
      <c r="AJ128" s="52"/>
      <c r="AK128" s="52"/>
      <c r="AL128" s="52"/>
      <c r="AM128" s="52"/>
      <c r="AN128" s="52"/>
      <c r="AO128" s="52"/>
      <c r="AP128" s="86">
        <f>F128</f>
        <v>347.19</v>
      </c>
      <c r="AQ128" s="52"/>
      <c r="AR128" s="52"/>
      <c r="AS128" s="52"/>
      <c r="AT128" s="52"/>
      <c r="AU128" s="52"/>
      <c r="AV128" s="86"/>
    </row>
    <row r="129" spans="1:48" ht="15.6" x14ac:dyDescent="0.3">
      <c r="A129" s="52">
        <f t="shared" si="3"/>
        <v>120</v>
      </c>
      <c r="B129" s="52">
        <v>930.2</v>
      </c>
      <c r="C129" s="52" t="s">
        <v>25</v>
      </c>
      <c r="D129" s="85">
        <v>42083</v>
      </c>
      <c r="E129" s="84" t="s">
        <v>1038</v>
      </c>
      <c r="F129" s="90">
        <v>826.74</v>
      </c>
      <c r="G129" s="90">
        <v>0</v>
      </c>
      <c r="H129" s="52" t="s">
        <v>34</v>
      </c>
      <c r="I129" s="52" t="s">
        <v>91</v>
      </c>
      <c r="J129" s="52">
        <v>0</v>
      </c>
      <c r="K129" s="52">
        <v>2131</v>
      </c>
      <c r="L129" s="52" t="s">
        <v>1149</v>
      </c>
      <c r="M129" s="89">
        <v>4894704</v>
      </c>
      <c r="N129" s="52">
        <v>120626</v>
      </c>
      <c r="O129" s="52">
        <v>1</v>
      </c>
      <c r="P129" s="52">
        <v>3561</v>
      </c>
      <c r="Q129" s="52" t="s">
        <v>169</v>
      </c>
      <c r="R129" s="52" t="s">
        <v>11</v>
      </c>
      <c r="S129" s="52" t="s">
        <v>58</v>
      </c>
      <c r="T129" s="52">
        <v>1265055</v>
      </c>
      <c r="U129" s="52">
        <v>38</v>
      </c>
      <c r="V129" s="52" t="s">
        <v>41</v>
      </c>
      <c r="W129" s="52" t="s">
        <v>59</v>
      </c>
      <c r="X129" s="52" t="s">
        <v>11</v>
      </c>
      <c r="Y129" s="88">
        <v>42064</v>
      </c>
      <c r="Z129" s="52"/>
      <c r="AA129" s="52"/>
      <c r="AB129" s="52"/>
      <c r="AC129" s="52"/>
      <c r="AD129" s="52"/>
      <c r="AE129" s="52"/>
      <c r="AF129" s="52"/>
      <c r="AG129" s="52"/>
      <c r="AH129" s="52"/>
      <c r="AI129" s="52"/>
      <c r="AJ129" s="52"/>
      <c r="AK129" s="52"/>
      <c r="AL129" s="52"/>
      <c r="AM129" s="52"/>
      <c r="AN129" s="52"/>
      <c r="AO129" s="52"/>
      <c r="AP129" s="86">
        <f>F129</f>
        <v>826.74</v>
      </c>
      <c r="AQ129" s="52"/>
      <c r="AR129" s="52"/>
      <c r="AS129" s="52"/>
      <c r="AT129" s="52"/>
      <c r="AU129" s="52"/>
      <c r="AV129" s="86"/>
    </row>
    <row r="130" spans="1:48" ht="15.6" x14ac:dyDescent="0.3">
      <c r="A130" s="52">
        <f t="shared" si="3"/>
        <v>121</v>
      </c>
      <c r="B130" s="52">
        <v>930.2</v>
      </c>
      <c r="C130" s="52" t="s">
        <v>25</v>
      </c>
      <c r="D130" s="85">
        <v>42064</v>
      </c>
      <c r="E130" s="84" t="s">
        <v>1039</v>
      </c>
      <c r="F130" s="90">
        <v>525</v>
      </c>
      <c r="G130" s="90">
        <v>0</v>
      </c>
      <c r="H130" s="52" t="s">
        <v>114</v>
      </c>
      <c r="I130" s="52" t="s">
        <v>115</v>
      </c>
      <c r="J130" s="52">
        <v>0</v>
      </c>
      <c r="K130" s="52">
        <v>143</v>
      </c>
      <c r="L130" s="52" t="s">
        <v>431</v>
      </c>
      <c r="M130" s="89">
        <v>1309056</v>
      </c>
      <c r="N130" s="52">
        <v>2097</v>
      </c>
      <c r="O130" s="52">
        <v>1</v>
      </c>
      <c r="P130" s="52"/>
      <c r="Q130" s="52"/>
      <c r="R130" s="52" t="s">
        <v>11</v>
      </c>
      <c r="S130" s="52" t="s">
        <v>58</v>
      </c>
      <c r="T130" s="52">
        <v>1265038</v>
      </c>
      <c r="U130" s="52">
        <v>7</v>
      </c>
      <c r="V130" s="52" t="s">
        <v>41</v>
      </c>
      <c r="W130" s="52" t="s">
        <v>59</v>
      </c>
      <c r="X130" s="52" t="s">
        <v>11</v>
      </c>
      <c r="Y130" s="88">
        <v>42064</v>
      </c>
      <c r="Z130" s="52"/>
      <c r="AA130" s="52"/>
      <c r="AB130" s="52"/>
      <c r="AC130" s="52"/>
      <c r="AD130" s="52"/>
      <c r="AE130" s="52"/>
      <c r="AF130" s="52"/>
      <c r="AG130" s="52"/>
      <c r="AH130" s="52"/>
      <c r="AI130" s="52"/>
      <c r="AJ130" s="52"/>
      <c r="AK130" s="52"/>
      <c r="AL130" s="86">
        <f>F130</f>
        <v>525</v>
      </c>
      <c r="AM130" s="86"/>
      <c r="AN130" s="86"/>
      <c r="AO130" s="86"/>
      <c r="AP130" s="86"/>
      <c r="AQ130" s="86"/>
      <c r="AR130" s="86"/>
      <c r="AS130" s="86"/>
      <c r="AT130" s="52"/>
      <c r="AU130" s="52"/>
      <c r="AV130" s="86"/>
    </row>
    <row r="131" spans="1:48" ht="15.6" x14ac:dyDescent="0.3">
      <c r="A131" s="52">
        <f t="shared" si="3"/>
        <v>122</v>
      </c>
      <c r="B131" s="52">
        <v>930.2</v>
      </c>
      <c r="C131" s="52" t="s">
        <v>25</v>
      </c>
      <c r="D131" s="85">
        <v>42101</v>
      </c>
      <c r="E131" s="84" t="s">
        <v>1015</v>
      </c>
      <c r="F131" s="90">
        <v>830</v>
      </c>
      <c r="G131" s="90">
        <v>0</v>
      </c>
      <c r="H131" s="52" t="s">
        <v>34</v>
      </c>
      <c r="I131" s="52" t="s">
        <v>118</v>
      </c>
      <c r="J131" s="52">
        <v>0</v>
      </c>
      <c r="K131" s="52">
        <v>143</v>
      </c>
      <c r="L131" s="52" t="s">
        <v>431</v>
      </c>
      <c r="M131" s="89">
        <v>20150408160726</v>
      </c>
      <c r="N131" s="52">
        <v>2080</v>
      </c>
      <c r="O131" s="52">
        <v>1</v>
      </c>
      <c r="P131" s="52"/>
      <c r="Q131" s="52"/>
      <c r="R131" s="52" t="s">
        <v>11</v>
      </c>
      <c r="S131" s="52" t="s">
        <v>58</v>
      </c>
      <c r="T131" s="52">
        <v>1265006</v>
      </c>
      <c r="U131" s="52">
        <v>47</v>
      </c>
      <c r="V131" s="52" t="s">
        <v>41</v>
      </c>
      <c r="W131" s="52" t="s">
        <v>59</v>
      </c>
      <c r="X131" s="52" t="s">
        <v>11</v>
      </c>
      <c r="Y131" s="88">
        <v>42095</v>
      </c>
      <c r="Z131" s="52"/>
      <c r="AA131" s="52"/>
      <c r="AB131" s="52"/>
      <c r="AC131" s="52"/>
      <c r="AD131" s="52"/>
      <c r="AE131" s="52"/>
      <c r="AF131" s="52"/>
      <c r="AG131" s="52"/>
      <c r="AH131" s="52"/>
      <c r="AI131" s="52"/>
      <c r="AJ131" s="52"/>
      <c r="AK131" s="52"/>
      <c r="AL131" s="86">
        <f>F131</f>
        <v>830</v>
      </c>
      <c r="AM131" s="86"/>
      <c r="AN131" s="86"/>
      <c r="AO131" s="86"/>
      <c r="AP131" s="86"/>
      <c r="AQ131" s="86"/>
      <c r="AR131" s="86"/>
      <c r="AS131" s="86"/>
      <c r="AT131" s="52"/>
      <c r="AU131" s="52"/>
      <c r="AV131" s="86"/>
    </row>
    <row r="132" spans="1:48" ht="15.6" x14ac:dyDescent="0.3">
      <c r="A132" s="52">
        <f t="shared" si="3"/>
        <v>123</v>
      </c>
      <c r="B132" s="52">
        <v>930.2</v>
      </c>
      <c r="C132" s="52" t="s">
        <v>25</v>
      </c>
      <c r="D132" s="85">
        <v>42101</v>
      </c>
      <c r="E132" s="84" t="s">
        <v>1040</v>
      </c>
      <c r="F132" s="90">
        <v>110</v>
      </c>
      <c r="G132" s="90">
        <v>0</v>
      </c>
      <c r="H132" s="52" t="s">
        <v>34</v>
      </c>
      <c r="I132" s="52" t="s">
        <v>67</v>
      </c>
      <c r="J132" s="52">
        <v>0</v>
      </c>
      <c r="K132" s="52">
        <v>7659</v>
      </c>
      <c r="L132" s="52" t="s">
        <v>1150</v>
      </c>
      <c r="M132" s="89">
        <v>20150407131136</v>
      </c>
      <c r="N132" s="52">
        <v>120587</v>
      </c>
      <c r="O132" s="52">
        <v>1</v>
      </c>
      <c r="P132" s="52"/>
      <c r="Q132" s="52"/>
      <c r="R132" s="52" t="s">
        <v>11</v>
      </c>
      <c r="S132" s="52" t="s">
        <v>58</v>
      </c>
      <c r="T132" s="52">
        <v>1265006</v>
      </c>
      <c r="U132" s="52">
        <v>48</v>
      </c>
      <c r="V132" s="52" t="s">
        <v>41</v>
      </c>
      <c r="W132" s="52" t="s">
        <v>59</v>
      </c>
      <c r="X132" s="52" t="s">
        <v>11</v>
      </c>
      <c r="Y132" s="88">
        <v>42095</v>
      </c>
      <c r="Z132" s="52"/>
      <c r="AA132" s="52"/>
      <c r="AB132" s="52"/>
      <c r="AC132" s="52"/>
      <c r="AD132" s="52"/>
      <c r="AE132" s="52"/>
      <c r="AF132" s="52"/>
      <c r="AG132" s="52"/>
      <c r="AH132" s="52"/>
      <c r="AI132" s="52"/>
      <c r="AJ132" s="52"/>
      <c r="AK132" s="52"/>
      <c r="AL132" s="52"/>
      <c r="AM132" s="52"/>
      <c r="AN132" s="86">
        <f>F132</f>
        <v>110</v>
      </c>
      <c r="AO132" s="52"/>
      <c r="AP132" s="52"/>
      <c r="AQ132" s="52"/>
      <c r="AR132" s="52"/>
      <c r="AS132" s="52"/>
      <c r="AT132" s="52"/>
      <c r="AU132" s="52"/>
      <c r="AV132" s="86"/>
    </row>
    <row r="133" spans="1:48" ht="15.6" x14ac:dyDescent="0.3">
      <c r="A133" s="52">
        <f t="shared" si="3"/>
        <v>124</v>
      </c>
      <c r="B133" s="52">
        <v>930.2</v>
      </c>
      <c r="C133" s="52" t="s">
        <v>25</v>
      </c>
      <c r="D133" s="85">
        <v>42074</v>
      </c>
      <c r="E133" s="84" t="s">
        <v>1026</v>
      </c>
      <c r="F133" s="90">
        <v>24</v>
      </c>
      <c r="G133" s="90">
        <v>0</v>
      </c>
      <c r="H133" s="52" t="s">
        <v>34</v>
      </c>
      <c r="I133" s="52" t="s">
        <v>67</v>
      </c>
      <c r="J133" s="52">
        <v>0</v>
      </c>
      <c r="K133" s="52">
        <v>156</v>
      </c>
      <c r="L133" s="52" t="s">
        <v>68</v>
      </c>
      <c r="M133" s="89" t="s">
        <v>171</v>
      </c>
      <c r="N133" s="52">
        <v>2055</v>
      </c>
      <c r="O133" s="52">
        <v>1</v>
      </c>
      <c r="P133" s="52"/>
      <c r="Q133" s="52"/>
      <c r="R133" s="52" t="s">
        <v>11</v>
      </c>
      <c r="S133" s="52" t="s">
        <v>58</v>
      </c>
      <c r="T133" s="52">
        <v>1264613</v>
      </c>
      <c r="U133" s="52">
        <v>56</v>
      </c>
      <c r="V133" s="52" t="s">
        <v>41</v>
      </c>
      <c r="W133" s="52" t="s">
        <v>59</v>
      </c>
      <c r="X133" s="52" t="s">
        <v>11</v>
      </c>
      <c r="Y133" s="88">
        <v>42064</v>
      </c>
      <c r="Z133" s="52"/>
      <c r="AA133" s="52"/>
      <c r="AB133" s="52"/>
      <c r="AC133" s="52"/>
      <c r="AD133" s="52"/>
      <c r="AE133" s="52"/>
      <c r="AF133" s="52"/>
      <c r="AG133" s="52"/>
      <c r="AH133" s="52"/>
      <c r="AI133" s="52"/>
      <c r="AJ133" s="52"/>
      <c r="AK133" s="52"/>
      <c r="AL133" s="52"/>
      <c r="AM133" s="52"/>
      <c r="AN133" s="52"/>
      <c r="AO133" s="86">
        <f>F133</f>
        <v>24</v>
      </c>
      <c r="AP133" s="52"/>
      <c r="AQ133" s="52"/>
      <c r="AR133" s="52"/>
      <c r="AS133" s="52"/>
      <c r="AT133" s="52"/>
      <c r="AU133" s="52"/>
      <c r="AV133" s="86"/>
    </row>
    <row r="134" spans="1:48" ht="15.6" x14ac:dyDescent="0.3">
      <c r="A134" s="52">
        <f t="shared" si="3"/>
        <v>125</v>
      </c>
      <c r="B134" s="52">
        <v>930.2</v>
      </c>
      <c r="C134" s="52" t="s">
        <v>25</v>
      </c>
      <c r="D134" s="85">
        <v>42090</v>
      </c>
      <c r="E134" s="84" t="s">
        <v>96</v>
      </c>
      <c r="F134" s="90">
        <v>373.17</v>
      </c>
      <c r="G134" s="90">
        <v>0</v>
      </c>
      <c r="H134" s="52" t="s">
        <v>34</v>
      </c>
      <c r="I134" s="52" t="s">
        <v>97</v>
      </c>
      <c r="J134" s="52">
        <v>0</v>
      </c>
      <c r="K134" s="52">
        <v>9250</v>
      </c>
      <c r="L134" s="52" t="s">
        <v>98</v>
      </c>
      <c r="M134" s="89">
        <v>20150323100843</v>
      </c>
      <c r="N134" s="52">
        <v>120481</v>
      </c>
      <c r="O134" s="52">
        <v>1</v>
      </c>
      <c r="P134" s="52"/>
      <c r="Q134" s="52"/>
      <c r="R134" s="52" t="s">
        <v>11</v>
      </c>
      <c r="S134" s="52" t="s">
        <v>58</v>
      </c>
      <c r="T134" s="52">
        <v>1264486</v>
      </c>
      <c r="U134" s="52">
        <v>77</v>
      </c>
      <c r="V134" s="52" t="s">
        <v>41</v>
      </c>
      <c r="W134" s="52" t="s">
        <v>59</v>
      </c>
      <c r="X134" s="52" t="s">
        <v>11</v>
      </c>
      <c r="Y134" s="88">
        <v>42064</v>
      </c>
      <c r="Z134" s="52"/>
      <c r="AA134" s="52"/>
      <c r="AB134" s="52"/>
      <c r="AC134" s="52"/>
      <c r="AD134" s="52"/>
      <c r="AE134" s="52"/>
      <c r="AF134" s="52"/>
      <c r="AG134" s="52"/>
      <c r="AH134" s="52"/>
      <c r="AI134" s="52"/>
      <c r="AJ134" s="52"/>
      <c r="AK134" s="52"/>
      <c r="AL134" s="86">
        <f>F134</f>
        <v>373.17</v>
      </c>
      <c r="AM134" s="52"/>
      <c r="AN134" s="52"/>
      <c r="AO134" s="52"/>
      <c r="AP134" s="52"/>
      <c r="AQ134" s="52"/>
      <c r="AR134" s="52"/>
      <c r="AS134" s="52"/>
      <c r="AT134" s="52"/>
      <c r="AU134" s="52"/>
      <c r="AV134" s="86"/>
    </row>
    <row r="135" spans="1:48" ht="15.6" x14ac:dyDescent="0.3">
      <c r="A135" s="52">
        <f t="shared" si="3"/>
        <v>126</v>
      </c>
      <c r="B135" s="52">
        <v>930.2</v>
      </c>
      <c r="C135" s="52" t="s">
        <v>25</v>
      </c>
      <c r="D135" s="85">
        <v>42082</v>
      </c>
      <c r="E135" s="84" t="s">
        <v>1041</v>
      </c>
      <c r="F135" s="90">
        <v>6.28</v>
      </c>
      <c r="G135" s="90">
        <v>0</v>
      </c>
      <c r="H135" s="52" t="s">
        <v>34</v>
      </c>
      <c r="I135" s="52" t="s">
        <v>63</v>
      </c>
      <c r="J135" s="52">
        <v>0</v>
      </c>
      <c r="K135" s="52">
        <v>9999</v>
      </c>
      <c r="L135" s="52" t="s">
        <v>172</v>
      </c>
      <c r="M135" s="89">
        <v>20150323115233</v>
      </c>
      <c r="N135" s="52">
        <v>2021</v>
      </c>
      <c r="O135" s="52">
        <v>1</v>
      </c>
      <c r="P135" s="52"/>
      <c r="Q135" s="52"/>
      <c r="R135" s="52" t="s">
        <v>11</v>
      </c>
      <c r="S135" s="52" t="s">
        <v>58</v>
      </c>
      <c r="T135" s="52">
        <v>1264486</v>
      </c>
      <c r="U135" s="52">
        <v>78</v>
      </c>
      <c r="V135" s="52" t="s">
        <v>41</v>
      </c>
      <c r="W135" s="52" t="s">
        <v>59</v>
      </c>
      <c r="X135" s="52" t="s">
        <v>11</v>
      </c>
      <c r="Y135" s="88">
        <v>42064</v>
      </c>
      <c r="Z135" s="52"/>
      <c r="AA135" s="52"/>
      <c r="AB135" s="52"/>
      <c r="AC135" s="52"/>
      <c r="AD135" s="52"/>
      <c r="AE135" s="52"/>
      <c r="AF135" s="52"/>
      <c r="AG135" s="52"/>
      <c r="AH135" s="52"/>
      <c r="AI135" s="86">
        <f>F135</f>
        <v>6.28</v>
      </c>
      <c r="AJ135" s="52"/>
      <c r="AK135" s="52"/>
      <c r="AL135" s="52"/>
      <c r="AM135" s="52"/>
      <c r="AN135" s="52"/>
      <c r="AO135" s="52"/>
      <c r="AP135" s="52"/>
      <c r="AQ135" s="52"/>
      <c r="AR135" s="52"/>
      <c r="AS135" s="52"/>
      <c r="AT135" s="52"/>
      <c r="AU135" s="52"/>
      <c r="AV135" s="86"/>
    </row>
    <row r="136" spans="1:48" ht="15.6" x14ac:dyDescent="0.3">
      <c r="A136" s="52">
        <f t="shared" si="3"/>
        <v>127</v>
      </c>
      <c r="B136" s="52">
        <v>930.2</v>
      </c>
      <c r="C136" s="52" t="s">
        <v>25</v>
      </c>
      <c r="D136" s="85">
        <v>42082</v>
      </c>
      <c r="E136" s="84" t="s">
        <v>1016</v>
      </c>
      <c r="F136" s="90">
        <v>67.8</v>
      </c>
      <c r="G136" s="90">
        <v>0</v>
      </c>
      <c r="H136" s="52" t="s">
        <v>34</v>
      </c>
      <c r="I136" s="52" t="s">
        <v>63</v>
      </c>
      <c r="J136" s="52">
        <v>0</v>
      </c>
      <c r="K136" s="52">
        <v>9999</v>
      </c>
      <c r="L136" s="52" t="s">
        <v>173</v>
      </c>
      <c r="M136" s="89">
        <v>20150323115348</v>
      </c>
      <c r="N136" s="52">
        <v>2022</v>
      </c>
      <c r="O136" s="52">
        <v>1</v>
      </c>
      <c r="P136" s="52"/>
      <c r="Q136" s="52"/>
      <c r="R136" s="52" t="s">
        <v>11</v>
      </c>
      <c r="S136" s="52" t="s">
        <v>58</v>
      </c>
      <c r="T136" s="52">
        <v>1264486</v>
      </c>
      <c r="U136" s="52">
        <v>79</v>
      </c>
      <c r="V136" s="52" t="s">
        <v>41</v>
      </c>
      <c r="W136" s="52" t="s">
        <v>59</v>
      </c>
      <c r="X136" s="52" t="s">
        <v>11</v>
      </c>
      <c r="Y136" s="88">
        <v>42064</v>
      </c>
      <c r="Z136" s="52"/>
      <c r="AA136" s="52"/>
      <c r="AB136" s="52"/>
      <c r="AC136" s="52"/>
      <c r="AD136" s="52"/>
      <c r="AE136" s="52"/>
      <c r="AF136" s="52"/>
      <c r="AG136" s="52"/>
      <c r="AH136" s="52"/>
      <c r="AI136" s="86">
        <f>F136</f>
        <v>67.8</v>
      </c>
      <c r="AJ136" s="52"/>
      <c r="AK136" s="52"/>
      <c r="AL136" s="52"/>
      <c r="AM136" s="52"/>
      <c r="AN136" s="52"/>
      <c r="AO136" s="52"/>
      <c r="AP136" s="52"/>
      <c r="AQ136" s="52"/>
      <c r="AR136" s="52"/>
      <c r="AS136" s="52"/>
      <c r="AT136" s="52"/>
      <c r="AU136" s="52"/>
      <c r="AV136" s="86"/>
    </row>
    <row r="137" spans="1:48" ht="15.6" x14ac:dyDescent="0.3">
      <c r="A137" s="52">
        <f t="shared" si="3"/>
        <v>128</v>
      </c>
      <c r="B137" s="52">
        <v>930.2</v>
      </c>
      <c r="C137" s="52" t="s">
        <v>25</v>
      </c>
      <c r="D137" s="85">
        <v>42089</v>
      </c>
      <c r="E137" s="84" t="s">
        <v>1041</v>
      </c>
      <c r="F137" s="90">
        <v>204.29</v>
      </c>
      <c r="G137" s="90">
        <v>0</v>
      </c>
      <c r="H137" s="52" t="s">
        <v>34</v>
      </c>
      <c r="I137" s="52" t="s">
        <v>63</v>
      </c>
      <c r="J137" s="52">
        <v>0</v>
      </c>
      <c r="K137" s="52">
        <v>9999</v>
      </c>
      <c r="L137" s="52" t="s">
        <v>125</v>
      </c>
      <c r="M137" s="89">
        <v>20150330101108</v>
      </c>
      <c r="N137" s="52">
        <v>2030</v>
      </c>
      <c r="O137" s="52">
        <v>1</v>
      </c>
      <c r="P137" s="52"/>
      <c r="Q137" s="52"/>
      <c r="R137" s="52" t="s">
        <v>11</v>
      </c>
      <c r="S137" s="52" t="s">
        <v>58</v>
      </c>
      <c r="T137" s="52">
        <v>1264486</v>
      </c>
      <c r="U137" s="52">
        <v>80</v>
      </c>
      <c r="V137" s="52" t="s">
        <v>41</v>
      </c>
      <c r="W137" s="52" t="s">
        <v>59</v>
      </c>
      <c r="X137" s="52" t="s">
        <v>11</v>
      </c>
      <c r="Y137" s="88">
        <v>42064</v>
      </c>
      <c r="Z137" s="52"/>
      <c r="AA137" s="52"/>
      <c r="AB137" s="52"/>
      <c r="AC137" s="52"/>
      <c r="AD137" s="52"/>
      <c r="AE137" s="52"/>
      <c r="AF137" s="52"/>
      <c r="AG137" s="52"/>
      <c r="AH137" s="52"/>
      <c r="AI137" s="86">
        <f>F137</f>
        <v>204.29</v>
      </c>
      <c r="AJ137" s="52"/>
      <c r="AK137" s="52"/>
      <c r="AL137" s="52"/>
      <c r="AM137" s="52"/>
      <c r="AN137" s="52"/>
      <c r="AO137" s="52"/>
      <c r="AP137" s="52"/>
      <c r="AQ137" s="52"/>
      <c r="AR137" s="52"/>
      <c r="AS137" s="52"/>
      <c r="AT137" s="52"/>
      <c r="AU137" s="52"/>
      <c r="AV137" s="86"/>
    </row>
    <row r="138" spans="1:48" ht="15.6" x14ac:dyDescent="0.3">
      <c r="A138" s="52">
        <f t="shared" si="3"/>
        <v>129</v>
      </c>
      <c r="B138" s="52">
        <v>930.2</v>
      </c>
      <c r="C138" s="52" t="s">
        <v>25</v>
      </c>
      <c r="D138" s="85">
        <v>42089</v>
      </c>
      <c r="E138" s="84" t="s">
        <v>1042</v>
      </c>
      <c r="F138" s="90">
        <v>309.69</v>
      </c>
      <c r="G138" s="90">
        <v>0</v>
      </c>
      <c r="H138" s="52" t="s">
        <v>34</v>
      </c>
      <c r="I138" s="52" t="s">
        <v>63</v>
      </c>
      <c r="J138" s="52">
        <v>0</v>
      </c>
      <c r="K138" s="52">
        <v>9999</v>
      </c>
      <c r="L138" s="52" t="s">
        <v>174</v>
      </c>
      <c r="M138" s="89">
        <v>20150330111741</v>
      </c>
      <c r="N138" s="52">
        <v>2031</v>
      </c>
      <c r="O138" s="52">
        <v>1</v>
      </c>
      <c r="P138" s="52"/>
      <c r="Q138" s="52"/>
      <c r="R138" s="52" t="s">
        <v>11</v>
      </c>
      <c r="S138" s="52" t="s">
        <v>58</v>
      </c>
      <c r="T138" s="52">
        <v>1264486</v>
      </c>
      <c r="U138" s="52">
        <v>81</v>
      </c>
      <c r="V138" s="52" t="s">
        <v>41</v>
      </c>
      <c r="W138" s="52" t="s">
        <v>59</v>
      </c>
      <c r="X138" s="52" t="s">
        <v>11</v>
      </c>
      <c r="Y138" s="88">
        <v>42064</v>
      </c>
      <c r="Z138" s="52"/>
      <c r="AA138" s="52"/>
      <c r="AB138" s="52"/>
      <c r="AC138" s="52"/>
      <c r="AD138" s="52"/>
      <c r="AE138" s="52"/>
      <c r="AF138" s="52"/>
      <c r="AG138" s="52"/>
      <c r="AH138" s="52"/>
      <c r="AI138" s="86">
        <f>F138</f>
        <v>309.69</v>
      </c>
      <c r="AJ138" s="52"/>
      <c r="AK138" s="52"/>
      <c r="AL138" s="52"/>
      <c r="AM138" s="52"/>
      <c r="AN138" s="52"/>
      <c r="AO138" s="52"/>
      <c r="AP138" s="52"/>
      <c r="AQ138" s="52"/>
      <c r="AR138" s="52"/>
      <c r="AS138" s="52"/>
      <c r="AT138" s="52"/>
      <c r="AU138" s="52"/>
      <c r="AV138" s="86"/>
    </row>
    <row r="139" spans="1:48" ht="15.6" x14ac:dyDescent="0.3">
      <c r="A139" s="52">
        <f t="shared" si="3"/>
        <v>130</v>
      </c>
      <c r="B139" s="52">
        <v>930.2</v>
      </c>
      <c r="C139" s="52" t="s">
        <v>25</v>
      </c>
      <c r="D139" s="85">
        <v>42089</v>
      </c>
      <c r="E139" s="84" t="s">
        <v>1016</v>
      </c>
      <c r="F139" s="90">
        <v>449.16</v>
      </c>
      <c r="G139" s="90">
        <v>0</v>
      </c>
      <c r="H139" s="52" t="s">
        <v>34</v>
      </c>
      <c r="I139" s="52" t="s">
        <v>63</v>
      </c>
      <c r="J139" s="52">
        <v>0</v>
      </c>
      <c r="K139" s="52">
        <v>9999</v>
      </c>
      <c r="L139" s="52" t="s">
        <v>175</v>
      </c>
      <c r="M139" s="89">
        <v>20150330111925</v>
      </c>
      <c r="N139" s="52">
        <v>2032</v>
      </c>
      <c r="O139" s="52">
        <v>1</v>
      </c>
      <c r="P139" s="52"/>
      <c r="Q139" s="52"/>
      <c r="R139" s="52" t="s">
        <v>11</v>
      </c>
      <c r="S139" s="52" t="s">
        <v>58</v>
      </c>
      <c r="T139" s="52">
        <v>1264486</v>
      </c>
      <c r="U139" s="52">
        <v>82</v>
      </c>
      <c r="V139" s="52" t="s">
        <v>41</v>
      </c>
      <c r="W139" s="52" t="s">
        <v>59</v>
      </c>
      <c r="X139" s="52" t="s">
        <v>11</v>
      </c>
      <c r="Y139" s="88">
        <v>42064</v>
      </c>
      <c r="Z139" s="52"/>
      <c r="AA139" s="52"/>
      <c r="AB139" s="52"/>
      <c r="AC139" s="52"/>
      <c r="AD139" s="52"/>
      <c r="AE139" s="52"/>
      <c r="AF139" s="52"/>
      <c r="AG139" s="52"/>
      <c r="AH139" s="52"/>
      <c r="AI139" s="86">
        <f>F139</f>
        <v>449.16</v>
      </c>
      <c r="AJ139" s="52"/>
      <c r="AK139" s="52"/>
      <c r="AL139" s="52"/>
      <c r="AM139" s="52"/>
      <c r="AN139" s="52"/>
      <c r="AO139" s="52"/>
      <c r="AP139" s="52"/>
      <c r="AQ139" s="52"/>
      <c r="AR139" s="52"/>
      <c r="AS139" s="52"/>
      <c r="AT139" s="52"/>
      <c r="AU139" s="52"/>
      <c r="AV139" s="86"/>
    </row>
    <row r="140" spans="1:48" ht="15.6" x14ac:dyDescent="0.3">
      <c r="A140" s="52">
        <f t="shared" ref="A140:A203" si="4">A139+1</f>
        <v>131</v>
      </c>
      <c r="B140" s="52">
        <v>930.2</v>
      </c>
      <c r="C140" s="52" t="s">
        <v>25</v>
      </c>
      <c r="D140" s="85">
        <v>42064</v>
      </c>
      <c r="E140" s="84" t="s">
        <v>1043</v>
      </c>
      <c r="F140" s="90">
        <v>233.2</v>
      </c>
      <c r="G140" s="90">
        <v>0</v>
      </c>
      <c r="H140" s="52" t="s">
        <v>34</v>
      </c>
      <c r="I140" s="52" t="s">
        <v>75</v>
      </c>
      <c r="J140" s="52">
        <v>0</v>
      </c>
      <c r="K140" s="52">
        <v>10207</v>
      </c>
      <c r="L140" s="52" t="s">
        <v>176</v>
      </c>
      <c r="M140" s="89">
        <v>79238</v>
      </c>
      <c r="N140" s="52">
        <v>2013</v>
      </c>
      <c r="O140" s="52">
        <v>1</v>
      </c>
      <c r="P140" s="52">
        <v>3578</v>
      </c>
      <c r="Q140" s="52" t="s">
        <v>177</v>
      </c>
      <c r="R140" s="52" t="s">
        <v>11</v>
      </c>
      <c r="S140" s="52" t="s">
        <v>58</v>
      </c>
      <c r="T140" s="52">
        <v>1264485</v>
      </c>
      <c r="U140" s="52">
        <v>63</v>
      </c>
      <c r="V140" s="52" t="s">
        <v>41</v>
      </c>
      <c r="W140" s="52" t="s">
        <v>59</v>
      </c>
      <c r="X140" s="52" t="s">
        <v>11</v>
      </c>
      <c r="Y140" s="88">
        <v>42064</v>
      </c>
      <c r="Z140" s="52"/>
      <c r="AA140" s="52"/>
      <c r="AB140" s="52"/>
      <c r="AC140" s="52"/>
      <c r="AD140" s="52"/>
      <c r="AE140" s="52"/>
      <c r="AF140" s="52"/>
      <c r="AG140" s="52"/>
      <c r="AH140" s="52"/>
      <c r="AI140" s="52"/>
      <c r="AJ140" s="52"/>
      <c r="AK140" s="52"/>
      <c r="AL140" s="52"/>
      <c r="AM140" s="86">
        <f>F140</f>
        <v>233.2</v>
      </c>
      <c r="AN140" s="52"/>
      <c r="AO140" s="52"/>
      <c r="AP140" s="52"/>
      <c r="AQ140" s="52"/>
      <c r="AR140" s="52"/>
      <c r="AS140" s="52"/>
      <c r="AT140" s="52"/>
      <c r="AU140" s="52"/>
      <c r="AV140" s="86"/>
    </row>
    <row r="141" spans="1:48" ht="15.6" x14ac:dyDescent="0.3">
      <c r="A141" s="52">
        <f t="shared" si="4"/>
        <v>132</v>
      </c>
      <c r="B141" s="52">
        <v>930.2</v>
      </c>
      <c r="C141" s="52" t="s">
        <v>25</v>
      </c>
      <c r="D141" s="85">
        <v>42064</v>
      </c>
      <c r="E141" s="84" t="s">
        <v>178</v>
      </c>
      <c r="F141" s="90">
        <v>3630.71</v>
      </c>
      <c r="G141" s="90">
        <v>0</v>
      </c>
      <c r="H141" s="52" t="s">
        <v>34</v>
      </c>
      <c r="I141" s="52" t="s">
        <v>78</v>
      </c>
      <c r="J141" s="52">
        <v>0</v>
      </c>
      <c r="K141" s="52">
        <v>1710</v>
      </c>
      <c r="L141" s="52" t="s">
        <v>139</v>
      </c>
      <c r="M141" s="89">
        <v>6140</v>
      </c>
      <c r="N141" s="52">
        <v>120380</v>
      </c>
      <c r="O141" s="52">
        <v>1</v>
      </c>
      <c r="P141" s="52">
        <v>3743</v>
      </c>
      <c r="Q141" s="52" t="s">
        <v>178</v>
      </c>
      <c r="R141" s="52" t="s">
        <v>11</v>
      </c>
      <c r="S141" s="52" t="s">
        <v>58</v>
      </c>
      <c r="T141" s="52">
        <v>1264182</v>
      </c>
      <c r="U141" s="52">
        <v>17</v>
      </c>
      <c r="V141" s="52" t="s">
        <v>66</v>
      </c>
      <c r="W141" s="52" t="s">
        <v>59</v>
      </c>
      <c r="X141" s="52" t="s">
        <v>11</v>
      </c>
      <c r="Y141" s="88">
        <v>42064</v>
      </c>
      <c r="Z141" s="52"/>
      <c r="AA141" s="52"/>
      <c r="AB141" s="52"/>
      <c r="AC141" s="52"/>
      <c r="AD141" s="52"/>
      <c r="AE141" s="52"/>
      <c r="AF141" s="52"/>
      <c r="AG141" s="52"/>
      <c r="AH141" s="52"/>
      <c r="AI141" s="52"/>
      <c r="AJ141" s="52"/>
      <c r="AK141" s="52"/>
      <c r="AL141" s="52"/>
      <c r="AM141" s="52"/>
      <c r="AN141" s="52"/>
      <c r="AO141" s="52"/>
      <c r="AP141" s="52"/>
      <c r="AQ141" s="52"/>
      <c r="AR141" s="52"/>
      <c r="AS141" s="52"/>
      <c r="AT141" s="86">
        <f>F141</f>
        <v>3630.71</v>
      </c>
      <c r="AU141" s="52" t="s">
        <v>494</v>
      </c>
      <c r="AV141" s="86"/>
    </row>
    <row r="142" spans="1:48" ht="15.6" x14ac:dyDescent="0.3">
      <c r="A142" s="52">
        <f t="shared" si="4"/>
        <v>133</v>
      </c>
      <c r="B142" s="52">
        <v>930.2</v>
      </c>
      <c r="C142" s="52" t="s">
        <v>25</v>
      </c>
      <c r="D142" s="85">
        <v>42066</v>
      </c>
      <c r="E142" s="84" t="s">
        <v>1044</v>
      </c>
      <c r="F142" s="90">
        <v>540</v>
      </c>
      <c r="G142" s="90">
        <v>0</v>
      </c>
      <c r="H142" s="52" t="s">
        <v>114</v>
      </c>
      <c r="I142" s="52" t="s">
        <v>115</v>
      </c>
      <c r="J142" s="52">
        <v>0</v>
      </c>
      <c r="K142" s="52">
        <v>10221</v>
      </c>
      <c r="L142" s="52" t="s">
        <v>1151</v>
      </c>
      <c r="M142" s="89">
        <v>20150317154317</v>
      </c>
      <c r="N142" s="52">
        <v>1995</v>
      </c>
      <c r="O142" s="52">
        <v>1</v>
      </c>
      <c r="P142" s="52"/>
      <c r="Q142" s="52"/>
      <c r="R142" s="52" t="s">
        <v>11</v>
      </c>
      <c r="S142" s="52" t="s">
        <v>58</v>
      </c>
      <c r="T142" s="52">
        <v>1263901</v>
      </c>
      <c r="U142" s="52">
        <v>37</v>
      </c>
      <c r="V142" s="52" t="s">
        <v>41</v>
      </c>
      <c r="W142" s="52" t="s">
        <v>59</v>
      </c>
      <c r="X142" s="52" t="s">
        <v>11</v>
      </c>
      <c r="Y142" s="88">
        <v>42064</v>
      </c>
      <c r="Z142" s="52"/>
      <c r="AA142" s="52"/>
      <c r="AB142" s="52"/>
      <c r="AC142" s="52"/>
      <c r="AD142" s="52"/>
      <c r="AE142" s="52"/>
      <c r="AF142" s="52"/>
      <c r="AG142" s="52"/>
      <c r="AH142" s="52"/>
      <c r="AI142" s="52"/>
      <c r="AJ142" s="52"/>
      <c r="AK142" s="52"/>
      <c r="AL142" s="86">
        <f>F142</f>
        <v>540</v>
      </c>
      <c r="AM142" s="86"/>
      <c r="AN142" s="86"/>
      <c r="AO142" s="86"/>
      <c r="AP142" s="86"/>
      <c r="AQ142" s="86"/>
      <c r="AR142" s="86"/>
      <c r="AS142" s="86"/>
      <c r="AT142" s="52"/>
      <c r="AU142" s="52"/>
      <c r="AV142" s="86"/>
    </row>
    <row r="143" spans="1:48" ht="15.6" x14ac:dyDescent="0.3">
      <c r="A143" s="52">
        <f t="shared" si="4"/>
        <v>134</v>
      </c>
      <c r="B143" s="52">
        <v>930.2</v>
      </c>
      <c r="C143" s="52" t="s">
        <v>25</v>
      </c>
      <c r="D143" s="85">
        <v>42068</v>
      </c>
      <c r="E143" s="84" t="s">
        <v>1045</v>
      </c>
      <c r="F143" s="90">
        <v>35</v>
      </c>
      <c r="G143" s="90">
        <v>0</v>
      </c>
      <c r="H143" s="52" t="s">
        <v>34</v>
      </c>
      <c r="I143" s="52" t="s">
        <v>110</v>
      </c>
      <c r="J143" s="52">
        <v>0</v>
      </c>
      <c r="K143" s="52">
        <v>10105</v>
      </c>
      <c r="L143" s="52" t="s">
        <v>111</v>
      </c>
      <c r="M143" s="89">
        <v>18616</v>
      </c>
      <c r="N143" s="52">
        <v>120289</v>
      </c>
      <c r="O143" s="52">
        <v>1</v>
      </c>
      <c r="P143" s="52">
        <v>3733</v>
      </c>
      <c r="Q143" s="52" t="s">
        <v>179</v>
      </c>
      <c r="R143" s="52" t="s">
        <v>11</v>
      </c>
      <c r="S143" s="52" t="s">
        <v>58</v>
      </c>
      <c r="T143" s="52">
        <v>1263893</v>
      </c>
      <c r="U143" s="52">
        <v>64</v>
      </c>
      <c r="V143" s="52" t="s">
        <v>41</v>
      </c>
      <c r="W143" s="52" t="s">
        <v>59</v>
      </c>
      <c r="X143" s="52" t="s">
        <v>11</v>
      </c>
      <c r="Y143" s="88">
        <v>42064</v>
      </c>
      <c r="Z143" s="52"/>
      <c r="AA143" s="52"/>
      <c r="AB143" s="52"/>
      <c r="AC143" s="52"/>
      <c r="AD143" s="52"/>
      <c r="AE143" s="52"/>
      <c r="AF143" s="52"/>
      <c r="AG143" s="52"/>
      <c r="AH143" s="52"/>
      <c r="AI143" s="52"/>
      <c r="AJ143" s="52"/>
      <c r="AK143" s="52"/>
      <c r="AL143" s="52"/>
      <c r="AM143" s="52"/>
      <c r="AN143" s="52"/>
      <c r="AO143" s="52"/>
      <c r="AP143" s="52"/>
      <c r="AQ143" s="86">
        <f>F143</f>
        <v>35</v>
      </c>
      <c r="AR143" s="86"/>
      <c r="AS143" s="86"/>
      <c r="AT143" s="52"/>
      <c r="AU143" s="52"/>
      <c r="AV143" s="86"/>
    </row>
    <row r="144" spans="1:48" ht="15.6" x14ac:dyDescent="0.3">
      <c r="A144" s="52">
        <f t="shared" si="4"/>
        <v>135</v>
      </c>
      <c r="B144" s="52">
        <v>930.2</v>
      </c>
      <c r="C144" s="52" t="s">
        <v>25</v>
      </c>
      <c r="D144" s="85">
        <v>42069</v>
      </c>
      <c r="E144" s="84" t="s">
        <v>1046</v>
      </c>
      <c r="F144" s="90">
        <v>27.71</v>
      </c>
      <c r="G144" s="90">
        <v>0</v>
      </c>
      <c r="H144" s="52" t="s">
        <v>34</v>
      </c>
      <c r="I144" s="52" t="s">
        <v>127</v>
      </c>
      <c r="J144" s="52">
        <v>0</v>
      </c>
      <c r="K144" s="52">
        <v>9999</v>
      </c>
      <c r="L144" s="52" t="s">
        <v>180</v>
      </c>
      <c r="M144" s="89">
        <v>20150313162347</v>
      </c>
      <c r="N144" s="52">
        <v>1988</v>
      </c>
      <c r="O144" s="52">
        <v>1</v>
      </c>
      <c r="P144" s="52"/>
      <c r="Q144" s="52"/>
      <c r="R144" s="52" t="s">
        <v>11</v>
      </c>
      <c r="S144" s="52" t="s">
        <v>58</v>
      </c>
      <c r="T144" s="52">
        <v>1263771</v>
      </c>
      <c r="U144" s="52">
        <v>39</v>
      </c>
      <c r="V144" s="52" t="s">
        <v>41</v>
      </c>
      <c r="W144" s="52" t="s">
        <v>59</v>
      </c>
      <c r="X144" s="52" t="s">
        <v>11</v>
      </c>
      <c r="Y144" s="88">
        <v>42064</v>
      </c>
      <c r="Z144" s="52"/>
      <c r="AA144" s="52"/>
      <c r="AB144" s="52"/>
      <c r="AC144" s="52"/>
      <c r="AD144" s="52"/>
      <c r="AE144" s="52"/>
      <c r="AF144" s="52"/>
      <c r="AG144" s="52"/>
      <c r="AH144" s="52"/>
      <c r="AI144" s="52"/>
      <c r="AJ144" s="52"/>
      <c r="AK144" s="52"/>
      <c r="AL144" s="52"/>
      <c r="AM144" s="52"/>
      <c r="AN144" s="52"/>
      <c r="AO144" s="52"/>
      <c r="AP144" s="52"/>
      <c r="AQ144" s="52"/>
      <c r="AR144" s="52"/>
      <c r="AS144" s="52"/>
      <c r="AT144" s="86">
        <f>F144</f>
        <v>27.71</v>
      </c>
      <c r="AU144" s="52" t="s">
        <v>495</v>
      </c>
      <c r="AV144" s="86"/>
    </row>
    <row r="145" spans="1:48" ht="15.6" x14ac:dyDescent="0.3">
      <c r="A145" s="52">
        <f t="shared" si="4"/>
        <v>136</v>
      </c>
      <c r="B145" s="52">
        <v>930.2</v>
      </c>
      <c r="C145" s="52" t="s">
        <v>25</v>
      </c>
      <c r="D145" s="85">
        <v>42081</v>
      </c>
      <c r="E145" s="84" t="s">
        <v>1047</v>
      </c>
      <c r="F145" s="90">
        <v>37.1</v>
      </c>
      <c r="G145" s="90">
        <v>0</v>
      </c>
      <c r="H145" s="52" t="s">
        <v>34</v>
      </c>
      <c r="I145" s="52" t="s">
        <v>181</v>
      </c>
      <c r="J145" s="52">
        <v>0</v>
      </c>
      <c r="K145" s="52">
        <v>1869</v>
      </c>
      <c r="L145" s="52" t="s">
        <v>182</v>
      </c>
      <c r="M145" s="89">
        <v>20150318084630</v>
      </c>
      <c r="N145" s="52">
        <v>120232</v>
      </c>
      <c r="O145" s="52">
        <v>1</v>
      </c>
      <c r="P145" s="52"/>
      <c r="Q145" s="52"/>
      <c r="R145" s="52" t="s">
        <v>11</v>
      </c>
      <c r="S145" s="52" t="s">
        <v>58</v>
      </c>
      <c r="T145" s="52">
        <v>1263771</v>
      </c>
      <c r="U145" s="52">
        <v>40</v>
      </c>
      <c r="V145" s="52" t="s">
        <v>41</v>
      </c>
      <c r="W145" s="52" t="s">
        <v>59</v>
      </c>
      <c r="X145" s="52" t="s">
        <v>11</v>
      </c>
      <c r="Y145" s="88">
        <v>42064</v>
      </c>
      <c r="Z145" s="52"/>
      <c r="AA145" s="52"/>
      <c r="AB145" s="52"/>
      <c r="AC145" s="52"/>
      <c r="AD145" s="52"/>
      <c r="AE145" s="52"/>
      <c r="AF145" s="52"/>
      <c r="AG145" s="52"/>
      <c r="AH145" s="52"/>
      <c r="AI145" s="52"/>
      <c r="AJ145" s="52"/>
      <c r="AK145" s="52"/>
      <c r="AL145" s="52"/>
      <c r="AM145" s="52"/>
      <c r="AN145" s="52"/>
      <c r="AO145" s="52"/>
      <c r="AP145" s="52"/>
      <c r="AQ145" s="52"/>
      <c r="AR145" s="52"/>
      <c r="AS145" s="52"/>
      <c r="AT145" s="86">
        <f>F145</f>
        <v>37.1</v>
      </c>
      <c r="AU145" s="52" t="s">
        <v>496</v>
      </c>
      <c r="AV145" s="86"/>
    </row>
    <row r="146" spans="1:48" ht="15.6" x14ac:dyDescent="0.3">
      <c r="A146" s="52">
        <f t="shared" si="4"/>
        <v>137</v>
      </c>
      <c r="B146" s="52">
        <v>930.2</v>
      </c>
      <c r="C146" s="52" t="s">
        <v>25</v>
      </c>
      <c r="D146" s="85">
        <v>42064</v>
      </c>
      <c r="E146" s="84" t="s">
        <v>987</v>
      </c>
      <c r="F146" s="90">
        <v>26</v>
      </c>
      <c r="G146" s="90">
        <v>0</v>
      </c>
      <c r="H146" s="52" t="s">
        <v>34</v>
      </c>
      <c r="I146" s="52" t="s">
        <v>67</v>
      </c>
      <c r="J146" s="52">
        <v>0</v>
      </c>
      <c r="K146" s="52">
        <v>10007</v>
      </c>
      <c r="L146" s="52" t="s">
        <v>94</v>
      </c>
      <c r="M146" s="89">
        <v>44586</v>
      </c>
      <c r="N146" s="52">
        <v>120267</v>
      </c>
      <c r="O146" s="52">
        <v>1</v>
      </c>
      <c r="P146" s="52"/>
      <c r="Q146" s="52"/>
      <c r="R146" s="52" t="s">
        <v>11</v>
      </c>
      <c r="S146" s="52" t="s">
        <v>58</v>
      </c>
      <c r="T146" s="52">
        <v>1263653</v>
      </c>
      <c r="U146" s="52">
        <v>31</v>
      </c>
      <c r="V146" s="52" t="s">
        <v>41</v>
      </c>
      <c r="W146" s="52" t="s">
        <v>59</v>
      </c>
      <c r="X146" s="52" t="s">
        <v>11</v>
      </c>
      <c r="Y146" s="88">
        <v>42064</v>
      </c>
      <c r="Z146" s="52"/>
      <c r="AA146" s="52"/>
      <c r="AB146" s="52"/>
      <c r="AC146" s="52"/>
      <c r="AD146" s="52"/>
      <c r="AE146" s="86">
        <f>F146</f>
        <v>26</v>
      </c>
      <c r="AF146" s="52"/>
      <c r="AG146" s="52"/>
      <c r="AH146" s="52"/>
      <c r="AI146" s="52"/>
      <c r="AJ146" s="52"/>
      <c r="AK146" s="52"/>
      <c r="AL146" s="52"/>
      <c r="AM146" s="52"/>
      <c r="AN146" s="52"/>
      <c r="AO146" s="52"/>
      <c r="AP146" s="52"/>
      <c r="AQ146" s="52"/>
      <c r="AR146" s="52"/>
      <c r="AS146" s="52"/>
      <c r="AT146" s="52"/>
      <c r="AU146" s="52"/>
      <c r="AV146" s="86"/>
    </row>
    <row r="147" spans="1:48" ht="15.6" x14ac:dyDescent="0.3">
      <c r="A147" s="52">
        <f t="shared" si="4"/>
        <v>138</v>
      </c>
      <c r="B147" s="52">
        <v>930.2</v>
      </c>
      <c r="C147" s="52" t="s">
        <v>25</v>
      </c>
      <c r="D147" s="85">
        <v>42076</v>
      </c>
      <c r="E147" s="84" t="s">
        <v>183</v>
      </c>
      <c r="F147" s="90">
        <v>100</v>
      </c>
      <c r="G147" s="90">
        <v>0</v>
      </c>
      <c r="H147" s="52" t="s">
        <v>34</v>
      </c>
      <c r="I147" s="52" t="s">
        <v>67</v>
      </c>
      <c r="J147" s="52">
        <v>0</v>
      </c>
      <c r="K147" s="52">
        <v>7022</v>
      </c>
      <c r="L147" s="52" t="s">
        <v>1141</v>
      </c>
      <c r="M147" s="89">
        <v>20150316093247</v>
      </c>
      <c r="N147" s="52">
        <v>120251</v>
      </c>
      <c r="O147" s="52">
        <v>1</v>
      </c>
      <c r="P147" s="52"/>
      <c r="Q147" s="52"/>
      <c r="R147" s="52" t="s">
        <v>11</v>
      </c>
      <c r="S147" s="52" t="s">
        <v>58</v>
      </c>
      <c r="T147" s="52">
        <v>1263653</v>
      </c>
      <c r="U147" s="52">
        <v>32</v>
      </c>
      <c r="V147" s="52" t="s">
        <v>41</v>
      </c>
      <c r="W147" s="52" t="s">
        <v>59</v>
      </c>
      <c r="X147" s="52" t="s">
        <v>11</v>
      </c>
      <c r="Y147" s="88">
        <v>42064</v>
      </c>
      <c r="Z147" s="52"/>
      <c r="AA147" s="52"/>
      <c r="AB147" s="52"/>
      <c r="AC147" s="52"/>
      <c r="AD147" s="52"/>
      <c r="AE147" s="52"/>
      <c r="AF147" s="52"/>
      <c r="AG147" s="52"/>
      <c r="AH147" s="52"/>
      <c r="AI147" s="52"/>
      <c r="AJ147" s="52"/>
      <c r="AK147" s="52"/>
      <c r="AL147" s="52"/>
      <c r="AM147" s="86">
        <f>F147</f>
        <v>100</v>
      </c>
      <c r="AN147" s="86"/>
      <c r="AO147" s="86"/>
      <c r="AP147" s="86"/>
      <c r="AQ147" s="86"/>
      <c r="AR147" s="86"/>
      <c r="AS147" s="86"/>
      <c r="AT147" s="52"/>
      <c r="AU147" s="52"/>
      <c r="AV147" s="86"/>
    </row>
    <row r="148" spans="1:48" ht="15.6" x14ac:dyDescent="0.3">
      <c r="A148" s="52">
        <f t="shared" si="4"/>
        <v>139</v>
      </c>
      <c r="B148" s="52">
        <v>930.2</v>
      </c>
      <c r="C148" s="52" t="s">
        <v>25</v>
      </c>
      <c r="D148" s="85">
        <v>42066</v>
      </c>
      <c r="E148" s="84" t="s">
        <v>1048</v>
      </c>
      <c r="F148" s="90">
        <v>150</v>
      </c>
      <c r="G148" s="90">
        <v>0</v>
      </c>
      <c r="H148" s="52" t="s">
        <v>34</v>
      </c>
      <c r="I148" s="52" t="s">
        <v>61</v>
      </c>
      <c r="J148" s="52">
        <v>0</v>
      </c>
      <c r="K148" s="52">
        <v>7145</v>
      </c>
      <c r="L148" s="52" t="s">
        <v>122</v>
      </c>
      <c r="M148" s="89" t="s">
        <v>184</v>
      </c>
      <c r="N148" s="52">
        <v>1975</v>
      </c>
      <c r="O148" s="52">
        <v>1</v>
      </c>
      <c r="P148" s="52">
        <v>3652</v>
      </c>
      <c r="Q148" s="52" t="s">
        <v>185</v>
      </c>
      <c r="R148" s="52" t="s">
        <v>11</v>
      </c>
      <c r="S148" s="52" t="s">
        <v>58</v>
      </c>
      <c r="T148" s="52">
        <v>1263652</v>
      </c>
      <c r="U148" s="52">
        <v>48</v>
      </c>
      <c r="V148" s="52" t="s">
        <v>41</v>
      </c>
      <c r="W148" s="52" t="s">
        <v>59</v>
      </c>
      <c r="X148" s="52" t="s">
        <v>11</v>
      </c>
      <c r="Y148" s="88">
        <v>42064</v>
      </c>
      <c r="Z148" s="52"/>
      <c r="AA148" s="52"/>
      <c r="AB148" s="52"/>
      <c r="AC148" s="52"/>
      <c r="AD148" s="52"/>
      <c r="AE148" s="52"/>
      <c r="AF148" s="52"/>
      <c r="AG148" s="52"/>
      <c r="AH148" s="52"/>
      <c r="AI148" s="52"/>
      <c r="AJ148" s="52"/>
      <c r="AK148" s="52"/>
      <c r="AL148" s="52"/>
      <c r="AM148" s="86">
        <f>F148</f>
        <v>150</v>
      </c>
      <c r="AN148" s="86"/>
      <c r="AO148" s="86"/>
      <c r="AP148" s="86"/>
      <c r="AQ148" s="86"/>
      <c r="AR148" s="86"/>
      <c r="AS148" s="86"/>
      <c r="AT148" s="52"/>
      <c r="AU148" s="52"/>
      <c r="AV148" s="86"/>
    </row>
    <row r="149" spans="1:48" ht="15.6" x14ac:dyDescent="0.3">
      <c r="A149" s="52">
        <f t="shared" si="4"/>
        <v>140</v>
      </c>
      <c r="B149" s="52">
        <v>930.2</v>
      </c>
      <c r="C149" s="52" t="s">
        <v>25</v>
      </c>
      <c r="D149" s="85">
        <v>42067</v>
      </c>
      <c r="E149" s="84" t="s">
        <v>1049</v>
      </c>
      <c r="F149" s="90">
        <v>3512.01</v>
      </c>
      <c r="G149" s="90">
        <v>0</v>
      </c>
      <c r="H149" s="52" t="s">
        <v>34</v>
      </c>
      <c r="I149" s="52" t="s">
        <v>104</v>
      </c>
      <c r="J149" s="52">
        <v>0</v>
      </c>
      <c r="K149" s="52">
        <v>71</v>
      </c>
      <c r="L149" s="52" t="s">
        <v>1136</v>
      </c>
      <c r="M149" s="89">
        <v>26506</v>
      </c>
      <c r="N149" s="52">
        <v>120463</v>
      </c>
      <c r="O149" s="52">
        <v>1</v>
      </c>
      <c r="P149" s="52">
        <v>2855</v>
      </c>
      <c r="Q149" s="52" t="s">
        <v>105</v>
      </c>
      <c r="R149" s="52" t="s">
        <v>11</v>
      </c>
      <c r="S149" s="52" t="s">
        <v>58</v>
      </c>
      <c r="T149" s="52">
        <v>1263652</v>
      </c>
      <c r="U149" s="52">
        <v>49</v>
      </c>
      <c r="V149" s="52" t="s">
        <v>41</v>
      </c>
      <c r="W149" s="52" t="s">
        <v>59</v>
      </c>
      <c r="X149" s="52" t="s">
        <v>11</v>
      </c>
      <c r="Y149" s="88">
        <v>42064</v>
      </c>
      <c r="Z149" s="52"/>
      <c r="AA149" s="52"/>
      <c r="AB149" s="52"/>
      <c r="AC149" s="52"/>
      <c r="AD149" s="52"/>
      <c r="AE149" s="52"/>
      <c r="AF149" s="52"/>
      <c r="AG149" s="52"/>
      <c r="AH149" s="52"/>
      <c r="AI149" s="52"/>
      <c r="AJ149" s="52"/>
      <c r="AK149" s="86">
        <f>F149</f>
        <v>3512.01</v>
      </c>
      <c r="AL149" s="52"/>
      <c r="AM149" s="52"/>
      <c r="AN149" s="52"/>
      <c r="AO149" s="52"/>
      <c r="AP149" s="52"/>
      <c r="AQ149" s="52"/>
      <c r="AR149" s="52"/>
      <c r="AS149" s="52"/>
      <c r="AT149" s="52"/>
      <c r="AU149" s="52"/>
      <c r="AV149" s="86"/>
    </row>
    <row r="150" spans="1:48" ht="15.6" x14ac:dyDescent="0.3">
      <c r="A150" s="52">
        <f t="shared" si="4"/>
        <v>141</v>
      </c>
      <c r="B150" s="52">
        <v>930.2</v>
      </c>
      <c r="C150" s="52" t="s">
        <v>25</v>
      </c>
      <c r="D150" s="85">
        <v>42069</v>
      </c>
      <c r="E150" s="84" t="s">
        <v>1050</v>
      </c>
      <c r="F150" s="90">
        <v>80.5</v>
      </c>
      <c r="G150" s="90">
        <v>0</v>
      </c>
      <c r="H150" s="52" t="s">
        <v>34</v>
      </c>
      <c r="I150" s="52" t="s">
        <v>97</v>
      </c>
      <c r="J150" s="52">
        <v>0</v>
      </c>
      <c r="K150" s="52">
        <v>7241</v>
      </c>
      <c r="L150" s="52" t="s">
        <v>1142</v>
      </c>
      <c r="M150" s="89">
        <v>20150312162136</v>
      </c>
      <c r="N150" s="52">
        <v>120202</v>
      </c>
      <c r="O150" s="52">
        <v>1</v>
      </c>
      <c r="P150" s="52"/>
      <c r="Q150" s="52"/>
      <c r="R150" s="52" t="s">
        <v>11</v>
      </c>
      <c r="S150" s="52" t="s">
        <v>58</v>
      </c>
      <c r="T150" s="52">
        <v>1263508</v>
      </c>
      <c r="U150" s="52">
        <v>80</v>
      </c>
      <c r="V150" s="52" t="s">
        <v>41</v>
      </c>
      <c r="W150" s="52" t="s">
        <v>59</v>
      </c>
      <c r="X150" s="52" t="s">
        <v>11</v>
      </c>
      <c r="Y150" s="88">
        <v>42064</v>
      </c>
      <c r="Z150" s="52"/>
      <c r="AA150" s="52"/>
      <c r="AB150" s="86">
        <f>F150</f>
        <v>80.5</v>
      </c>
      <c r="AC150" s="52"/>
      <c r="AD150" s="52"/>
      <c r="AE150" s="52"/>
      <c r="AF150" s="52"/>
      <c r="AG150" s="52"/>
      <c r="AH150" s="52"/>
      <c r="AI150" s="52"/>
      <c r="AJ150" s="52"/>
      <c r="AK150" s="52"/>
      <c r="AL150" s="52"/>
      <c r="AM150" s="52"/>
      <c r="AN150" s="52"/>
      <c r="AO150" s="52"/>
      <c r="AP150" s="52"/>
      <c r="AQ150" s="52"/>
      <c r="AR150" s="52"/>
      <c r="AS150" s="52"/>
      <c r="AT150" s="52"/>
      <c r="AU150" s="52"/>
      <c r="AV150" s="86"/>
    </row>
    <row r="151" spans="1:48" ht="15.6" x14ac:dyDescent="0.3">
      <c r="A151" s="52">
        <f t="shared" si="4"/>
        <v>142</v>
      </c>
      <c r="B151" s="52">
        <v>930.2</v>
      </c>
      <c r="C151" s="52" t="s">
        <v>25</v>
      </c>
      <c r="D151" s="85">
        <v>42069</v>
      </c>
      <c r="E151" s="84" t="s">
        <v>186</v>
      </c>
      <c r="F151" s="90">
        <v>102</v>
      </c>
      <c r="G151" s="90">
        <v>0</v>
      </c>
      <c r="H151" s="52" t="s">
        <v>34</v>
      </c>
      <c r="I151" s="52" t="s">
        <v>127</v>
      </c>
      <c r="J151" s="52">
        <v>0</v>
      </c>
      <c r="K151" s="52">
        <v>7241</v>
      </c>
      <c r="L151" s="52" t="s">
        <v>1142</v>
      </c>
      <c r="M151" s="89">
        <v>20150312162136</v>
      </c>
      <c r="N151" s="52">
        <v>120202</v>
      </c>
      <c r="O151" s="52">
        <v>1</v>
      </c>
      <c r="P151" s="52"/>
      <c r="Q151" s="52"/>
      <c r="R151" s="52" t="s">
        <v>11</v>
      </c>
      <c r="S151" s="52" t="s">
        <v>58</v>
      </c>
      <c r="T151" s="52">
        <v>1263508</v>
      </c>
      <c r="U151" s="52">
        <v>81</v>
      </c>
      <c r="V151" s="52" t="s">
        <v>41</v>
      </c>
      <c r="W151" s="52" t="s">
        <v>59</v>
      </c>
      <c r="X151" s="52" t="s">
        <v>11</v>
      </c>
      <c r="Y151" s="88">
        <v>42064</v>
      </c>
      <c r="Z151" s="52"/>
      <c r="AA151" s="52"/>
      <c r="AB151" s="52"/>
      <c r="AC151" s="52"/>
      <c r="AD151" s="52"/>
      <c r="AE151" s="52"/>
      <c r="AF151" s="52"/>
      <c r="AG151" s="52"/>
      <c r="AH151" s="52"/>
      <c r="AI151" s="52"/>
      <c r="AJ151" s="52"/>
      <c r="AK151" s="52"/>
      <c r="AL151" s="52"/>
      <c r="AM151" s="52"/>
      <c r="AN151" s="52"/>
      <c r="AO151" s="52"/>
      <c r="AP151" s="52"/>
      <c r="AQ151" s="52"/>
      <c r="AR151" s="52"/>
      <c r="AS151" s="52"/>
      <c r="AT151" s="86">
        <f>F151</f>
        <v>102</v>
      </c>
      <c r="AU151" s="52" t="s">
        <v>495</v>
      </c>
      <c r="AV151" s="86"/>
    </row>
    <row r="152" spans="1:48" ht="15.6" x14ac:dyDescent="0.3">
      <c r="A152" s="52">
        <f t="shared" si="4"/>
        <v>143</v>
      </c>
      <c r="B152" s="52">
        <v>930.2</v>
      </c>
      <c r="C152" s="52" t="s">
        <v>25</v>
      </c>
      <c r="D152" s="85">
        <v>42063</v>
      </c>
      <c r="E152" s="84" t="s">
        <v>187</v>
      </c>
      <c r="F152" s="90">
        <v>700</v>
      </c>
      <c r="G152" s="90">
        <v>0</v>
      </c>
      <c r="H152" s="52" t="s">
        <v>34</v>
      </c>
      <c r="I152" s="52" t="s">
        <v>38</v>
      </c>
      <c r="J152" s="52">
        <v>0</v>
      </c>
      <c r="K152" s="52">
        <v>2102</v>
      </c>
      <c r="L152" s="52" t="s">
        <v>1152</v>
      </c>
      <c r="M152" s="89">
        <v>20150312141935</v>
      </c>
      <c r="N152" s="52">
        <v>120187</v>
      </c>
      <c r="O152" s="52">
        <v>1</v>
      </c>
      <c r="P152" s="52"/>
      <c r="Q152" s="52"/>
      <c r="R152" s="52" t="s">
        <v>11</v>
      </c>
      <c r="S152" s="52" t="s">
        <v>58</v>
      </c>
      <c r="T152" s="52">
        <v>1263508</v>
      </c>
      <c r="U152" s="52">
        <v>82</v>
      </c>
      <c r="V152" s="52" t="s">
        <v>41</v>
      </c>
      <c r="W152" s="52" t="s">
        <v>59</v>
      </c>
      <c r="X152" s="52" t="s">
        <v>11</v>
      </c>
      <c r="Y152" s="88">
        <v>42036</v>
      </c>
      <c r="Z152" s="52"/>
      <c r="AA152" s="52"/>
      <c r="AB152" s="52"/>
      <c r="AC152" s="52"/>
      <c r="AD152" s="52"/>
      <c r="AE152" s="52"/>
      <c r="AF152" s="52"/>
      <c r="AG152" s="52"/>
      <c r="AH152" s="52"/>
      <c r="AI152" s="52"/>
      <c r="AJ152" s="52"/>
      <c r="AK152" s="52"/>
      <c r="AL152" s="52"/>
      <c r="AM152" s="86">
        <f>F152</f>
        <v>700</v>
      </c>
      <c r="AN152" s="86"/>
      <c r="AO152" s="86"/>
      <c r="AP152" s="86"/>
      <c r="AQ152" s="86"/>
      <c r="AR152" s="86"/>
      <c r="AS152" s="86"/>
      <c r="AT152" s="52"/>
      <c r="AU152" s="52"/>
      <c r="AV152" s="86"/>
    </row>
    <row r="153" spans="1:48" ht="15.6" x14ac:dyDescent="0.3">
      <c r="A153" s="52">
        <f t="shared" si="4"/>
        <v>144</v>
      </c>
      <c r="B153" s="52">
        <v>930.2</v>
      </c>
      <c r="C153" s="52" t="s">
        <v>25</v>
      </c>
      <c r="D153" s="85">
        <v>42075</v>
      </c>
      <c r="E153" s="84" t="s">
        <v>188</v>
      </c>
      <c r="F153" s="90">
        <v>300</v>
      </c>
      <c r="G153" s="90">
        <v>0</v>
      </c>
      <c r="H153" s="52" t="s">
        <v>189</v>
      </c>
      <c r="I153" s="52" t="s">
        <v>190</v>
      </c>
      <c r="J153" s="52">
        <v>0</v>
      </c>
      <c r="K153" s="52">
        <v>9243</v>
      </c>
      <c r="L153" s="52" t="s">
        <v>1153</v>
      </c>
      <c r="M153" s="89">
        <v>20150312131507</v>
      </c>
      <c r="N153" s="52">
        <v>120171</v>
      </c>
      <c r="O153" s="52">
        <v>1</v>
      </c>
      <c r="P153" s="52"/>
      <c r="Q153" s="52"/>
      <c r="R153" s="52" t="s">
        <v>11</v>
      </c>
      <c r="S153" s="52" t="s">
        <v>58</v>
      </c>
      <c r="T153" s="52">
        <v>1263464</v>
      </c>
      <c r="U153" s="52">
        <v>9</v>
      </c>
      <c r="V153" s="52" t="s">
        <v>41</v>
      </c>
      <c r="W153" s="52" t="s">
        <v>59</v>
      </c>
      <c r="X153" s="52" t="s">
        <v>11</v>
      </c>
      <c r="Y153" s="88">
        <v>42064</v>
      </c>
      <c r="Z153" s="52"/>
      <c r="AA153" s="52"/>
      <c r="AB153" s="52"/>
      <c r="AC153" s="52"/>
      <c r="AD153" s="52"/>
      <c r="AE153" s="52"/>
      <c r="AF153" s="52"/>
      <c r="AG153" s="52"/>
      <c r="AH153" s="52"/>
      <c r="AI153" s="52"/>
      <c r="AJ153" s="52"/>
      <c r="AK153" s="52"/>
      <c r="AL153" s="52"/>
      <c r="AM153" s="52"/>
      <c r="AN153" s="86">
        <f>F153</f>
        <v>300</v>
      </c>
      <c r="AO153" s="52"/>
      <c r="AP153" s="52"/>
      <c r="AQ153" s="52"/>
      <c r="AR153" s="52"/>
      <c r="AS153" s="52"/>
      <c r="AT153" s="52"/>
      <c r="AU153" s="52"/>
      <c r="AV153" s="86"/>
    </row>
    <row r="154" spans="1:48" ht="15.6" x14ac:dyDescent="0.3">
      <c r="A154" s="52">
        <f t="shared" si="4"/>
        <v>145</v>
      </c>
      <c r="B154" s="52">
        <v>930.2</v>
      </c>
      <c r="C154" s="52" t="s">
        <v>25</v>
      </c>
      <c r="D154" s="85">
        <v>42036</v>
      </c>
      <c r="E154" s="84" t="s">
        <v>1051</v>
      </c>
      <c r="F154" s="90">
        <v>150</v>
      </c>
      <c r="G154" s="90">
        <v>0</v>
      </c>
      <c r="H154" s="52" t="s">
        <v>34</v>
      </c>
      <c r="I154" s="52" t="s">
        <v>70</v>
      </c>
      <c r="J154" s="52">
        <v>0</v>
      </c>
      <c r="K154" s="52">
        <v>10181</v>
      </c>
      <c r="L154" s="52" t="s">
        <v>71</v>
      </c>
      <c r="M154" s="89">
        <v>20150310133817</v>
      </c>
      <c r="N154" s="52">
        <v>1926</v>
      </c>
      <c r="O154" s="52">
        <v>1</v>
      </c>
      <c r="P154" s="52">
        <v>3357</v>
      </c>
      <c r="Q154" s="52" t="s">
        <v>162</v>
      </c>
      <c r="R154" s="52" t="s">
        <v>11</v>
      </c>
      <c r="S154" s="52" t="s">
        <v>58</v>
      </c>
      <c r="T154" s="52">
        <v>1263291</v>
      </c>
      <c r="U154" s="52">
        <v>23</v>
      </c>
      <c r="V154" s="52" t="s">
        <v>41</v>
      </c>
      <c r="W154" s="52" t="s">
        <v>59</v>
      </c>
      <c r="X154" s="52" t="s">
        <v>11</v>
      </c>
      <c r="Y154" s="88">
        <v>42036</v>
      </c>
      <c r="Z154" s="52"/>
      <c r="AA154" s="52"/>
      <c r="AB154" s="52"/>
      <c r="AC154" s="52"/>
      <c r="AD154" s="52"/>
      <c r="AE154" s="52"/>
      <c r="AF154" s="52"/>
      <c r="AG154" s="52"/>
      <c r="AH154" s="52"/>
      <c r="AI154" s="52"/>
      <c r="AJ154" s="52"/>
      <c r="AK154" s="52"/>
      <c r="AL154" s="52"/>
      <c r="AM154" s="52"/>
      <c r="AN154" s="52"/>
      <c r="AO154" s="52"/>
      <c r="AP154" s="52"/>
      <c r="AQ154" s="52"/>
      <c r="AR154" s="52"/>
      <c r="AS154" s="52"/>
      <c r="AT154" s="86">
        <f>F154</f>
        <v>150</v>
      </c>
      <c r="AU154" s="52" t="s">
        <v>492</v>
      </c>
      <c r="AV154" s="86"/>
    </row>
    <row r="155" spans="1:48" ht="15.6" x14ac:dyDescent="0.3">
      <c r="A155" s="52">
        <f t="shared" si="4"/>
        <v>146</v>
      </c>
      <c r="B155" s="52">
        <v>930.2</v>
      </c>
      <c r="C155" s="52" t="s">
        <v>25</v>
      </c>
      <c r="D155" s="85">
        <v>42058</v>
      </c>
      <c r="E155" s="84" t="s">
        <v>1051</v>
      </c>
      <c r="F155" s="90">
        <v>150</v>
      </c>
      <c r="G155" s="90">
        <v>0</v>
      </c>
      <c r="H155" s="52" t="s">
        <v>34</v>
      </c>
      <c r="I155" s="52" t="s">
        <v>70</v>
      </c>
      <c r="J155" s="52">
        <v>0</v>
      </c>
      <c r="K155" s="52">
        <v>10181</v>
      </c>
      <c r="L155" s="52" t="s">
        <v>71</v>
      </c>
      <c r="M155" s="89">
        <v>763285</v>
      </c>
      <c r="N155" s="52">
        <v>1925</v>
      </c>
      <c r="O155" s="52">
        <v>1</v>
      </c>
      <c r="P155" s="52">
        <v>3357</v>
      </c>
      <c r="Q155" s="52" t="s">
        <v>162</v>
      </c>
      <c r="R155" s="52" t="s">
        <v>11</v>
      </c>
      <c r="S155" s="52" t="s">
        <v>58</v>
      </c>
      <c r="T155" s="52">
        <v>1263291</v>
      </c>
      <c r="U155" s="52">
        <v>24</v>
      </c>
      <c r="V155" s="52" t="s">
        <v>41</v>
      </c>
      <c r="W155" s="52" t="s">
        <v>59</v>
      </c>
      <c r="X155" s="52" t="s">
        <v>11</v>
      </c>
      <c r="Y155" s="88">
        <v>42036</v>
      </c>
      <c r="Z155" s="52"/>
      <c r="AA155" s="52"/>
      <c r="AB155" s="52"/>
      <c r="AC155" s="52"/>
      <c r="AD155" s="52"/>
      <c r="AE155" s="52"/>
      <c r="AF155" s="52"/>
      <c r="AG155" s="52"/>
      <c r="AH155" s="52"/>
      <c r="AI155" s="52"/>
      <c r="AJ155" s="52"/>
      <c r="AK155" s="52"/>
      <c r="AL155" s="52"/>
      <c r="AM155" s="52"/>
      <c r="AN155" s="52"/>
      <c r="AO155" s="52"/>
      <c r="AP155" s="52"/>
      <c r="AQ155" s="52"/>
      <c r="AR155" s="52"/>
      <c r="AS155" s="52"/>
      <c r="AT155" s="86">
        <f>F155</f>
        <v>150</v>
      </c>
      <c r="AU155" s="52" t="s">
        <v>492</v>
      </c>
      <c r="AV155" s="86"/>
    </row>
    <row r="156" spans="1:48" ht="15.6" x14ac:dyDescent="0.3">
      <c r="A156" s="52">
        <f t="shared" si="4"/>
        <v>147</v>
      </c>
      <c r="B156" s="52">
        <v>930.2</v>
      </c>
      <c r="C156" s="52" t="s">
        <v>25</v>
      </c>
      <c r="D156" s="85">
        <v>42063</v>
      </c>
      <c r="E156" s="84" t="s">
        <v>191</v>
      </c>
      <c r="F156" s="90">
        <v>0</v>
      </c>
      <c r="G156" s="90">
        <v>45.61</v>
      </c>
      <c r="H156" s="52" t="s">
        <v>114</v>
      </c>
      <c r="I156" s="52" t="s">
        <v>192</v>
      </c>
      <c r="J156" s="52">
        <v>0</v>
      </c>
      <c r="K156" s="52"/>
      <c r="L156" s="52"/>
      <c r="M156" s="89"/>
      <c r="N156" s="52">
        <v>0</v>
      </c>
      <c r="O156" s="52">
        <v>1</v>
      </c>
      <c r="P156" s="52"/>
      <c r="Q156" s="52"/>
      <c r="R156" s="52" t="s">
        <v>193</v>
      </c>
      <c r="S156" s="52" t="s">
        <v>58</v>
      </c>
      <c r="T156" s="52">
        <v>1263287</v>
      </c>
      <c r="U156" s="52">
        <v>34</v>
      </c>
      <c r="V156" s="52" t="s">
        <v>30</v>
      </c>
      <c r="W156" s="52" t="s">
        <v>31</v>
      </c>
      <c r="X156" s="52" t="s">
        <v>32</v>
      </c>
      <c r="Y156" s="88">
        <v>42036</v>
      </c>
      <c r="Z156" s="52"/>
      <c r="AA156" s="52"/>
      <c r="AB156" s="52"/>
      <c r="AC156" s="52"/>
      <c r="AD156" s="52"/>
      <c r="AE156" s="52"/>
      <c r="AF156" s="52"/>
      <c r="AG156" s="52"/>
      <c r="AH156" s="52"/>
      <c r="AI156" s="52"/>
      <c r="AJ156" s="52"/>
      <c r="AK156" s="52"/>
      <c r="AL156" s="52"/>
      <c r="AM156" s="52"/>
      <c r="AN156" s="52"/>
      <c r="AO156" s="52"/>
      <c r="AP156" s="52"/>
      <c r="AQ156" s="52"/>
      <c r="AR156" s="52"/>
      <c r="AS156" s="52"/>
      <c r="AT156" s="86">
        <f>-G156</f>
        <v>-45.61</v>
      </c>
      <c r="AU156" s="52" t="s">
        <v>497</v>
      </c>
      <c r="AV156" s="86"/>
    </row>
    <row r="157" spans="1:48" ht="15.6" x14ac:dyDescent="0.3">
      <c r="A157" s="52">
        <f t="shared" si="4"/>
        <v>148</v>
      </c>
      <c r="B157" s="52">
        <v>930.2</v>
      </c>
      <c r="C157" s="52" t="s">
        <v>25</v>
      </c>
      <c r="D157" s="85">
        <v>42063</v>
      </c>
      <c r="E157" s="84" t="s">
        <v>194</v>
      </c>
      <c r="F157" s="90">
        <v>0</v>
      </c>
      <c r="G157" s="90">
        <v>645.79</v>
      </c>
      <c r="H157" s="52" t="s">
        <v>114</v>
      </c>
      <c r="I157" s="52" t="s">
        <v>195</v>
      </c>
      <c r="J157" s="52">
        <v>0</v>
      </c>
      <c r="K157" s="52"/>
      <c r="L157" s="52"/>
      <c r="M157" s="89"/>
      <c r="N157" s="52">
        <v>0</v>
      </c>
      <c r="O157" s="52">
        <v>1</v>
      </c>
      <c r="P157" s="52"/>
      <c r="Q157" s="52"/>
      <c r="R157" s="52" t="s">
        <v>193</v>
      </c>
      <c r="S157" s="52" t="s">
        <v>58</v>
      </c>
      <c r="T157" s="52">
        <v>1263286</v>
      </c>
      <c r="U157" s="52">
        <v>34</v>
      </c>
      <c r="V157" s="52" t="s">
        <v>30</v>
      </c>
      <c r="W157" s="52" t="s">
        <v>31</v>
      </c>
      <c r="X157" s="52" t="s">
        <v>32</v>
      </c>
      <c r="Y157" s="88">
        <v>42036</v>
      </c>
      <c r="Z157" s="52"/>
      <c r="AA157" s="52"/>
      <c r="AB157" s="52"/>
      <c r="AC157" s="52"/>
      <c r="AD157" s="52"/>
      <c r="AE157" s="52"/>
      <c r="AF157" s="52"/>
      <c r="AG157" s="52"/>
      <c r="AH157" s="52"/>
      <c r="AI157" s="52"/>
      <c r="AJ157" s="52"/>
      <c r="AK157" s="52"/>
      <c r="AL157" s="52"/>
      <c r="AM157" s="52"/>
      <c r="AN157" s="52"/>
      <c r="AO157" s="52"/>
      <c r="AP157" s="52"/>
      <c r="AQ157" s="52"/>
      <c r="AR157" s="52"/>
      <c r="AS157" s="52"/>
      <c r="AT157" s="86">
        <f>-G157</f>
        <v>-645.79</v>
      </c>
      <c r="AU157" s="52" t="s">
        <v>497</v>
      </c>
      <c r="AV157" s="86"/>
    </row>
    <row r="158" spans="1:48" ht="15.6" x14ac:dyDescent="0.3">
      <c r="A158" s="52">
        <f t="shared" si="4"/>
        <v>149</v>
      </c>
      <c r="B158" s="52">
        <v>930.2</v>
      </c>
      <c r="C158" s="52" t="s">
        <v>25</v>
      </c>
      <c r="D158" s="85">
        <v>42065</v>
      </c>
      <c r="E158" s="84" t="s">
        <v>163</v>
      </c>
      <c r="F158" s="90">
        <v>500</v>
      </c>
      <c r="G158" s="90">
        <v>0</v>
      </c>
      <c r="H158" s="52" t="s">
        <v>34</v>
      </c>
      <c r="I158" s="52" t="s">
        <v>56</v>
      </c>
      <c r="J158" s="52">
        <v>0</v>
      </c>
      <c r="K158" s="52">
        <v>10216</v>
      </c>
      <c r="L158" s="52" t="s">
        <v>196</v>
      </c>
      <c r="M158" s="89">
        <v>20150309163638</v>
      </c>
      <c r="N158" s="52">
        <v>120207</v>
      </c>
      <c r="O158" s="52">
        <v>1</v>
      </c>
      <c r="P158" s="52"/>
      <c r="Q158" s="52"/>
      <c r="R158" s="52" t="s">
        <v>11</v>
      </c>
      <c r="S158" s="52" t="s">
        <v>58</v>
      </c>
      <c r="T158" s="52">
        <v>1263279</v>
      </c>
      <c r="U158" s="52">
        <v>39</v>
      </c>
      <c r="V158" s="52" t="s">
        <v>41</v>
      </c>
      <c r="W158" s="52" t="s">
        <v>59</v>
      </c>
      <c r="X158" s="52" t="s">
        <v>11</v>
      </c>
      <c r="Y158" s="88">
        <v>42064</v>
      </c>
      <c r="Z158" s="52"/>
      <c r="AA158" s="52"/>
      <c r="AB158" s="52"/>
      <c r="AC158" s="52"/>
      <c r="AD158" s="52"/>
      <c r="AE158" s="52"/>
      <c r="AF158" s="52"/>
      <c r="AG158" s="86">
        <f>F158</f>
        <v>500</v>
      </c>
      <c r="AH158" s="86"/>
      <c r="AI158" s="52"/>
      <c r="AJ158" s="52"/>
      <c r="AK158" s="52"/>
      <c r="AL158" s="52"/>
      <c r="AM158" s="52"/>
      <c r="AN158" s="52"/>
      <c r="AO158" s="52"/>
      <c r="AP158" s="52"/>
      <c r="AQ158" s="52"/>
      <c r="AR158" s="52"/>
      <c r="AS158" s="52"/>
      <c r="AT158" s="52"/>
      <c r="AU158" s="52"/>
      <c r="AV158" s="86"/>
    </row>
    <row r="159" spans="1:48" ht="15.6" x14ac:dyDescent="0.3">
      <c r="A159" s="52">
        <f t="shared" si="4"/>
        <v>150</v>
      </c>
      <c r="B159" s="52">
        <v>930.2</v>
      </c>
      <c r="C159" s="52" t="s">
        <v>25</v>
      </c>
      <c r="D159" s="85">
        <v>42065</v>
      </c>
      <c r="E159" s="84" t="s">
        <v>163</v>
      </c>
      <c r="F159" s="90">
        <v>500</v>
      </c>
      <c r="G159" s="90">
        <v>0</v>
      </c>
      <c r="H159" s="52" t="s">
        <v>34</v>
      </c>
      <c r="I159" s="52" t="s">
        <v>56</v>
      </c>
      <c r="J159" s="52">
        <v>0</v>
      </c>
      <c r="K159" s="52">
        <v>10217</v>
      </c>
      <c r="L159" s="52" t="s">
        <v>197</v>
      </c>
      <c r="M159" s="89">
        <v>20150309163759</v>
      </c>
      <c r="N159" s="52">
        <v>120208</v>
      </c>
      <c r="O159" s="52">
        <v>1</v>
      </c>
      <c r="P159" s="52"/>
      <c r="Q159" s="52"/>
      <c r="R159" s="52" t="s">
        <v>11</v>
      </c>
      <c r="S159" s="52" t="s">
        <v>58</v>
      </c>
      <c r="T159" s="52">
        <v>1263279</v>
      </c>
      <c r="U159" s="52">
        <v>40</v>
      </c>
      <c r="V159" s="52" t="s">
        <v>41</v>
      </c>
      <c r="W159" s="52" t="s">
        <v>59</v>
      </c>
      <c r="X159" s="52" t="s">
        <v>11</v>
      </c>
      <c r="Y159" s="88">
        <v>42064</v>
      </c>
      <c r="Z159" s="52"/>
      <c r="AA159" s="52"/>
      <c r="AB159" s="52"/>
      <c r="AC159" s="52"/>
      <c r="AD159" s="52"/>
      <c r="AE159" s="52"/>
      <c r="AF159" s="52"/>
      <c r="AG159" s="86">
        <f>F159</f>
        <v>500</v>
      </c>
      <c r="AH159" s="86"/>
      <c r="AI159" s="52"/>
      <c r="AJ159" s="52"/>
      <c r="AK159" s="52"/>
      <c r="AL159" s="52"/>
      <c r="AM159" s="52"/>
      <c r="AN159" s="52"/>
      <c r="AO159" s="52"/>
      <c r="AP159" s="52"/>
      <c r="AQ159" s="52"/>
      <c r="AR159" s="52"/>
      <c r="AS159" s="52"/>
      <c r="AT159" s="52"/>
      <c r="AU159" s="52"/>
      <c r="AV159" s="86"/>
    </row>
    <row r="160" spans="1:48" ht="15.6" x14ac:dyDescent="0.3">
      <c r="A160" s="52">
        <f t="shared" si="4"/>
        <v>151</v>
      </c>
      <c r="B160" s="52">
        <v>930.2</v>
      </c>
      <c r="C160" s="52" t="s">
        <v>25</v>
      </c>
      <c r="D160" s="85">
        <v>42038</v>
      </c>
      <c r="E160" s="84" t="s">
        <v>1026</v>
      </c>
      <c r="F160" s="90">
        <v>36</v>
      </c>
      <c r="G160" s="90">
        <v>0</v>
      </c>
      <c r="H160" s="52" t="s">
        <v>34</v>
      </c>
      <c r="I160" s="52" t="s">
        <v>67</v>
      </c>
      <c r="J160" s="52">
        <v>0</v>
      </c>
      <c r="K160" s="52">
        <v>156</v>
      </c>
      <c r="L160" s="52" t="s">
        <v>68</v>
      </c>
      <c r="M160" s="89" t="s">
        <v>198</v>
      </c>
      <c r="N160" s="52">
        <v>1921</v>
      </c>
      <c r="O160" s="52">
        <v>1</v>
      </c>
      <c r="P160" s="52"/>
      <c r="Q160" s="52"/>
      <c r="R160" s="52" t="s">
        <v>11</v>
      </c>
      <c r="S160" s="52" t="s">
        <v>58</v>
      </c>
      <c r="T160" s="52">
        <v>1263279</v>
      </c>
      <c r="U160" s="52">
        <v>41</v>
      </c>
      <c r="V160" s="52" t="s">
        <v>41</v>
      </c>
      <c r="W160" s="52" t="s">
        <v>59</v>
      </c>
      <c r="X160" s="52" t="s">
        <v>11</v>
      </c>
      <c r="Y160" s="88">
        <v>42036</v>
      </c>
      <c r="Z160" s="52"/>
      <c r="AA160" s="52"/>
      <c r="AB160" s="52"/>
      <c r="AC160" s="52"/>
      <c r="AD160" s="52"/>
      <c r="AE160" s="52"/>
      <c r="AF160" s="52"/>
      <c r="AG160" s="52"/>
      <c r="AH160" s="52"/>
      <c r="AI160" s="52"/>
      <c r="AJ160" s="52"/>
      <c r="AK160" s="52"/>
      <c r="AL160" s="52"/>
      <c r="AM160" s="52"/>
      <c r="AN160" s="52"/>
      <c r="AO160" s="86">
        <f>F160</f>
        <v>36</v>
      </c>
      <c r="AP160" s="52"/>
      <c r="AQ160" s="52"/>
      <c r="AR160" s="52"/>
      <c r="AS160" s="52"/>
      <c r="AT160" s="52"/>
      <c r="AU160" s="52"/>
      <c r="AV160" s="86"/>
    </row>
    <row r="161" spans="1:48" ht="15.6" x14ac:dyDescent="0.3">
      <c r="A161" s="52">
        <f t="shared" si="4"/>
        <v>152</v>
      </c>
      <c r="B161" s="52">
        <v>930.2</v>
      </c>
      <c r="C161" s="52" t="s">
        <v>25</v>
      </c>
      <c r="D161" s="85">
        <v>42066</v>
      </c>
      <c r="E161" s="84" t="s">
        <v>1052</v>
      </c>
      <c r="F161" s="90">
        <v>400</v>
      </c>
      <c r="G161" s="90">
        <v>0</v>
      </c>
      <c r="H161" s="52" t="s">
        <v>34</v>
      </c>
      <c r="I161" s="52" t="s">
        <v>67</v>
      </c>
      <c r="J161" s="52">
        <v>0</v>
      </c>
      <c r="K161" s="52">
        <v>7659</v>
      </c>
      <c r="L161" s="52" t="s">
        <v>1137</v>
      </c>
      <c r="M161" s="89">
        <v>20150306160219</v>
      </c>
      <c r="N161" s="52">
        <v>120198</v>
      </c>
      <c r="O161" s="52">
        <v>1</v>
      </c>
      <c r="P161" s="52"/>
      <c r="Q161" s="52"/>
      <c r="R161" s="52" t="s">
        <v>11</v>
      </c>
      <c r="S161" s="52" t="s">
        <v>58</v>
      </c>
      <c r="T161" s="52">
        <v>1263279</v>
      </c>
      <c r="U161" s="52">
        <v>42</v>
      </c>
      <c r="V161" s="52" t="s">
        <v>41</v>
      </c>
      <c r="W161" s="52" t="s">
        <v>59</v>
      </c>
      <c r="X161" s="52" t="s">
        <v>11</v>
      </c>
      <c r="Y161" s="88">
        <v>42064</v>
      </c>
      <c r="Z161" s="52"/>
      <c r="AA161" s="52"/>
      <c r="AB161" s="52"/>
      <c r="AC161" s="52"/>
      <c r="AD161" s="52"/>
      <c r="AE161" s="52"/>
      <c r="AF161" s="52"/>
      <c r="AG161" s="52"/>
      <c r="AH161" s="52"/>
      <c r="AI161" s="52"/>
      <c r="AJ161" s="52"/>
      <c r="AK161" s="52"/>
      <c r="AL161" s="52"/>
      <c r="AM161" s="86">
        <f>F161</f>
        <v>400</v>
      </c>
      <c r="AN161" s="86"/>
      <c r="AO161" s="86"/>
      <c r="AP161" s="86"/>
      <c r="AQ161" s="86"/>
      <c r="AR161" s="86"/>
      <c r="AS161" s="86"/>
      <c r="AT161" s="52"/>
      <c r="AU161" s="52"/>
      <c r="AV161" s="86"/>
    </row>
    <row r="162" spans="1:48" ht="15.6" x14ac:dyDescent="0.3">
      <c r="A162" s="52">
        <f t="shared" si="4"/>
        <v>153</v>
      </c>
      <c r="B162" s="52">
        <v>930.2</v>
      </c>
      <c r="C162" s="52" t="s">
        <v>25</v>
      </c>
      <c r="D162" s="85">
        <v>42036</v>
      </c>
      <c r="E162" s="84" t="s">
        <v>993</v>
      </c>
      <c r="F162" s="90">
        <v>4425</v>
      </c>
      <c r="G162" s="90">
        <v>0</v>
      </c>
      <c r="H162" s="52" t="s">
        <v>34</v>
      </c>
      <c r="I162" s="52" t="s">
        <v>110</v>
      </c>
      <c r="J162" s="52">
        <v>0</v>
      </c>
      <c r="K162" s="52">
        <v>10105</v>
      </c>
      <c r="L162" s="52" t="s">
        <v>111</v>
      </c>
      <c r="M162" s="89">
        <v>18185</v>
      </c>
      <c r="N162" s="52">
        <v>120119</v>
      </c>
      <c r="O162" s="52">
        <v>1</v>
      </c>
      <c r="P162" s="52">
        <v>3099</v>
      </c>
      <c r="Q162" s="52" t="s">
        <v>199</v>
      </c>
      <c r="R162" s="52" t="s">
        <v>11</v>
      </c>
      <c r="S162" s="52" t="s">
        <v>58</v>
      </c>
      <c r="T162" s="52">
        <v>1263049</v>
      </c>
      <c r="U162" s="52">
        <v>10</v>
      </c>
      <c r="V162" s="52" t="s">
        <v>41</v>
      </c>
      <c r="W162" s="52" t="s">
        <v>59</v>
      </c>
      <c r="X162" s="52" t="s">
        <v>11</v>
      </c>
      <c r="Y162" s="88">
        <v>42036</v>
      </c>
      <c r="Z162" s="52"/>
      <c r="AA162" s="52"/>
      <c r="AB162" s="52"/>
      <c r="AC162" s="52"/>
      <c r="AD162" s="52"/>
      <c r="AE162" s="52"/>
      <c r="AF162" s="52"/>
      <c r="AG162" s="52"/>
      <c r="AH162" s="52"/>
      <c r="AI162" s="52"/>
      <c r="AJ162" s="52"/>
      <c r="AK162" s="52"/>
      <c r="AL162" s="52"/>
      <c r="AM162" s="52"/>
      <c r="AN162" s="52"/>
      <c r="AO162" s="52"/>
      <c r="AP162" s="52"/>
      <c r="AQ162" s="86">
        <f>F162</f>
        <v>4425</v>
      </c>
      <c r="AR162" s="86"/>
      <c r="AS162" s="86"/>
      <c r="AT162" s="52"/>
      <c r="AU162" s="52"/>
      <c r="AV162" s="86"/>
    </row>
    <row r="163" spans="1:48" ht="15.6" x14ac:dyDescent="0.3">
      <c r="A163" s="52">
        <f t="shared" si="4"/>
        <v>154</v>
      </c>
      <c r="B163" s="52">
        <v>930.2</v>
      </c>
      <c r="C163" s="52" t="s">
        <v>25</v>
      </c>
      <c r="D163" s="85">
        <v>42037</v>
      </c>
      <c r="E163" s="84" t="s">
        <v>993</v>
      </c>
      <c r="F163" s="90">
        <v>15</v>
      </c>
      <c r="G163" s="90">
        <v>0</v>
      </c>
      <c r="H163" s="52" t="s">
        <v>34</v>
      </c>
      <c r="I163" s="52" t="s">
        <v>110</v>
      </c>
      <c r="J163" s="52">
        <v>0</v>
      </c>
      <c r="K163" s="52">
        <v>10105</v>
      </c>
      <c r="L163" s="52" t="s">
        <v>111</v>
      </c>
      <c r="M163" s="89">
        <v>18458</v>
      </c>
      <c r="N163" s="52">
        <v>120119</v>
      </c>
      <c r="O163" s="52">
        <v>1</v>
      </c>
      <c r="P163" s="52">
        <v>3433</v>
      </c>
      <c r="Q163" s="52" t="s">
        <v>200</v>
      </c>
      <c r="R163" s="52" t="s">
        <v>11</v>
      </c>
      <c r="S163" s="52" t="s">
        <v>58</v>
      </c>
      <c r="T163" s="52">
        <v>1263049</v>
      </c>
      <c r="U163" s="52">
        <v>11</v>
      </c>
      <c r="V163" s="52" t="s">
        <v>41</v>
      </c>
      <c r="W163" s="52" t="s">
        <v>59</v>
      </c>
      <c r="X163" s="52" t="s">
        <v>11</v>
      </c>
      <c r="Y163" s="88">
        <v>42036</v>
      </c>
      <c r="Z163" s="52"/>
      <c r="AA163" s="52"/>
      <c r="AB163" s="52"/>
      <c r="AC163" s="52"/>
      <c r="AD163" s="52"/>
      <c r="AE163" s="52"/>
      <c r="AF163" s="52"/>
      <c r="AG163" s="52"/>
      <c r="AH163" s="52"/>
      <c r="AI163" s="52"/>
      <c r="AJ163" s="52"/>
      <c r="AK163" s="52"/>
      <c r="AL163" s="52"/>
      <c r="AM163" s="52"/>
      <c r="AN163" s="52"/>
      <c r="AO163" s="52"/>
      <c r="AP163" s="52"/>
      <c r="AQ163" s="86">
        <f>F163</f>
        <v>15</v>
      </c>
      <c r="AR163" s="86"/>
      <c r="AS163" s="86"/>
      <c r="AT163" s="52"/>
      <c r="AU163" s="52"/>
      <c r="AV163" s="86"/>
    </row>
    <row r="164" spans="1:48" ht="15.6" x14ac:dyDescent="0.3">
      <c r="A164" s="52">
        <f t="shared" si="4"/>
        <v>155</v>
      </c>
      <c r="B164" s="52">
        <v>930.2</v>
      </c>
      <c r="C164" s="52" t="s">
        <v>25</v>
      </c>
      <c r="D164" s="85">
        <v>42067</v>
      </c>
      <c r="E164" s="84" t="s">
        <v>993</v>
      </c>
      <c r="F164" s="90">
        <v>6412.5</v>
      </c>
      <c r="G164" s="90">
        <v>0</v>
      </c>
      <c r="H164" s="52" t="s">
        <v>34</v>
      </c>
      <c r="I164" s="52" t="s">
        <v>110</v>
      </c>
      <c r="J164" s="52">
        <v>0</v>
      </c>
      <c r="K164" s="52">
        <v>10105</v>
      </c>
      <c r="L164" s="52" t="s">
        <v>111</v>
      </c>
      <c r="M164" s="89">
        <v>18592</v>
      </c>
      <c r="N164" s="52">
        <v>120191</v>
      </c>
      <c r="O164" s="52">
        <v>1</v>
      </c>
      <c r="P164" s="52">
        <v>3644</v>
      </c>
      <c r="Q164" s="52" t="s">
        <v>201</v>
      </c>
      <c r="R164" s="52" t="s">
        <v>11</v>
      </c>
      <c r="S164" s="52" t="s">
        <v>58</v>
      </c>
      <c r="T164" s="52">
        <v>1263049</v>
      </c>
      <c r="U164" s="52">
        <v>12</v>
      </c>
      <c r="V164" s="52" t="s">
        <v>41</v>
      </c>
      <c r="W164" s="52" t="s">
        <v>59</v>
      </c>
      <c r="X164" s="52" t="s">
        <v>11</v>
      </c>
      <c r="Y164" s="88">
        <v>42064</v>
      </c>
      <c r="Z164" s="52"/>
      <c r="AA164" s="52"/>
      <c r="AB164" s="52"/>
      <c r="AC164" s="52"/>
      <c r="AD164" s="52"/>
      <c r="AE164" s="52"/>
      <c r="AF164" s="52"/>
      <c r="AG164" s="52"/>
      <c r="AH164" s="52"/>
      <c r="AI164" s="52"/>
      <c r="AJ164" s="52"/>
      <c r="AK164" s="52"/>
      <c r="AL164" s="52"/>
      <c r="AM164" s="52"/>
      <c r="AN164" s="52"/>
      <c r="AO164" s="52"/>
      <c r="AP164" s="52"/>
      <c r="AQ164" s="86">
        <f>F164</f>
        <v>6412.5</v>
      </c>
      <c r="AR164" s="86"/>
      <c r="AS164" s="86"/>
      <c r="AT164" s="52"/>
      <c r="AU164" s="52"/>
      <c r="AV164" s="86"/>
    </row>
    <row r="165" spans="1:48" ht="15.6" x14ac:dyDescent="0.3">
      <c r="A165" s="52">
        <f t="shared" si="4"/>
        <v>156</v>
      </c>
      <c r="B165" s="52">
        <v>930.2</v>
      </c>
      <c r="C165" s="52" t="s">
        <v>25</v>
      </c>
      <c r="D165" s="85">
        <v>42059</v>
      </c>
      <c r="E165" s="84" t="s">
        <v>202</v>
      </c>
      <c r="F165" s="90">
        <v>11.04</v>
      </c>
      <c r="G165" s="90">
        <v>0</v>
      </c>
      <c r="H165" s="52" t="s">
        <v>34</v>
      </c>
      <c r="I165" s="52" t="s">
        <v>67</v>
      </c>
      <c r="J165" s="52">
        <v>0</v>
      </c>
      <c r="K165" s="52">
        <v>7402</v>
      </c>
      <c r="L165" s="52" t="s">
        <v>1133</v>
      </c>
      <c r="M165" s="89">
        <v>1932</v>
      </c>
      <c r="N165" s="52">
        <v>1879</v>
      </c>
      <c r="O165" s="52">
        <v>1</v>
      </c>
      <c r="P165" s="52"/>
      <c r="Q165" s="52"/>
      <c r="R165" s="52" t="s">
        <v>11</v>
      </c>
      <c r="S165" s="52" t="s">
        <v>58</v>
      </c>
      <c r="T165" s="52">
        <v>1262946</v>
      </c>
      <c r="U165" s="52">
        <v>32</v>
      </c>
      <c r="V165" s="52" t="s">
        <v>41</v>
      </c>
      <c r="W165" s="52" t="s">
        <v>59</v>
      </c>
      <c r="X165" s="52" t="s">
        <v>11</v>
      </c>
      <c r="Y165" s="88">
        <v>42036</v>
      </c>
      <c r="Z165" s="52"/>
      <c r="AA165" s="52"/>
      <c r="AB165" s="52"/>
      <c r="AC165" s="52"/>
      <c r="AD165" s="52"/>
      <c r="AE165" s="52"/>
      <c r="AF165" s="52"/>
      <c r="AG165" s="52"/>
      <c r="AH165" s="52"/>
      <c r="AI165" s="52"/>
      <c r="AJ165" s="52"/>
      <c r="AK165" s="52"/>
      <c r="AL165" s="52"/>
      <c r="AM165" s="52"/>
      <c r="AN165" s="52"/>
      <c r="AO165" s="86">
        <f>F165</f>
        <v>11.04</v>
      </c>
      <c r="AP165" s="52"/>
      <c r="AQ165" s="52"/>
      <c r="AR165" s="52"/>
      <c r="AS165" s="52"/>
      <c r="AT165" s="52"/>
      <c r="AU165" s="52"/>
      <c r="AV165" s="86"/>
    </row>
    <row r="166" spans="1:48" ht="15.6" x14ac:dyDescent="0.3">
      <c r="A166" s="52">
        <f t="shared" si="4"/>
        <v>157</v>
      </c>
      <c r="B166" s="52">
        <v>930.2</v>
      </c>
      <c r="C166" s="52" t="s">
        <v>25</v>
      </c>
      <c r="D166" s="85">
        <v>42059</v>
      </c>
      <c r="E166" s="84" t="s">
        <v>202</v>
      </c>
      <c r="F166" s="90">
        <v>131.36000000000001</v>
      </c>
      <c r="G166" s="90">
        <v>0</v>
      </c>
      <c r="H166" s="52" t="s">
        <v>34</v>
      </c>
      <c r="I166" s="52" t="s">
        <v>67</v>
      </c>
      <c r="J166" s="52">
        <v>0</v>
      </c>
      <c r="K166" s="52">
        <v>9999</v>
      </c>
      <c r="L166" s="52" t="s">
        <v>203</v>
      </c>
      <c r="M166" s="89">
        <v>20150225133621</v>
      </c>
      <c r="N166" s="52">
        <v>1880</v>
      </c>
      <c r="O166" s="52">
        <v>1</v>
      </c>
      <c r="P166" s="52"/>
      <c r="Q166" s="52"/>
      <c r="R166" s="52" t="s">
        <v>11</v>
      </c>
      <c r="S166" s="52" t="s">
        <v>58</v>
      </c>
      <c r="T166" s="52">
        <v>1262946</v>
      </c>
      <c r="U166" s="52">
        <v>33</v>
      </c>
      <c r="V166" s="52" t="s">
        <v>41</v>
      </c>
      <c r="W166" s="52" t="s">
        <v>59</v>
      </c>
      <c r="X166" s="52" t="s">
        <v>11</v>
      </c>
      <c r="Y166" s="88">
        <v>42036</v>
      </c>
      <c r="Z166" s="52"/>
      <c r="AA166" s="52"/>
      <c r="AB166" s="52"/>
      <c r="AC166" s="52"/>
      <c r="AD166" s="52"/>
      <c r="AE166" s="52"/>
      <c r="AF166" s="52"/>
      <c r="AG166" s="52"/>
      <c r="AH166" s="52"/>
      <c r="AI166" s="52"/>
      <c r="AJ166" s="52"/>
      <c r="AK166" s="52"/>
      <c r="AL166" s="52"/>
      <c r="AM166" s="52"/>
      <c r="AN166" s="52"/>
      <c r="AO166" s="86">
        <f>F166</f>
        <v>131.36000000000001</v>
      </c>
      <c r="AP166" s="52"/>
      <c r="AQ166" s="52"/>
      <c r="AR166" s="52"/>
      <c r="AS166" s="52"/>
      <c r="AT166" s="52"/>
      <c r="AU166" s="52"/>
      <c r="AV166" s="86"/>
    </row>
    <row r="167" spans="1:48" ht="15.6" x14ac:dyDescent="0.3">
      <c r="A167" s="52">
        <f t="shared" si="4"/>
        <v>158</v>
      </c>
      <c r="B167" s="52">
        <v>930.2</v>
      </c>
      <c r="C167" s="52" t="s">
        <v>25</v>
      </c>
      <c r="D167" s="85">
        <v>42045</v>
      </c>
      <c r="E167" s="84" t="s">
        <v>204</v>
      </c>
      <c r="F167" s="90">
        <v>15</v>
      </c>
      <c r="G167" s="90">
        <v>0</v>
      </c>
      <c r="H167" s="52" t="s">
        <v>34</v>
      </c>
      <c r="I167" s="52" t="s">
        <v>61</v>
      </c>
      <c r="J167" s="52">
        <v>0</v>
      </c>
      <c r="K167" s="52">
        <v>2540</v>
      </c>
      <c r="L167" s="52" t="s">
        <v>1154</v>
      </c>
      <c r="M167" s="89">
        <v>61544</v>
      </c>
      <c r="N167" s="52">
        <v>120068</v>
      </c>
      <c r="O167" s="52">
        <v>1</v>
      </c>
      <c r="P167" s="52"/>
      <c r="Q167" s="52"/>
      <c r="R167" s="52" t="s">
        <v>11</v>
      </c>
      <c r="S167" s="52" t="s">
        <v>58</v>
      </c>
      <c r="T167" s="52">
        <v>1262946</v>
      </c>
      <c r="U167" s="52">
        <v>34</v>
      </c>
      <c r="V167" s="52" t="s">
        <v>41</v>
      </c>
      <c r="W167" s="52" t="s">
        <v>59</v>
      </c>
      <c r="X167" s="52" t="s">
        <v>11</v>
      </c>
      <c r="Y167" s="88">
        <v>42036</v>
      </c>
      <c r="Z167" s="52"/>
      <c r="AA167" s="52"/>
      <c r="AB167" s="52"/>
      <c r="AC167" s="52"/>
      <c r="AD167" s="52"/>
      <c r="AE167" s="52"/>
      <c r="AF167" s="52"/>
      <c r="AG167" s="52"/>
      <c r="AH167" s="52"/>
      <c r="AI167" s="52"/>
      <c r="AJ167" s="52"/>
      <c r="AK167" s="52"/>
      <c r="AL167" s="52"/>
      <c r="AM167" s="52"/>
      <c r="AN167" s="52"/>
      <c r="AO167" s="86">
        <f>F167</f>
        <v>15</v>
      </c>
      <c r="AP167" s="52"/>
      <c r="AQ167" s="52"/>
      <c r="AR167" s="52"/>
      <c r="AS167" s="52"/>
      <c r="AT167" s="52"/>
      <c r="AU167" s="52"/>
      <c r="AV167" s="86"/>
    </row>
    <row r="168" spans="1:48" ht="15.6" x14ac:dyDescent="0.3">
      <c r="A168" s="52">
        <f t="shared" si="4"/>
        <v>159</v>
      </c>
      <c r="B168" s="52">
        <v>930.2</v>
      </c>
      <c r="C168" s="52" t="s">
        <v>25</v>
      </c>
      <c r="D168" s="85">
        <v>42054</v>
      </c>
      <c r="E168" s="84" t="s">
        <v>205</v>
      </c>
      <c r="F168" s="90">
        <v>135</v>
      </c>
      <c r="G168" s="90">
        <v>0</v>
      </c>
      <c r="H168" s="52" t="s">
        <v>34</v>
      </c>
      <c r="I168" s="52" t="s">
        <v>38</v>
      </c>
      <c r="J168" s="52">
        <v>0</v>
      </c>
      <c r="K168" s="52">
        <v>10205</v>
      </c>
      <c r="L168" s="52" t="s">
        <v>1155</v>
      </c>
      <c r="M168" s="89">
        <v>20150223152844</v>
      </c>
      <c r="N168" s="52">
        <v>120010</v>
      </c>
      <c r="O168" s="52">
        <v>1</v>
      </c>
      <c r="P168" s="52"/>
      <c r="Q168" s="52"/>
      <c r="R168" s="52" t="s">
        <v>11</v>
      </c>
      <c r="S168" s="52" t="s">
        <v>58</v>
      </c>
      <c r="T168" s="52">
        <v>1262494</v>
      </c>
      <c r="U168" s="52">
        <v>25</v>
      </c>
      <c r="V168" s="52" t="s">
        <v>41</v>
      </c>
      <c r="W168" s="52" t="s">
        <v>59</v>
      </c>
      <c r="X168" s="52" t="s">
        <v>11</v>
      </c>
      <c r="Y168" s="88">
        <v>42036</v>
      </c>
      <c r="Z168" s="52"/>
      <c r="AA168" s="52"/>
      <c r="AB168" s="52"/>
      <c r="AC168" s="52"/>
      <c r="AD168" s="52"/>
      <c r="AE168" s="52"/>
      <c r="AF168" s="52"/>
      <c r="AG168" s="52"/>
      <c r="AH168" s="52"/>
      <c r="AI168" s="52"/>
      <c r="AJ168" s="52"/>
      <c r="AK168" s="52"/>
      <c r="AL168" s="52"/>
      <c r="AM168" s="86">
        <f>F168</f>
        <v>135</v>
      </c>
      <c r="AN168" s="86"/>
      <c r="AO168" s="86"/>
      <c r="AP168" s="86"/>
      <c r="AQ168" s="86"/>
      <c r="AR168" s="86"/>
      <c r="AS168" s="86"/>
      <c r="AT168" s="52"/>
      <c r="AU168" s="52"/>
      <c r="AV168" s="86"/>
    </row>
    <row r="169" spans="1:48" ht="15.6" x14ac:dyDescent="0.3">
      <c r="A169" s="52">
        <f t="shared" si="4"/>
        <v>160</v>
      </c>
      <c r="B169" s="52">
        <v>930.2</v>
      </c>
      <c r="C169" s="52" t="s">
        <v>25</v>
      </c>
      <c r="D169" s="85">
        <v>42039</v>
      </c>
      <c r="E169" s="84" t="s">
        <v>206</v>
      </c>
      <c r="F169" s="90">
        <v>24.53</v>
      </c>
      <c r="G169" s="90">
        <v>0</v>
      </c>
      <c r="H169" s="52" t="s">
        <v>34</v>
      </c>
      <c r="I169" s="52" t="s">
        <v>61</v>
      </c>
      <c r="J169" s="52">
        <v>0</v>
      </c>
      <c r="K169" s="52">
        <v>2865</v>
      </c>
      <c r="L169" s="52" t="s">
        <v>207</v>
      </c>
      <c r="M169" s="89">
        <v>20150220094955</v>
      </c>
      <c r="N169" s="52">
        <v>1867</v>
      </c>
      <c r="O169" s="52">
        <v>1</v>
      </c>
      <c r="P169" s="52">
        <v>3502</v>
      </c>
      <c r="Q169" s="52" t="s">
        <v>208</v>
      </c>
      <c r="R169" s="52" t="s">
        <v>11</v>
      </c>
      <c r="S169" s="52" t="s">
        <v>58</v>
      </c>
      <c r="T169" s="52">
        <v>1262251</v>
      </c>
      <c r="U169" s="52">
        <v>11</v>
      </c>
      <c r="V169" s="52" t="s">
        <v>41</v>
      </c>
      <c r="W169" s="52" t="s">
        <v>59</v>
      </c>
      <c r="X169" s="52" t="s">
        <v>11</v>
      </c>
      <c r="Y169" s="88">
        <v>42036</v>
      </c>
      <c r="Z169" s="52"/>
      <c r="AA169" s="52"/>
      <c r="AB169" s="52"/>
      <c r="AC169" s="52"/>
      <c r="AD169" s="52"/>
      <c r="AE169" s="52"/>
      <c r="AF169" s="52"/>
      <c r="AG169" s="52"/>
      <c r="AH169" s="52"/>
      <c r="AI169" s="52"/>
      <c r="AJ169" s="52"/>
      <c r="AK169" s="52"/>
      <c r="AL169" s="52"/>
      <c r="AM169" s="86">
        <f>F169</f>
        <v>24.53</v>
      </c>
      <c r="AN169" s="52"/>
      <c r="AO169" s="52"/>
      <c r="AP169" s="52"/>
      <c r="AQ169" s="52"/>
      <c r="AR169" s="52"/>
      <c r="AS169" s="52"/>
      <c r="AT169" s="52"/>
      <c r="AU169" s="52"/>
      <c r="AV169" s="86"/>
    </row>
    <row r="170" spans="1:48" ht="15.6" x14ac:dyDescent="0.3">
      <c r="A170" s="52">
        <f t="shared" si="4"/>
        <v>161</v>
      </c>
      <c r="B170" s="52">
        <v>930.2</v>
      </c>
      <c r="C170" s="52" t="s">
        <v>25</v>
      </c>
      <c r="D170" s="85">
        <v>42055</v>
      </c>
      <c r="E170" s="84" t="s">
        <v>1053</v>
      </c>
      <c r="F170" s="90">
        <v>250</v>
      </c>
      <c r="G170" s="90">
        <v>0</v>
      </c>
      <c r="H170" s="52" t="s">
        <v>34</v>
      </c>
      <c r="I170" s="52" t="s">
        <v>61</v>
      </c>
      <c r="J170" s="52">
        <v>0</v>
      </c>
      <c r="K170" s="52">
        <v>2540</v>
      </c>
      <c r="L170" s="52" t="s">
        <v>1154</v>
      </c>
      <c r="M170" s="89">
        <v>20150220095917</v>
      </c>
      <c r="N170" s="52">
        <v>119882</v>
      </c>
      <c r="O170" s="52">
        <v>1</v>
      </c>
      <c r="P170" s="52">
        <v>3557</v>
      </c>
      <c r="Q170" s="52" t="s">
        <v>209</v>
      </c>
      <c r="R170" s="52" t="s">
        <v>11</v>
      </c>
      <c r="S170" s="52" t="s">
        <v>58</v>
      </c>
      <c r="T170" s="52">
        <v>1262251</v>
      </c>
      <c r="U170" s="52">
        <v>12</v>
      </c>
      <c r="V170" s="52" t="s">
        <v>41</v>
      </c>
      <c r="W170" s="52" t="s">
        <v>59</v>
      </c>
      <c r="X170" s="52" t="s">
        <v>11</v>
      </c>
      <c r="Y170" s="88">
        <v>42036</v>
      </c>
      <c r="Z170" s="52"/>
      <c r="AA170" s="52"/>
      <c r="AB170" s="52"/>
      <c r="AC170" s="52"/>
      <c r="AD170" s="52"/>
      <c r="AE170" s="52"/>
      <c r="AF170" s="52"/>
      <c r="AG170" s="52"/>
      <c r="AH170" s="52"/>
      <c r="AI170" s="52"/>
      <c r="AJ170" s="52"/>
      <c r="AK170" s="52"/>
      <c r="AL170" s="52"/>
      <c r="AM170" s="86">
        <f>F170</f>
        <v>250</v>
      </c>
      <c r="AN170" s="86"/>
      <c r="AO170" s="86"/>
      <c r="AP170" s="86"/>
      <c r="AQ170" s="86"/>
      <c r="AR170" s="86"/>
      <c r="AS170" s="86"/>
      <c r="AT170" s="52"/>
      <c r="AU170" s="52"/>
      <c r="AV170" s="86"/>
    </row>
    <row r="171" spans="1:48" ht="15.6" x14ac:dyDescent="0.3">
      <c r="A171" s="52">
        <f t="shared" si="4"/>
        <v>162</v>
      </c>
      <c r="B171" s="52">
        <v>930.2</v>
      </c>
      <c r="C171" s="52" t="s">
        <v>25</v>
      </c>
      <c r="D171" s="85">
        <v>42052</v>
      </c>
      <c r="E171" s="84" t="s">
        <v>188</v>
      </c>
      <c r="F171" s="90">
        <v>50</v>
      </c>
      <c r="G171" s="90">
        <v>0</v>
      </c>
      <c r="H171" s="52" t="s">
        <v>34</v>
      </c>
      <c r="I171" s="52" t="s">
        <v>95</v>
      </c>
      <c r="J171" s="52">
        <v>0</v>
      </c>
      <c r="K171" s="52">
        <v>2026</v>
      </c>
      <c r="L171" s="52" t="s">
        <v>89</v>
      </c>
      <c r="M171" s="89">
        <v>20150217145809</v>
      </c>
      <c r="N171" s="52">
        <v>119965</v>
      </c>
      <c r="O171" s="52">
        <v>1</v>
      </c>
      <c r="P171" s="52"/>
      <c r="Q171" s="52"/>
      <c r="R171" s="52" t="s">
        <v>11</v>
      </c>
      <c r="S171" s="52" t="s">
        <v>58</v>
      </c>
      <c r="T171" s="52">
        <v>1262239</v>
      </c>
      <c r="U171" s="52">
        <v>10</v>
      </c>
      <c r="V171" s="52" t="s">
        <v>41</v>
      </c>
      <c r="W171" s="52" t="s">
        <v>59</v>
      </c>
      <c r="X171" s="52" t="s">
        <v>11</v>
      </c>
      <c r="Y171" s="88">
        <v>42036</v>
      </c>
      <c r="Z171" s="52"/>
      <c r="AA171" s="52"/>
      <c r="AB171" s="52"/>
      <c r="AC171" s="52"/>
      <c r="AD171" s="52"/>
      <c r="AE171" s="86">
        <f>F171</f>
        <v>50</v>
      </c>
      <c r="AF171" s="52"/>
      <c r="AG171" s="52"/>
      <c r="AH171" s="52"/>
      <c r="AI171" s="52"/>
      <c r="AJ171" s="52"/>
      <c r="AK171" s="52"/>
      <c r="AL171" s="52"/>
      <c r="AM171" s="52"/>
      <c r="AN171" s="52"/>
      <c r="AO171" s="52"/>
      <c r="AP171" s="52"/>
      <c r="AQ171" s="52"/>
      <c r="AR171" s="52"/>
      <c r="AS171" s="52"/>
      <c r="AT171" s="52"/>
      <c r="AU171" s="52"/>
      <c r="AV171" s="86"/>
    </row>
    <row r="172" spans="1:48" ht="15.6" x14ac:dyDescent="0.3">
      <c r="A172" s="52">
        <f t="shared" si="4"/>
        <v>163</v>
      </c>
      <c r="B172" s="52">
        <v>930.2</v>
      </c>
      <c r="C172" s="52" t="s">
        <v>25</v>
      </c>
      <c r="D172" s="85">
        <v>42045</v>
      </c>
      <c r="E172" s="84" t="s">
        <v>1054</v>
      </c>
      <c r="F172" s="90">
        <v>2725.4</v>
      </c>
      <c r="G172" s="90">
        <v>0</v>
      </c>
      <c r="H172" s="52" t="s">
        <v>210</v>
      </c>
      <c r="I172" s="52" t="s">
        <v>211</v>
      </c>
      <c r="J172" s="52">
        <v>0</v>
      </c>
      <c r="K172" s="52">
        <v>9189</v>
      </c>
      <c r="L172" s="52" t="s">
        <v>212</v>
      </c>
      <c r="M172" s="89" t="s">
        <v>213</v>
      </c>
      <c r="N172" s="52">
        <v>120085</v>
      </c>
      <c r="O172" s="52">
        <v>1</v>
      </c>
      <c r="P172" s="52">
        <v>3475</v>
      </c>
      <c r="Q172" s="52" t="s">
        <v>214</v>
      </c>
      <c r="R172" s="52" t="s">
        <v>11</v>
      </c>
      <c r="S172" s="52" t="s">
        <v>58</v>
      </c>
      <c r="T172" s="52">
        <v>1262237</v>
      </c>
      <c r="U172" s="52">
        <v>80</v>
      </c>
      <c r="V172" s="52" t="s">
        <v>41</v>
      </c>
      <c r="W172" s="52" t="s">
        <v>59</v>
      </c>
      <c r="X172" s="52" t="s">
        <v>11</v>
      </c>
      <c r="Y172" s="88">
        <v>42036</v>
      </c>
      <c r="Z172" s="52"/>
      <c r="AA172" s="52"/>
      <c r="AB172" s="52"/>
      <c r="AC172" s="52"/>
      <c r="AD172" s="52"/>
      <c r="AE172" s="52"/>
      <c r="AF172" s="52"/>
      <c r="AG172" s="52"/>
      <c r="AH172" s="52"/>
      <c r="AI172" s="52"/>
      <c r="AJ172" s="52"/>
      <c r="AK172" s="52"/>
      <c r="AL172" s="52"/>
      <c r="AM172" s="52"/>
      <c r="AN172" s="52"/>
      <c r="AO172" s="52"/>
      <c r="AP172" s="52"/>
      <c r="AQ172" s="52"/>
      <c r="AR172" s="52"/>
      <c r="AS172" s="52"/>
      <c r="AT172" s="86">
        <f>F172</f>
        <v>2725.4</v>
      </c>
      <c r="AU172" s="52" t="s">
        <v>498</v>
      </c>
      <c r="AV172" s="86"/>
    </row>
    <row r="173" spans="1:48" ht="15.6" x14ac:dyDescent="0.3">
      <c r="A173" s="52">
        <f t="shared" si="4"/>
        <v>164</v>
      </c>
      <c r="B173" s="52">
        <v>930.2</v>
      </c>
      <c r="C173" s="52" t="s">
        <v>25</v>
      </c>
      <c r="D173" s="85">
        <v>42036</v>
      </c>
      <c r="E173" s="84" t="s">
        <v>1049</v>
      </c>
      <c r="F173" s="90">
        <v>3515.76</v>
      </c>
      <c r="G173" s="90">
        <v>0</v>
      </c>
      <c r="H173" s="52" t="s">
        <v>34</v>
      </c>
      <c r="I173" s="52" t="s">
        <v>104</v>
      </c>
      <c r="J173" s="52">
        <v>0</v>
      </c>
      <c r="K173" s="52">
        <v>71</v>
      </c>
      <c r="L173" s="52" t="s">
        <v>1136</v>
      </c>
      <c r="M173" s="89">
        <v>25865</v>
      </c>
      <c r="N173" s="52">
        <v>119909</v>
      </c>
      <c r="O173" s="52">
        <v>1</v>
      </c>
      <c r="P173" s="52">
        <v>2855</v>
      </c>
      <c r="Q173" s="52" t="s">
        <v>105</v>
      </c>
      <c r="R173" s="52" t="s">
        <v>11</v>
      </c>
      <c r="S173" s="52" t="s">
        <v>58</v>
      </c>
      <c r="T173" s="52">
        <v>1262217</v>
      </c>
      <c r="U173" s="52">
        <v>25</v>
      </c>
      <c r="V173" s="52" t="s">
        <v>41</v>
      </c>
      <c r="W173" s="52" t="s">
        <v>59</v>
      </c>
      <c r="X173" s="52" t="s">
        <v>11</v>
      </c>
      <c r="Y173" s="88">
        <v>42036</v>
      </c>
      <c r="Z173" s="52"/>
      <c r="AA173" s="52"/>
      <c r="AB173" s="52"/>
      <c r="AC173" s="52"/>
      <c r="AD173" s="52"/>
      <c r="AE173" s="52"/>
      <c r="AF173" s="52"/>
      <c r="AG173" s="52"/>
      <c r="AH173" s="52"/>
      <c r="AI173" s="52"/>
      <c r="AJ173" s="52"/>
      <c r="AK173" s="86">
        <f>F173</f>
        <v>3515.76</v>
      </c>
      <c r="AL173" s="52"/>
      <c r="AM173" s="52"/>
      <c r="AN173" s="52"/>
      <c r="AO173" s="52"/>
      <c r="AP173" s="52"/>
      <c r="AQ173" s="52"/>
      <c r="AR173" s="52"/>
      <c r="AS173" s="52"/>
      <c r="AT173" s="52"/>
      <c r="AU173" s="52"/>
      <c r="AV173" s="86"/>
    </row>
    <row r="174" spans="1:48" ht="15.6" x14ac:dyDescent="0.3">
      <c r="A174" s="52">
        <f t="shared" si="4"/>
        <v>165</v>
      </c>
      <c r="B174" s="52">
        <v>930.2</v>
      </c>
      <c r="C174" s="52" t="s">
        <v>25</v>
      </c>
      <c r="D174" s="85">
        <v>42037</v>
      </c>
      <c r="E174" s="84" t="s">
        <v>993</v>
      </c>
      <c r="F174" s="90">
        <v>3825</v>
      </c>
      <c r="G174" s="90">
        <v>0</v>
      </c>
      <c r="H174" s="52" t="s">
        <v>34</v>
      </c>
      <c r="I174" s="52" t="s">
        <v>110</v>
      </c>
      <c r="J174" s="52">
        <v>0</v>
      </c>
      <c r="K174" s="52">
        <v>10105</v>
      </c>
      <c r="L174" s="52" t="s">
        <v>111</v>
      </c>
      <c r="M174" s="89">
        <v>18434</v>
      </c>
      <c r="N174" s="52">
        <v>119953</v>
      </c>
      <c r="O174" s="52">
        <v>1</v>
      </c>
      <c r="P174" s="52">
        <v>3433</v>
      </c>
      <c r="Q174" s="52" t="s">
        <v>200</v>
      </c>
      <c r="R174" s="52" t="s">
        <v>11</v>
      </c>
      <c r="S174" s="52" t="s">
        <v>58</v>
      </c>
      <c r="T174" s="52">
        <v>1262172</v>
      </c>
      <c r="U174" s="52">
        <v>31</v>
      </c>
      <c r="V174" s="52" t="s">
        <v>41</v>
      </c>
      <c r="W174" s="52" t="s">
        <v>59</v>
      </c>
      <c r="X174" s="52" t="s">
        <v>11</v>
      </c>
      <c r="Y174" s="88">
        <v>42036</v>
      </c>
      <c r="Z174" s="52"/>
      <c r="AA174" s="52"/>
      <c r="AB174" s="52"/>
      <c r="AC174" s="52"/>
      <c r="AD174" s="52"/>
      <c r="AE174" s="52"/>
      <c r="AF174" s="52"/>
      <c r="AG174" s="52"/>
      <c r="AH174" s="52"/>
      <c r="AI174" s="52"/>
      <c r="AJ174" s="52"/>
      <c r="AK174" s="52"/>
      <c r="AL174" s="52"/>
      <c r="AM174" s="52"/>
      <c r="AN174" s="52"/>
      <c r="AO174" s="52"/>
      <c r="AP174" s="52"/>
      <c r="AQ174" s="86">
        <f>F174</f>
        <v>3825</v>
      </c>
      <c r="AR174" s="86"/>
      <c r="AS174" s="86"/>
      <c r="AT174" s="52"/>
      <c r="AU174" s="52"/>
      <c r="AV174" s="86"/>
    </row>
    <row r="175" spans="1:48" ht="15.6" x14ac:dyDescent="0.3">
      <c r="A175" s="52">
        <f t="shared" si="4"/>
        <v>166</v>
      </c>
      <c r="B175" s="52">
        <v>930.2</v>
      </c>
      <c r="C175" s="52" t="s">
        <v>25</v>
      </c>
      <c r="D175" s="85">
        <v>42050</v>
      </c>
      <c r="E175" s="84" t="s">
        <v>96</v>
      </c>
      <c r="F175" s="90">
        <v>319.13</v>
      </c>
      <c r="G175" s="90">
        <v>0</v>
      </c>
      <c r="H175" s="52" t="s">
        <v>34</v>
      </c>
      <c r="I175" s="52" t="s">
        <v>97</v>
      </c>
      <c r="J175" s="52">
        <v>0</v>
      </c>
      <c r="K175" s="52">
        <v>9250</v>
      </c>
      <c r="L175" s="52" t="s">
        <v>98</v>
      </c>
      <c r="M175" s="89">
        <v>20150216114925</v>
      </c>
      <c r="N175" s="52">
        <v>119920</v>
      </c>
      <c r="O175" s="52">
        <v>1</v>
      </c>
      <c r="P175" s="52"/>
      <c r="Q175" s="52"/>
      <c r="R175" s="52" t="s">
        <v>11</v>
      </c>
      <c r="S175" s="52" t="s">
        <v>58</v>
      </c>
      <c r="T175" s="52">
        <v>1262090</v>
      </c>
      <c r="U175" s="52">
        <v>24</v>
      </c>
      <c r="V175" s="52" t="s">
        <v>41</v>
      </c>
      <c r="W175" s="52" t="s">
        <v>59</v>
      </c>
      <c r="X175" s="52" t="s">
        <v>11</v>
      </c>
      <c r="Y175" s="88">
        <v>42036</v>
      </c>
      <c r="Z175" s="52"/>
      <c r="AA175" s="52"/>
      <c r="AB175" s="86">
        <f>F175</f>
        <v>319.13</v>
      </c>
      <c r="AC175" s="52"/>
      <c r="AD175" s="52"/>
      <c r="AE175" s="52"/>
      <c r="AF175" s="52"/>
      <c r="AG175" s="52"/>
      <c r="AH175" s="52"/>
      <c r="AI175" s="52"/>
      <c r="AJ175" s="52"/>
      <c r="AK175" s="52"/>
      <c r="AL175" s="52"/>
      <c r="AM175" s="52"/>
      <c r="AN175" s="52"/>
      <c r="AO175" s="52"/>
      <c r="AP175" s="52"/>
      <c r="AQ175" s="52"/>
      <c r="AR175" s="52"/>
      <c r="AS175" s="52"/>
      <c r="AT175" s="52"/>
      <c r="AU175" s="52"/>
      <c r="AV175" s="86"/>
    </row>
    <row r="176" spans="1:48" ht="15.6" x14ac:dyDescent="0.3">
      <c r="A176" s="52">
        <f t="shared" si="4"/>
        <v>167</v>
      </c>
      <c r="B176" s="52">
        <v>930.2</v>
      </c>
      <c r="C176" s="52" t="s">
        <v>25</v>
      </c>
      <c r="D176" s="85">
        <v>42048</v>
      </c>
      <c r="E176" s="84" t="s">
        <v>1055</v>
      </c>
      <c r="F176" s="90">
        <v>50</v>
      </c>
      <c r="G176" s="90">
        <v>0</v>
      </c>
      <c r="H176" s="52" t="s">
        <v>34</v>
      </c>
      <c r="I176" s="52" t="s">
        <v>67</v>
      </c>
      <c r="J176" s="52">
        <v>0</v>
      </c>
      <c r="K176" s="52">
        <v>156</v>
      </c>
      <c r="L176" s="52" t="s">
        <v>68</v>
      </c>
      <c r="M176" s="89">
        <v>20150213075327</v>
      </c>
      <c r="N176" s="52">
        <v>119759</v>
      </c>
      <c r="O176" s="52">
        <v>1</v>
      </c>
      <c r="P176" s="52"/>
      <c r="Q176" s="52"/>
      <c r="R176" s="52" t="s">
        <v>11</v>
      </c>
      <c r="S176" s="52" t="s">
        <v>58</v>
      </c>
      <c r="T176" s="52">
        <v>1261985</v>
      </c>
      <c r="U176" s="52">
        <v>2</v>
      </c>
      <c r="V176" s="52" t="s">
        <v>41</v>
      </c>
      <c r="W176" s="52" t="s">
        <v>59</v>
      </c>
      <c r="X176" s="52" t="s">
        <v>11</v>
      </c>
      <c r="Y176" s="88">
        <v>42036</v>
      </c>
      <c r="Z176" s="52"/>
      <c r="AA176" s="52"/>
      <c r="AB176" s="52"/>
      <c r="AC176" s="52"/>
      <c r="AD176" s="52"/>
      <c r="AE176" s="52"/>
      <c r="AF176" s="52"/>
      <c r="AG176" s="52"/>
      <c r="AH176" s="52"/>
      <c r="AI176" s="52"/>
      <c r="AJ176" s="52"/>
      <c r="AK176" s="52"/>
      <c r="AL176" s="52"/>
      <c r="AM176" s="86">
        <f>F176</f>
        <v>50</v>
      </c>
      <c r="AN176" s="86"/>
      <c r="AO176" s="86"/>
      <c r="AP176" s="86"/>
      <c r="AQ176" s="86"/>
      <c r="AR176" s="86"/>
      <c r="AS176" s="86"/>
      <c r="AT176" s="52"/>
      <c r="AU176" s="52"/>
      <c r="AV176" s="86"/>
    </row>
    <row r="177" spans="1:48" ht="15.6" x14ac:dyDescent="0.3">
      <c r="A177" s="52">
        <f t="shared" si="4"/>
        <v>168</v>
      </c>
      <c r="B177" s="52">
        <v>930.2</v>
      </c>
      <c r="C177" s="52" t="s">
        <v>25</v>
      </c>
      <c r="D177" s="85">
        <v>42008</v>
      </c>
      <c r="E177" s="84" t="s">
        <v>1056</v>
      </c>
      <c r="F177" s="90">
        <v>195</v>
      </c>
      <c r="G177" s="90">
        <v>0</v>
      </c>
      <c r="H177" s="52" t="s">
        <v>34</v>
      </c>
      <c r="I177" s="52" t="s">
        <v>215</v>
      </c>
      <c r="J177" s="52">
        <v>0</v>
      </c>
      <c r="K177" s="52">
        <v>2654</v>
      </c>
      <c r="L177" s="52" t="s">
        <v>216</v>
      </c>
      <c r="M177" s="89">
        <v>20150212154414</v>
      </c>
      <c r="N177" s="52">
        <v>1838</v>
      </c>
      <c r="O177" s="52">
        <v>1</v>
      </c>
      <c r="P177" s="52">
        <v>3496</v>
      </c>
      <c r="Q177" s="52" t="s">
        <v>217</v>
      </c>
      <c r="R177" s="52" t="s">
        <v>11</v>
      </c>
      <c r="S177" s="52" t="s">
        <v>58</v>
      </c>
      <c r="T177" s="52">
        <v>1261921</v>
      </c>
      <c r="U177" s="52">
        <v>27</v>
      </c>
      <c r="V177" s="52" t="s">
        <v>41</v>
      </c>
      <c r="W177" s="52" t="s">
        <v>59</v>
      </c>
      <c r="X177" s="52" t="s">
        <v>11</v>
      </c>
      <c r="Y177" s="88">
        <v>42005</v>
      </c>
      <c r="Z177" s="52"/>
      <c r="AA177" s="52"/>
      <c r="AB177" s="52"/>
      <c r="AC177" s="52"/>
      <c r="AD177" s="52"/>
      <c r="AE177" s="52"/>
      <c r="AF177" s="52"/>
      <c r="AG177" s="52"/>
      <c r="AH177" s="52"/>
      <c r="AI177" s="52"/>
      <c r="AJ177" s="52"/>
      <c r="AK177" s="52"/>
      <c r="AL177" s="52"/>
      <c r="AM177" s="52"/>
      <c r="AN177" s="52"/>
      <c r="AO177" s="52"/>
      <c r="AP177" s="52"/>
      <c r="AQ177" s="52"/>
      <c r="AR177" s="52"/>
      <c r="AS177" s="52"/>
      <c r="AT177" s="86">
        <f>F177</f>
        <v>195</v>
      </c>
      <c r="AU177" s="52" t="s">
        <v>499</v>
      </c>
      <c r="AV177" s="86"/>
    </row>
    <row r="178" spans="1:48" ht="15.6" x14ac:dyDescent="0.3">
      <c r="A178" s="52">
        <f t="shared" si="4"/>
        <v>169</v>
      </c>
      <c r="B178" s="52">
        <v>930.2</v>
      </c>
      <c r="C178" s="52" t="s">
        <v>25</v>
      </c>
      <c r="D178" s="85">
        <v>42039</v>
      </c>
      <c r="E178" s="84" t="s">
        <v>1056</v>
      </c>
      <c r="F178" s="90">
        <v>195</v>
      </c>
      <c r="G178" s="90">
        <v>0</v>
      </c>
      <c r="H178" s="52" t="s">
        <v>34</v>
      </c>
      <c r="I178" s="52" t="s">
        <v>215</v>
      </c>
      <c r="J178" s="52">
        <v>0</v>
      </c>
      <c r="K178" s="52">
        <v>2654</v>
      </c>
      <c r="L178" s="52" t="s">
        <v>216</v>
      </c>
      <c r="M178" s="89">
        <v>1423062533836</v>
      </c>
      <c r="N178" s="52">
        <v>1839</v>
      </c>
      <c r="O178" s="52">
        <v>1</v>
      </c>
      <c r="P178" s="52">
        <v>3496</v>
      </c>
      <c r="Q178" s="52" t="s">
        <v>217</v>
      </c>
      <c r="R178" s="52" t="s">
        <v>11</v>
      </c>
      <c r="S178" s="52" t="s">
        <v>58</v>
      </c>
      <c r="T178" s="52">
        <v>1261921</v>
      </c>
      <c r="U178" s="52">
        <v>28</v>
      </c>
      <c r="V178" s="52" t="s">
        <v>41</v>
      </c>
      <c r="W178" s="52" t="s">
        <v>59</v>
      </c>
      <c r="X178" s="52" t="s">
        <v>11</v>
      </c>
      <c r="Y178" s="88">
        <v>42036</v>
      </c>
      <c r="Z178" s="52"/>
      <c r="AA178" s="52"/>
      <c r="AB178" s="52"/>
      <c r="AC178" s="52"/>
      <c r="AD178" s="52"/>
      <c r="AE178" s="52"/>
      <c r="AF178" s="52"/>
      <c r="AG178" s="52"/>
      <c r="AH178" s="52"/>
      <c r="AI178" s="52"/>
      <c r="AJ178" s="52"/>
      <c r="AK178" s="52"/>
      <c r="AL178" s="52"/>
      <c r="AM178" s="52"/>
      <c r="AN178" s="52"/>
      <c r="AO178" s="52"/>
      <c r="AP178" s="52"/>
      <c r="AQ178" s="52"/>
      <c r="AR178" s="52"/>
      <c r="AS178" s="52"/>
      <c r="AT178" s="86">
        <f>F178</f>
        <v>195</v>
      </c>
      <c r="AU178" s="52" t="s">
        <v>499</v>
      </c>
      <c r="AV178" s="86"/>
    </row>
    <row r="179" spans="1:48" ht="15.6" x14ac:dyDescent="0.3">
      <c r="A179" s="52">
        <f t="shared" si="4"/>
        <v>170</v>
      </c>
      <c r="B179" s="52">
        <v>930.2</v>
      </c>
      <c r="C179" s="52" t="s">
        <v>25</v>
      </c>
      <c r="D179" s="85">
        <v>42030</v>
      </c>
      <c r="E179" s="84" t="s">
        <v>1057</v>
      </c>
      <c r="F179" s="90">
        <v>26</v>
      </c>
      <c r="G179" s="90">
        <v>0</v>
      </c>
      <c r="H179" s="52" t="s">
        <v>34</v>
      </c>
      <c r="I179" s="52" t="s">
        <v>67</v>
      </c>
      <c r="J179" s="52">
        <v>0</v>
      </c>
      <c r="K179" s="52">
        <v>10007</v>
      </c>
      <c r="L179" s="52" t="s">
        <v>94</v>
      </c>
      <c r="M179" s="89" t="s">
        <v>218</v>
      </c>
      <c r="N179" s="52">
        <v>119685</v>
      </c>
      <c r="O179" s="52">
        <v>1</v>
      </c>
      <c r="P179" s="52"/>
      <c r="Q179" s="52"/>
      <c r="R179" s="52" t="s">
        <v>11</v>
      </c>
      <c r="S179" s="52" t="s">
        <v>58</v>
      </c>
      <c r="T179" s="52">
        <v>1261548</v>
      </c>
      <c r="U179" s="52">
        <v>33</v>
      </c>
      <c r="V179" s="52" t="s">
        <v>66</v>
      </c>
      <c r="W179" s="52" t="s">
        <v>59</v>
      </c>
      <c r="X179" s="52" t="s">
        <v>11</v>
      </c>
      <c r="Y179" s="88">
        <v>42005</v>
      </c>
      <c r="Z179" s="52"/>
      <c r="AA179" s="52"/>
      <c r="AB179" s="52"/>
      <c r="AC179" s="52"/>
      <c r="AD179" s="52"/>
      <c r="AE179" s="52"/>
      <c r="AF179" s="52"/>
      <c r="AG179" s="52"/>
      <c r="AH179" s="52"/>
      <c r="AI179" s="52"/>
      <c r="AJ179" s="52"/>
      <c r="AK179" s="52"/>
      <c r="AL179" s="52"/>
      <c r="AM179" s="52"/>
      <c r="AN179" s="52"/>
      <c r="AO179" s="86">
        <f>F179</f>
        <v>26</v>
      </c>
      <c r="AP179" s="52"/>
      <c r="AQ179" s="52"/>
      <c r="AR179" s="52"/>
      <c r="AS179" s="52"/>
      <c r="AT179" s="52"/>
      <c r="AU179" s="52"/>
      <c r="AV179" s="86"/>
    </row>
    <row r="180" spans="1:48" ht="15.6" x14ac:dyDescent="0.3">
      <c r="A180" s="52">
        <f t="shared" si="4"/>
        <v>171</v>
      </c>
      <c r="B180" s="52">
        <v>930.2</v>
      </c>
      <c r="C180" s="52" t="s">
        <v>25</v>
      </c>
      <c r="D180" s="85">
        <v>42010</v>
      </c>
      <c r="E180" s="84" t="s">
        <v>1049</v>
      </c>
      <c r="F180" s="90">
        <v>3517.53</v>
      </c>
      <c r="G180" s="90">
        <v>0</v>
      </c>
      <c r="H180" s="52" t="s">
        <v>34</v>
      </c>
      <c r="I180" s="52" t="s">
        <v>104</v>
      </c>
      <c r="J180" s="52">
        <v>0</v>
      </c>
      <c r="K180" s="52">
        <v>71</v>
      </c>
      <c r="L180" s="52" t="s">
        <v>1136</v>
      </c>
      <c r="M180" s="89">
        <v>25529</v>
      </c>
      <c r="N180" s="52">
        <v>119670</v>
      </c>
      <c r="O180" s="52">
        <v>1</v>
      </c>
      <c r="P180" s="52">
        <v>2855</v>
      </c>
      <c r="Q180" s="52" t="s">
        <v>105</v>
      </c>
      <c r="R180" s="52" t="s">
        <v>11</v>
      </c>
      <c r="S180" s="52" t="s">
        <v>58</v>
      </c>
      <c r="T180" s="52">
        <v>1261302</v>
      </c>
      <c r="U180" s="52">
        <v>37</v>
      </c>
      <c r="V180" s="52" t="s">
        <v>41</v>
      </c>
      <c r="W180" s="52" t="s">
        <v>59</v>
      </c>
      <c r="X180" s="52" t="s">
        <v>11</v>
      </c>
      <c r="Y180" s="88">
        <v>42005</v>
      </c>
      <c r="Z180" s="52"/>
      <c r="AA180" s="52"/>
      <c r="AB180" s="52"/>
      <c r="AC180" s="52"/>
      <c r="AD180" s="52"/>
      <c r="AE180" s="52"/>
      <c r="AF180" s="52"/>
      <c r="AG180" s="52"/>
      <c r="AH180" s="52"/>
      <c r="AI180" s="52"/>
      <c r="AJ180" s="52"/>
      <c r="AK180" s="86">
        <f>F180</f>
        <v>3517.53</v>
      </c>
      <c r="AL180" s="52"/>
      <c r="AM180" s="52"/>
      <c r="AN180" s="52"/>
      <c r="AO180" s="52"/>
      <c r="AP180" s="52"/>
      <c r="AQ180" s="52"/>
      <c r="AR180" s="52"/>
      <c r="AS180" s="52"/>
      <c r="AT180" s="52"/>
      <c r="AU180" s="52"/>
      <c r="AV180" s="86"/>
    </row>
    <row r="181" spans="1:48" ht="15.6" x14ac:dyDescent="0.3">
      <c r="A181" s="52">
        <f t="shared" si="4"/>
        <v>172</v>
      </c>
      <c r="B181" s="52">
        <v>930.2</v>
      </c>
      <c r="C181" s="52" t="s">
        <v>25</v>
      </c>
      <c r="D181" s="85">
        <v>42005</v>
      </c>
      <c r="E181" s="84" t="s">
        <v>1058</v>
      </c>
      <c r="F181" s="90">
        <v>80</v>
      </c>
      <c r="G181" s="90">
        <v>0</v>
      </c>
      <c r="H181" s="52" t="s">
        <v>34</v>
      </c>
      <c r="I181" s="52" t="s">
        <v>219</v>
      </c>
      <c r="J181" s="52">
        <v>0</v>
      </c>
      <c r="K181" s="52">
        <v>143</v>
      </c>
      <c r="L181" s="52" t="s">
        <v>431</v>
      </c>
      <c r="M181" s="89">
        <v>1284583</v>
      </c>
      <c r="N181" s="52">
        <v>119613</v>
      </c>
      <c r="O181" s="52">
        <v>1</v>
      </c>
      <c r="P181" s="52"/>
      <c r="Q181" s="52"/>
      <c r="R181" s="52" t="s">
        <v>11</v>
      </c>
      <c r="S181" s="52" t="s">
        <v>58</v>
      </c>
      <c r="T181" s="52">
        <v>1261113</v>
      </c>
      <c r="U181" s="52">
        <v>88</v>
      </c>
      <c r="V181" s="52" t="s">
        <v>41</v>
      </c>
      <c r="W181" s="52" t="s">
        <v>59</v>
      </c>
      <c r="X181" s="52" t="s">
        <v>11</v>
      </c>
      <c r="Y181" s="88">
        <v>42005</v>
      </c>
      <c r="Z181" s="52"/>
      <c r="AA181" s="52"/>
      <c r="AB181" s="52"/>
      <c r="AC181" s="52"/>
      <c r="AD181" s="52"/>
      <c r="AE181" s="52"/>
      <c r="AF181" s="52"/>
      <c r="AG181" s="52"/>
      <c r="AH181" s="52"/>
      <c r="AI181" s="52"/>
      <c r="AJ181" s="52"/>
      <c r="AK181" s="52"/>
      <c r="AL181" s="52"/>
      <c r="AM181" s="52"/>
      <c r="AN181" s="52"/>
      <c r="AO181" s="52"/>
      <c r="AP181" s="52"/>
      <c r="AQ181" s="52"/>
      <c r="AR181" s="52"/>
      <c r="AS181" s="52"/>
      <c r="AT181" s="86">
        <f>F181</f>
        <v>80</v>
      </c>
      <c r="AU181" s="52" t="s">
        <v>500</v>
      </c>
      <c r="AV181" s="86"/>
    </row>
    <row r="182" spans="1:48" ht="15.6" x14ac:dyDescent="0.3">
      <c r="A182" s="52">
        <f t="shared" si="4"/>
        <v>173</v>
      </c>
      <c r="B182" s="52">
        <v>930.2</v>
      </c>
      <c r="C182" s="52" t="s">
        <v>25</v>
      </c>
      <c r="D182" s="85">
        <v>42011</v>
      </c>
      <c r="E182" s="84" t="s">
        <v>1026</v>
      </c>
      <c r="F182" s="90">
        <v>12</v>
      </c>
      <c r="G182" s="90">
        <v>0</v>
      </c>
      <c r="H182" s="52" t="s">
        <v>34</v>
      </c>
      <c r="I182" s="52" t="s">
        <v>67</v>
      </c>
      <c r="J182" s="52">
        <v>0</v>
      </c>
      <c r="K182" s="52">
        <v>156</v>
      </c>
      <c r="L182" s="52" t="s">
        <v>68</v>
      </c>
      <c r="M182" s="89" t="s">
        <v>220</v>
      </c>
      <c r="N182" s="52">
        <v>1782</v>
      </c>
      <c r="O182" s="52">
        <v>1</v>
      </c>
      <c r="P182" s="52"/>
      <c r="Q182" s="52"/>
      <c r="R182" s="52" t="s">
        <v>11</v>
      </c>
      <c r="S182" s="52" t="s">
        <v>58</v>
      </c>
      <c r="T182" s="52">
        <v>1261113</v>
      </c>
      <c r="U182" s="52">
        <v>89</v>
      </c>
      <c r="V182" s="52" t="s">
        <v>41</v>
      </c>
      <c r="W182" s="52" t="s">
        <v>59</v>
      </c>
      <c r="X182" s="52" t="s">
        <v>11</v>
      </c>
      <c r="Y182" s="88">
        <v>42005</v>
      </c>
      <c r="Z182" s="52"/>
      <c r="AA182" s="52"/>
      <c r="AB182" s="52"/>
      <c r="AC182" s="52"/>
      <c r="AD182" s="52"/>
      <c r="AE182" s="52"/>
      <c r="AF182" s="52"/>
      <c r="AG182" s="52"/>
      <c r="AH182" s="52"/>
      <c r="AI182" s="52"/>
      <c r="AJ182" s="52"/>
      <c r="AK182" s="52"/>
      <c r="AL182" s="52"/>
      <c r="AM182" s="52"/>
      <c r="AN182" s="52"/>
      <c r="AO182" s="86">
        <f>F182</f>
        <v>12</v>
      </c>
      <c r="AP182" s="52"/>
      <c r="AQ182" s="52"/>
      <c r="AR182" s="52"/>
      <c r="AS182" s="52"/>
      <c r="AT182" s="52"/>
      <c r="AU182" s="52"/>
      <c r="AV182" s="86"/>
    </row>
    <row r="183" spans="1:48" ht="15.6" x14ac:dyDescent="0.3">
      <c r="A183" s="52">
        <f t="shared" si="4"/>
        <v>174</v>
      </c>
      <c r="B183" s="52">
        <v>930.2</v>
      </c>
      <c r="C183" s="52" t="s">
        <v>25</v>
      </c>
      <c r="D183" s="85">
        <v>42031</v>
      </c>
      <c r="E183" s="84" t="s">
        <v>1059</v>
      </c>
      <c r="F183" s="90">
        <v>360</v>
      </c>
      <c r="G183" s="90">
        <v>0</v>
      </c>
      <c r="H183" s="52" t="s">
        <v>34</v>
      </c>
      <c r="I183" s="52" t="s">
        <v>61</v>
      </c>
      <c r="J183" s="52">
        <v>0</v>
      </c>
      <c r="K183" s="52">
        <v>1535</v>
      </c>
      <c r="L183" s="52" t="s">
        <v>221</v>
      </c>
      <c r="M183" s="89" t="s">
        <v>222</v>
      </c>
      <c r="N183" s="52">
        <v>119647</v>
      </c>
      <c r="O183" s="52">
        <v>1</v>
      </c>
      <c r="P183" s="52"/>
      <c r="Q183" s="52"/>
      <c r="R183" s="52" t="s">
        <v>11</v>
      </c>
      <c r="S183" s="52" t="s">
        <v>58</v>
      </c>
      <c r="T183" s="52">
        <v>1261113</v>
      </c>
      <c r="U183" s="52">
        <v>90</v>
      </c>
      <c r="V183" s="52" t="s">
        <v>41</v>
      </c>
      <c r="W183" s="52" t="s">
        <v>59</v>
      </c>
      <c r="X183" s="52" t="s">
        <v>11</v>
      </c>
      <c r="Y183" s="88">
        <v>42005</v>
      </c>
      <c r="Z183" s="52"/>
      <c r="AA183" s="52"/>
      <c r="AB183" s="52"/>
      <c r="AC183" s="52"/>
      <c r="AD183" s="52"/>
      <c r="AE183" s="52"/>
      <c r="AF183" s="52"/>
      <c r="AG183" s="52"/>
      <c r="AH183" s="52"/>
      <c r="AI183" s="52"/>
      <c r="AJ183" s="52"/>
      <c r="AK183" s="52"/>
      <c r="AL183" s="52"/>
      <c r="AM183" s="86">
        <f>F183</f>
        <v>360</v>
      </c>
      <c r="AN183" s="86"/>
      <c r="AO183" s="86"/>
      <c r="AP183" s="86"/>
      <c r="AQ183" s="86"/>
      <c r="AR183" s="86"/>
      <c r="AS183" s="86"/>
      <c r="AT183" s="52"/>
      <c r="AU183" s="52"/>
      <c r="AV183" s="86"/>
    </row>
    <row r="184" spans="1:48" ht="15.6" x14ac:dyDescent="0.3">
      <c r="A184" s="52">
        <f t="shared" si="4"/>
        <v>175</v>
      </c>
      <c r="B184" s="52">
        <v>930.2</v>
      </c>
      <c r="C184" s="52" t="s">
        <v>25</v>
      </c>
      <c r="D184" s="85">
        <v>42012</v>
      </c>
      <c r="E184" s="84" t="s">
        <v>1026</v>
      </c>
      <c r="F184" s="90">
        <v>12</v>
      </c>
      <c r="G184" s="90">
        <v>0</v>
      </c>
      <c r="H184" s="52" t="s">
        <v>34</v>
      </c>
      <c r="I184" s="52" t="s">
        <v>67</v>
      </c>
      <c r="J184" s="52">
        <v>0</v>
      </c>
      <c r="K184" s="52">
        <v>156</v>
      </c>
      <c r="L184" s="52" t="s">
        <v>68</v>
      </c>
      <c r="M184" s="89">
        <v>38434</v>
      </c>
      <c r="N184" s="52">
        <v>119441</v>
      </c>
      <c r="O184" s="52">
        <v>1</v>
      </c>
      <c r="P184" s="52"/>
      <c r="Q184" s="52"/>
      <c r="R184" s="52" t="s">
        <v>11</v>
      </c>
      <c r="S184" s="52" t="s">
        <v>58</v>
      </c>
      <c r="T184" s="52">
        <v>1260791</v>
      </c>
      <c r="U184" s="52">
        <v>2</v>
      </c>
      <c r="V184" s="52" t="s">
        <v>41</v>
      </c>
      <c r="W184" s="52" t="s">
        <v>59</v>
      </c>
      <c r="X184" s="52" t="s">
        <v>11</v>
      </c>
      <c r="Y184" s="88">
        <v>42005</v>
      </c>
      <c r="Z184" s="52"/>
      <c r="AA184" s="52"/>
      <c r="AB184" s="52"/>
      <c r="AC184" s="52"/>
      <c r="AD184" s="52"/>
      <c r="AE184" s="52"/>
      <c r="AF184" s="52"/>
      <c r="AG184" s="52"/>
      <c r="AH184" s="52"/>
      <c r="AI184" s="52"/>
      <c r="AJ184" s="52"/>
      <c r="AK184" s="52"/>
      <c r="AL184" s="52"/>
      <c r="AM184" s="52"/>
      <c r="AN184" s="52"/>
      <c r="AO184" s="86">
        <f>F184</f>
        <v>12</v>
      </c>
      <c r="AP184" s="52"/>
      <c r="AQ184" s="52"/>
      <c r="AR184" s="52"/>
      <c r="AS184" s="52"/>
      <c r="AT184" s="52"/>
      <c r="AU184" s="52"/>
      <c r="AV184" s="86"/>
    </row>
    <row r="185" spans="1:48" ht="15.6" x14ac:dyDescent="0.3">
      <c r="A185" s="52">
        <f t="shared" si="4"/>
        <v>176</v>
      </c>
      <c r="B185" s="52">
        <v>930.2</v>
      </c>
      <c r="C185" s="52" t="s">
        <v>25</v>
      </c>
      <c r="D185" s="85">
        <v>42017</v>
      </c>
      <c r="E185" s="84" t="s">
        <v>1060</v>
      </c>
      <c r="F185" s="90">
        <v>500</v>
      </c>
      <c r="G185" s="90">
        <v>0</v>
      </c>
      <c r="H185" s="52" t="s">
        <v>34</v>
      </c>
      <c r="I185" s="52" t="s">
        <v>38</v>
      </c>
      <c r="J185" s="52">
        <v>0</v>
      </c>
      <c r="K185" s="52">
        <v>1009</v>
      </c>
      <c r="L185" s="52" t="s">
        <v>1156</v>
      </c>
      <c r="M185" s="89">
        <v>20150121142454</v>
      </c>
      <c r="N185" s="52">
        <v>119527</v>
      </c>
      <c r="O185" s="52">
        <v>0</v>
      </c>
      <c r="P185" s="52"/>
      <c r="Q185" s="52"/>
      <c r="R185" s="52" t="s">
        <v>11</v>
      </c>
      <c r="S185" s="52" t="s">
        <v>58</v>
      </c>
      <c r="T185" s="52">
        <v>1260695</v>
      </c>
      <c r="U185" s="52">
        <v>131</v>
      </c>
      <c r="V185" s="52" t="s">
        <v>41</v>
      </c>
      <c r="W185" s="52" t="s">
        <v>59</v>
      </c>
      <c r="X185" s="52" t="s">
        <v>11</v>
      </c>
      <c r="Y185" s="88">
        <v>42005</v>
      </c>
      <c r="Z185" s="52"/>
      <c r="AA185" s="52"/>
      <c r="AB185" s="52"/>
      <c r="AC185" s="52"/>
      <c r="AD185" s="52"/>
      <c r="AE185" s="52"/>
      <c r="AF185" s="52"/>
      <c r="AG185" s="52"/>
      <c r="AH185" s="52"/>
      <c r="AI185" s="52"/>
      <c r="AJ185" s="52"/>
      <c r="AK185" s="52"/>
      <c r="AL185" s="52"/>
      <c r="AM185" s="86">
        <f t="shared" ref="AM185:AM194" si="5">F185</f>
        <v>500</v>
      </c>
      <c r="AN185" s="86"/>
      <c r="AO185" s="86"/>
      <c r="AP185" s="86"/>
      <c r="AQ185" s="86"/>
      <c r="AR185" s="86"/>
      <c r="AS185" s="86"/>
      <c r="AT185" s="52"/>
      <c r="AU185" s="52"/>
      <c r="AV185" s="86"/>
    </row>
    <row r="186" spans="1:48" ht="15.6" x14ac:dyDescent="0.3">
      <c r="A186" s="52">
        <f t="shared" si="4"/>
        <v>177</v>
      </c>
      <c r="B186" s="52">
        <v>930.2</v>
      </c>
      <c r="C186" s="52" t="s">
        <v>25</v>
      </c>
      <c r="D186" s="85">
        <v>42017</v>
      </c>
      <c r="E186" s="84" t="s">
        <v>1061</v>
      </c>
      <c r="F186" s="90">
        <v>1000</v>
      </c>
      <c r="G186" s="90">
        <v>0</v>
      </c>
      <c r="H186" s="52" t="s">
        <v>34</v>
      </c>
      <c r="I186" s="52" t="s">
        <v>38</v>
      </c>
      <c r="J186" s="52">
        <v>0</v>
      </c>
      <c r="K186" s="52">
        <v>1619</v>
      </c>
      <c r="L186" s="52" t="s">
        <v>1157</v>
      </c>
      <c r="M186" s="89">
        <v>20150121142949</v>
      </c>
      <c r="N186" s="52">
        <v>119482</v>
      </c>
      <c r="O186" s="52">
        <v>1</v>
      </c>
      <c r="P186" s="52"/>
      <c r="Q186" s="52"/>
      <c r="R186" s="52" t="s">
        <v>11</v>
      </c>
      <c r="S186" s="52" t="s">
        <v>58</v>
      </c>
      <c r="T186" s="52">
        <v>1260695</v>
      </c>
      <c r="U186" s="52">
        <v>132</v>
      </c>
      <c r="V186" s="52" t="s">
        <v>41</v>
      </c>
      <c r="W186" s="52" t="s">
        <v>59</v>
      </c>
      <c r="X186" s="52" t="s">
        <v>11</v>
      </c>
      <c r="Y186" s="88">
        <v>42005</v>
      </c>
      <c r="Z186" s="52"/>
      <c r="AA186" s="52"/>
      <c r="AB186" s="52"/>
      <c r="AC186" s="52"/>
      <c r="AD186" s="52"/>
      <c r="AE186" s="52"/>
      <c r="AF186" s="52"/>
      <c r="AG186" s="52"/>
      <c r="AH186" s="52"/>
      <c r="AI186" s="52"/>
      <c r="AJ186" s="52"/>
      <c r="AK186" s="52"/>
      <c r="AL186" s="52"/>
      <c r="AM186" s="86">
        <f t="shared" si="5"/>
        <v>1000</v>
      </c>
      <c r="AN186" s="86"/>
      <c r="AO186" s="86"/>
      <c r="AP186" s="86"/>
      <c r="AQ186" s="86"/>
      <c r="AR186" s="86"/>
      <c r="AS186" s="86"/>
      <c r="AT186" s="52"/>
      <c r="AU186" s="52"/>
      <c r="AV186" s="86"/>
    </row>
    <row r="187" spans="1:48" ht="15.6" x14ac:dyDescent="0.3">
      <c r="A187" s="52">
        <f t="shared" si="4"/>
        <v>178</v>
      </c>
      <c r="B187" s="52">
        <v>930.2</v>
      </c>
      <c r="C187" s="52" t="s">
        <v>25</v>
      </c>
      <c r="D187" s="85">
        <v>42017</v>
      </c>
      <c r="E187" s="84" t="s">
        <v>223</v>
      </c>
      <c r="F187" s="90">
        <v>2500</v>
      </c>
      <c r="G187" s="90">
        <v>0</v>
      </c>
      <c r="H187" s="52" t="s">
        <v>34</v>
      </c>
      <c r="I187" s="52" t="s">
        <v>38</v>
      </c>
      <c r="J187" s="52">
        <v>0</v>
      </c>
      <c r="K187" s="52">
        <v>1976</v>
      </c>
      <c r="L187" s="52" t="s">
        <v>1158</v>
      </c>
      <c r="M187" s="89">
        <v>20150121143141</v>
      </c>
      <c r="N187" s="52">
        <v>119489</v>
      </c>
      <c r="O187" s="52">
        <v>1</v>
      </c>
      <c r="P187" s="52"/>
      <c r="Q187" s="52"/>
      <c r="R187" s="52" t="s">
        <v>11</v>
      </c>
      <c r="S187" s="52" t="s">
        <v>58</v>
      </c>
      <c r="T187" s="52">
        <v>1260695</v>
      </c>
      <c r="U187" s="52">
        <v>133</v>
      </c>
      <c r="V187" s="52" t="s">
        <v>41</v>
      </c>
      <c r="W187" s="52" t="s">
        <v>59</v>
      </c>
      <c r="X187" s="52" t="s">
        <v>11</v>
      </c>
      <c r="Y187" s="88">
        <v>42005</v>
      </c>
      <c r="Z187" s="52"/>
      <c r="AA187" s="52"/>
      <c r="AB187" s="52"/>
      <c r="AC187" s="52"/>
      <c r="AD187" s="52"/>
      <c r="AE187" s="52"/>
      <c r="AF187" s="52"/>
      <c r="AG187" s="52"/>
      <c r="AH187" s="52"/>
      <c r="AI187" s="52"/>
      <c r="AJ187" s="52"/>
      <c r="AK187" s="52"/>
      <c r="AL187" s="52"/>
      <c r="AM187" s="86">
        <f t="shared" si="5"/>
        <v>2500</v>
      </c>
      <c r="AN187" s="86"/>
      <c r="AO187" s="86"/>
      <c r="AP187" s="86"/>
      <c r="AQ187" s="86"/>
      <c r="AR187" s="86"/>
      <c r="AS187" s="86"/>
      <c r="AT187" s="52"/>
      <c r="AU187" s="52"/>
      <c r="AV187" s="86"/>
    </row>
    <row r="188" spans="1:48" ht="15.6" x14ac:dyDescent="0.3">
      <c r="A188" s="52">
        <f t="shared" si="4"/>
        <v>179</v>
      </c>
      <c r="B188" s="52">
        <v>930.2</v>
      </c>
      <c r="C188" s="52" t="s">
        <v>25</v>
      </c>
      <c r="D188" s="85">
        <v>42017</v>
      </c>
      <c r="E188" s="84" t="s">
        <v>1062</v>
      </c>
      <c r="F188" s="90">
        <v>500</v>
      </c>
      <c r="G188" s="90">
        <v>0</v>
      </c>
      <c r="H188" s="52" t="s">
        <v>34</v>
      </c>
      <c r="I188" s="52" t="s">
        <v>38</v>
      </c>
      <c r="J188" s="52">
        <v>0</v>
      </c>
      <c r="K188" s="52">
        <v>2222</v>
      </c>
      <c r="L188" s="52" t="s">
        <v>224</v>
      </c>
      <c r="M188" s="89">
        <v>20150121143248</v>
      </c>
      <c r="N188" s="52">
        <v>119518</v>
      </c>
      <c r="O188" s="52">
        <v>1</v>
      </c>
      <c r="P188" s="52"/>
      <c r="Q188" s="52"/>
      <c r="R188" s="52" t="s">
        <v>11</v>
      </c>
      <c r="S188" s="52" t="s">
        <v>58</v>
      </c>
      <c r="T188" s="52">
        <v>1260695</v>
      </c>
      <c r="U188" s="52">
        <v>134</v>
      </c>
      <c r="V188" s="52" t="s">
        <v>41</v>
      </c>
      <c r="W188" s="52" t="s">
        <v>59</v>
      </c>
      <c r="X188" s="52" t="s">
        <v>11</v>
      </c>
      <c r="Y188" s="88">
        <v>42005</v>
      </c>
      <c r="Z188" s="52"/>
      <c r="AA188" s="52"/>
      <c r="AB188" s="52"/>
      <c r="AC188" s="52"/>
      <c r="AD188" s="52"/>
      <c r="AE188" s="52"/>
      <c r="AF188" s="52"/>
      <c r="AG188" s="52"/>
      <c r="AH188" s="52"/>
      <c r="AI188" s="52"/>
      <c r="AJ188" s="52"/>
      <c r="AK188" s="52"/>
      <c r="AL188" s="52"/>
      <c r="AM188" s="86">
        <f t="shared" si="5"/>
        <v>500</v>
      </c>
      <c r="AN188" s="86"/>
      <c r="AO188" s="86"/>
      <c r="AP188" s="86"/>
      <c r="AQ188" s="86"/>
      <c r="AR188" s="86"/>
      <c r="AS188" s="86"/>
      <c r="AT188" s="52"/>
      <c r="AU188" s="52"/>
      <c r="AV188" s="86"/>
    </row>
    <row r="189" spans="1:48" ht="15.6" x14ac:dyDescent="0.3">
      <c r="A189" s="52">
        <f t="shared" si="4"/>
        <v>180</v>
      </c>
      <c r="B189" s="52">
        <v>930.2</v>
      </c>
      <c r="C189" s="52" t="s">
        <v>25</v>
      </c>
      <c r="D189" s="85">
        <v>42017</v>
      </c>
      <c r="E189" s="84" t="s">
        <v>1063</v>
      </c>
      <c r="F189" s="90">
        <v>1000</v>
      </c>
      <c r="G189" s="90">
        <v>0</v>
      </c>
      <c r="H189" s="52" t="s">
        <v>34</v>
      </c>
      <c r="I189" s="52" t="s">
        <v>38</v>
      </c>
      <c r="J189" s="52">
        <v>0</v>
      </c>
      <c r="K189" s="52">
        <v>3007</v>
      </c>
      <c r="L189" s="52" t="s">
        <v>1159</v>
      </c>
      <c r="M189" s="89">
        <v>20150121142344</v>
      </c>
      <c r="N189" s="52">
        <v>119496</v>
      </c>
      <c r="O189" s="52">
        <v>1</v>
      </c>
      <c r="P189" s="52"/>
      <c r="Q189" s="52"/>
      <c r="R189" s="52" t="s">
        <v>11</v>
      </c>
      <c r="S189" s="52" t="s">
        <v>58</v>
      </c>
      <c r="T189" s="52">
        <v>1260695</v>
      </c>
      <c r="U189" s="52">
        <v>135</v>
      </c>
      <c r="V189" s="52" t="s">
        <v>41</v>
      </c>
      <c r="W189" s="52" t="s">
        <v>59</v>
      </c>
      <c r="X189" s="52" t="s">
        <v>11</v>
      </c>
      <c r="Y189" s="88">
        <v>42005</v>
      </c>
      <c r="Z189" s="52"/>
      <c r="AA189" s="52"/>
      <c r="AB189" s="52"/>
      <c r="AC189" s="52"/>
      <c r="AD189" s="52"/>
      <c r="AE189" s="52"/>
      <c r="AF189" s="52"/>
      <c r="AG189" s="52"/>
      <c r="AH189" s="52"/>
      <c r="AI189" s="52"/>
      <c r="AJ189" s="52"/>
      <c r="AK189" s="52"/>
      <c r="AL189" s="52"/>
      <c r="AM189" s="86">
        <f t="shared" si="5"/>
        <v>1000</v>
      </c>
      <c r="AN189" s="86"/>
      <c r="AO189" s="86"/>
      <c r="AP189" s="86"/>
      <c r="AQ189" s="86"/>
      <c r="AR189" s="86"/>
      <c r="AS189" s="86"/>
      <c r="AT189" s="52"/>
      <c r="AU189" s="52"/>
      <c r="AV189" s="86"/>
    </row>
    <row r="190" spans="1:48" ht="15.6" x14ac:dyDescent="0.3">
      <c r="A190" s="52">
        <f t="shared" si="4"/>
        <v>181</v>
      </c>
      <c r="B190" s="52">
        <v>930.2</v>
      </c>
      <c r="C190" s="52" t="s">
        <v>25</v>
      </c>
      <c r="D190" s="85">
        <v>42017</v>
      </c>
      <c r="E190" s="84" t="s">
        <v>1064</v>
      </c>
      <c r="F190" s="90">
        <v>1000</v>
      </c>
      <c r="G190" s="90">
        <v>0</v>
      </c>
      <c r="H190" s="52" t="s">
        <v>34</v>
      </c>
      <c r="I190" s="52" t="s">
        <v>38</v>
      </c>
      <c r="J190" s="52">
        <v>0</v>
      </c>
      <c r="K190" s="52">
        <v>7324</v>
      </c>
      <c r="L190" s="52" t="s">
        <v>1160</v>
      </c>
      <c r="M190" s="89">
        <v>20150121143336</v>
      </c>
      <c r="N190" s="52">
        <v>119479</v>
      </c>
      <c r="O190" s="52">
        <v>1</v>
      </c>
      <c r="P190" s="52"/>
      <c r="Q190" s="52"/>
      <c r="R190" s="52" t="s">
        <v>11</v>
      </c>
      <c r="S190" s="52" t="s">
        <v>58</v>
      </c>
      <c r="T190" s="52">
        <v>1260695</v>
      </c>
      <c r="U190" s="52">
        <v>136</v>
      </c>
      <c r="V190" s="52" t="s">
        <v>41</v>
      </c>
      <c r="W190" s="52" t="s">
        <v>59</v>
      </c>
      <c r="X190" s="52" t="s">
        <v>11</v>
      </c>
      <c r="Y190" s="88">
        <v>42005</v>
      </c>
      <c r="Z190" s="52"/>
      <c r="AA190" s="52"/>
      <c r="AB190" s="52"/>
      <c r="AC190" s="52"/>
      <c r="AD190" s="52"/>
      <c r="AE190" s="52"/>
      <c r="AF190" s="52"/>
      <c r="AG190" s="52"/>
      <c r="AH190" s="52"/>
      <c r="AI190" s="52"/>
      <c r="AJ190" s="52"/>
      <c r="AK190" s="52"/>
      <c r="AL190" s="52"/>
      <c r="AM190" s="86">
        <f t="shared" si="5"/>
        <v>1000</v>
      </c>
      <c r="AN190" s="86"/>
      <c r="AO190" s="86"/>
      <c r="AP190" s="86"/>
      <c r="AQ190" s="86"/>
      <c r="AR190" s="86"/>
      <c r="AS190" s="86"/>
      <c r="AT190" s="52"/>
      <c r="AU190" s="52"/>
      <c r="AV190" s="86"/>
    </row>
    <row r="191" spans="1:48" ht="15.6" x14ac:dyDescent="0.3">
      <c r="A191" s="52">
        <f t="shared" si="4"/>
        <v>182</v>
      </c>
      <c r="B191" s="52">
        <v>930.2</v>
      </c>
      <c r="C191" s="52" t="s">
        <v>25</v>
      </c>
      <c r="D191" s="85">
        <v>42017</v>
      </c>
      <c r="E191" s="84" t="s">
        <v>1065</v>
      </c>
      <c r="F191" s="90">
        <v>500</v>
      </c>
      <c r="G191" s="90">
        <v>0</v>
      </c>
      <c r="H191" s="52" t="s">
        <v>34</v>
      </c>
      <c r="I191" s="52" t="s">
        <v>38</v>
      </c>
      <c r="J191" s="52">
        <v>0</v>
      </c>
      <c r="K191" s="52">
        <v>7575</v>
      </c>
      <c r="L191" s="52" t="s">
        <v>225</v>
      </c>
      <c r="M191" s="89">
        <v>20150121142724</v>
      </c>
      <c r="N191" s="52">
        <v>119468</v>
      </c>
      <c r="O191" s="52">
        <v>1</v>
      </c>
      <c r="P191" s="52"/>
      <c r="Q191" s="52"/>
      <c r="R191" s="52" t="s">
        <v>11</v>
      </c>
      <c r="S191" s="52" t="s">
        <v>58</v>
      </c>
      <c r="T191" s="52">
        <v>1260695</v>
      </c>
      <c r="U191" s="52">
        <v>137</v>
      </c>
      <c r="V191" s="52" t="s">
        <v>41</v>
      </c>
      <c r="W191" s="52" t="s">
        <v>59</v>
      </c>
      <c r="X191" s="52" t="s">
        <v>11</v>
      </c>
      <c r="Y191" s="88">
        <v>42005</v>
      </c>
      <c r="Z191" s="52"/>
      <c r="AA191" s="52"/>
      <c r="AB191" s="52"/>
      <c r="AC191" s="52"/>
      <c r="AD191" s="52"/>
      <c r="AE191" s="52"/>
      <c r="AF191" s="52"/>
      <c r="AG191" s="52"/>
      <c r="AH191" s="52"/>
      <c r="AI191" s="52"/>
      <c r="AJ191" s="52"/>
      <c r="AK191" s="52"/>
      <c r="AL191" s="52"/>
      <c r="AM191" s="86">
        <f t="shared" si="5"/>
        <v>500</v>
      </c>
      <c r="AN191" s="86"/>
      <c r="AO191" s="86"/>
      <c r="AP191" s="86"/>
      <c r="AQ191" s="86"/>
      <c r="AR191" s="86"/>
      <c r="AS191" s="86"/>
      <c r="AT191" s="52"/>
      <c r="AU191" s="52"/>
      <c r="AV191" s="86"/>
    </row>
    <row r="192" spans="1:48" ht="15.6" x14ac:dyDescent="0.3">
      <c r="A192" s="52">
        <f t="shared" si="4"/>
        <v>183</v>
      </c>
      <c r="B192" s="52">
        <v>930.2</v>
      </c>
      <c r="C192" s="52" t="s">
        <v>25</v>
      </c>
      <c r="D192" s="85">
        <v>42017</v>
      </c>
      <c r="E192" s="84" t="s">
        <v>1066</v>
      </c>
      <c r="F192" s="90">
        <v>500</v>
      </c>
      <c r="G192" s="90">
        <v>0</v>
      </c>
      <c r="H192" s="52" t="s">
        <v>34</v>
      </c>
      <c r="I192" s="52" t="s">
        <v>38</v>
      </c>
      <c r="J192" s="52">
        <v>0</v>
      </c>
      <c r="K192" s="52">
        <v>7771</v>
      </c>
      <c r="L192" s="52" t="s">
        <v>44</v>
      </c>
      <c r="M192" s="89">
        <v>20150121143420</v>
      </c>
      <c r="N192" s="52">
        <v>119446</v>
      </c>
      <c r="O192" s="52">
        <v>0</v>
      </c>
      <c r="P192" s="52"/>
      <c r="Q192" s="52"/>
      <c r="R192" s="52" t="s">
        <v>11</v>
      </c>
      <c r="S192" s="52" t="s">
        <v>58</v>
      </c>
      <c r="T192" s="52">
        <v>1260695</v>
      </c>
      <c r="U192" s="52">
        <v>138</v>
      </c>
      <c r="V192" s="52" t="s">
        <v>41</v>
      </c>
      <c r="W192" s="52" t="s">
        <v>59</v>
      </c>
      <c r="X192" s="52" t="s">
        <v>11</v>
      </c>
      <c r="Y192" s="88">
        <v>42005</v>
      </c>
      <c r="Z192" s="52"/>
      <c r="AA192" s="52"/>
      <c r="AB192" s="52"/>
      <c r="AC192" s="52"/>
      <c r="AD192" s="52"/>
      <c r="AE192" s="52"/>
      <c r="AF192" s="52"/>
      <c r="AG192" s="52"/>
      <c r="AH192" s="52"/>
      <c r="AI192" s="52"/>
      <c r="AJ192" s="52"/>
      <c r="AK192" s="52"/>
      <c r="AL192" s="52"/>
      <c r="AM192" s="86">
        <f t="shared" si="5"/>
        <v>500</v>
      </c>
      <c r="AN192" s="86"/>
      <c r="AO192" s="86"/>
      <c r="AP192" s="86"/>
      <c r="AQ192" s="86"/>
      <c r="AR192" s="86"/>
      <c r="AS192" s="86"/>
      <c r="AT192" s="52"/>
      <c r="AU192" s="52"/>
      <c r="AV192" s="86"/>
    </row>
    <row r="193" spans="1:48" ht="15.6" x14ac:dyDescent="0.3">
      <c r="A193" s="52">
        <f t="shared" si="4"/>
        <v>184</v>
      </c>
      <c r="B193" s="52">
        <v>930.2</v>
      </c>
      <c r="C193" s="52" t="s">
        <v>25</v>
      </c>
      <c r="D193" s="85">
        <v>42017</v>
      </c>
      <c r="E193" s="84" t="s">
        <v>1067</v>
      </c>
      <c r="F193" s="90">
        <v>500</v>
      </c>
      <c r="G193" s="90">
        <v>0</v>
      </c>
      <c r="H193" s="52" t="s">
        <v>34</v>
      </c>
      <c r="I193" s="52" t="s">
        <v>38</v>
      </c>
      <c r="J193" s="52">
        <v>0</v>
      </c>
      <c r="K193" s="52">
        <v>8115</v>
      </c>
      <c r="L193" s="52" t="s">
        <v>1161</v>
      </c>
      <c r="M193" s="89">
        <v>20150121142852</v>
      </c>
      <c r="N193" s="52">
        <v>119478</v>
      </c>
      <c r="O193" s="52">
        <v>1</v>
      </c>
      <c r="P193" s="52"/>
      <c r="Q193" s="52"/>
      <c r="R193" s="52" t="s">
        <v>11</v>
      </c>
      <c r="S193" s="52" t="s">
        <v>58</v>
      </c>
      <c r="T193" s="52">
        <v>1260695</v>
      </c>
      <c r="U193" s="52">
        <v>139</v>
      </c>
      <c r="V193" s="52" t="s">
        <v>41</v>
      </c>
      <c r="W193" s="52" t="s">
        <v>59</v>
      </c>
      <c r="X193" s="52" t="s">
        <v>11</v>
      </c>
      <c r="Y193" s="88">
        <v>42005</v>
      </c>
      <c r="Z193" s="52"/>
      <c r="AA193" s="52"/>
      <c r="AB193" s="52"/>
      <c r="AC193" s="52"/>
      <c r="AD193" s="52"/>
      <c r="AE193" s="52"/>
      <c r="AF193" s="52"/>
      <c r="AG193" s="52"/>
      <c r="AH193" s="52"/>
      <c r="AI193" s="52"/>
      <c r="AJ193" s="52"/>
      <c r="AK193" s="52"/>
      <c r="AL193" s="52"/>
      <c r="AM193" s="86">
        <f t="shared" si="5"/>
        <v>500</v>
      </c>
      <c r="AN193" s="86"/>
      <c r="AO193" s="86"/>
      <c r="AP193" s="86"/>
      <c r="AQ193" s="86"/>
      <c r="AR193" s="86"/>
      <c r="AS193" s="86"/>
      <c r="AT193" s="52"/>
      <c r="AU193" s="52"/>
      <c r="AV193" s="86"/>
    </row>
    <row r="194" spans="1:48" ht="15.6" x14ac:dyDescent="0.3">
      <c r="A194" s="52">
        <f t="shared" si="4"/>
        <v>185</v>
      </c>
      <c r="B194" s="52">
        <v>930.2</v>
      </c>
      <c r="C194" s="52" t="s">
        <v>25</v>
      </c>
      <c r="D194" s="85">
        <v>42017</v>
      </c>
      <c r="E194" s="84" t="s">
        <v>226</v>
      </c>
      <c r="F194" s="90">
        <v>3000</v>
      </c>
      <c r="G194" s="90">
        <v>0</v>
      </c>
      <c r="H194" s="52" t="s">
        <v>34</v>
      </c>
      <c r="I194" s="52" t="s">
        <v>38</v>
      </c>
      <c r="J194" s="52">
        <v>0</v>
      </c>
      <c r="K194" s="52">
        <v>8146</v>
      </c>
      <c r="L194" s="52" t="s">
        <v>227</v>
      </c>
      <c r="M194" s="89">
        <v>20150121143051</v>
      </c>
      <c r="N194" s="52">
        <v>119469</v>
      </c>
      <c r="O194" s="52">
        <v>1</v>
      </c>
      <c r="P194" s="52"/>
      <c r="Q194" s="52"/>
      <c r="R194" s="52" t="s">
        <v>11</v>
      </c>
      <c r="S194" s="52" t="s">
        <v>58</v>
      </c>
      <c r="T194" s="52">
        <v>1260695</v>
      </c>
      <c r="U194" s="52">
        <v>140</v>
      </c>
      <c r="V194" s="52" t="s">
        <v>41</v>
      </c>
      <c r="W194" s="52" t="s">
        <v>59</v>
      </c>
      <c r="X194" s="52" t="s">
        <v>11</v>
      </c>
      <c r="Y194" s="88">
        <v>42005</v>
      </c>
      <c r="Z194" s="52"/>
      <c r="AA194" s="52"/>
      <c r="AB194" s="52"/>
      <c r="AC194" s="52"/>
      <c r="AD194" s="52"/>
      <c r="AE194" s="52"/>
      <c r="AF194" s="52"/>
      <c r="AG194" s="52"/>
      <c r="AH194" s="52"/>
      <c r="AI194" s="52"/>
      <c r="AJ194" s="52"/>
      <c r="AK194" s="52"/>
      <c r="AL194" s="52"/>
      <c r="AM194" s="86">
        <f t="shared" si="5"/>
        <v>3000</v>
      </c>
      <c r="AN194" s="86"/>
      <c r="AO194" s="86"/>
      <c r="AP194" s="86"/>
      <c r="AQ194" s="86"/>
      <c r="AR194" s="86"/>
      <c r="AS194" s="86"/>
      <c r="AT194" s="52"/>
      <c r="AU194" s="52"/>
      <c r="AV194" s="86"/>
    </row>
    <row r="195" spans="1:48" ht="15.6" x14ac:dyDescent="0.3">
      <c r="A195" s="52">
        <f t="shared" si="4"/>
        <v>186</v>
      </c>
      <c r="B195" s="52">
        <v>930.2</v>
      </c>
      <c r="C195" s="52" t="s">
        <v>25</v>
      </c>
      <c r="D195" s="85">
        <v>42025</v>
      </c>
      <c r="E195" s="84" t="s">
        <v>188</v>
      </c>
      <c r="F195" s="90">
        <v>100</v>
      </c>
      <c r="G195" s="90">
        <v>0</v>
      </c>
      <c r="H195" s="52" t="s">
        <v>34</v>
      </c>
      <c r="I195" s="52" t="s">
        <v>38</v>
      </c>
      <c r="J195" s="52">
        <v>0</v>
      </c>
      <c r="K195" s="52">
        <v>7683</v>
      </c>
      <c r="L195" s="52" t="s">
        <v>1162</v>
      </c>
      <c r="M195" s="89">
        <v>20150121144840</v>
      </c>
      <c r="N195" s="52">
        <v>119455</v>
      </c>
      <c r="O195" s="52">
        <v>1</v>
      </c>
      <c r="P195" s="52"/>
      <c r="Q195" s="52"/>
      <c r="R195" s="52" t="s">
        <v>11</v>
      </c>
      <c r="S195" s="52" t="s">
        <v>58</v>
      </c>
      <c r="T195" s="52">
        <v>1260695</v>
      </c>
      <c r="U195" s="52">
        <v>141</v>
      </c>
      <c r="V195" s="52" t="s">
        <v>41</v>
      </c>
      <c r="W195" s="52" t="s">
        <v>59</v>
      </c>
      <c r="X195" s="52" t="s">
        <v>11</v>
      </c>
      <c r="Y195" s="88">
        <v>42005</v>
      </c>
      <c r="Z195" s="52"/>
      <c r="AA195" s="52"/>
      <c r="AB195" s="52"/>
      <c r="AC195" s="52"/>
      <c r="AD195" s="52"/>
      <c r="AE195" s="52"/>
      <c r="AF195" s="52"/>
      <c r="AG195" s="52"/>
      <c r="AH195" s="52"/>
      <c r="AI195" s="52"/>
      <c r="AJ195" s="52"/>
      <c r="AK195" s="52"/>
      <c r="AL195" s="52"/>
      <c r="AM195" s="52"/>
      <c r="AN195" s="86">
        <f>F195</f>
        <v>100</v>
      </c>
      <c r="AO195" s="52"/>
      <c r="AP195" s="52"/>
      <c r="AQ195" s="52"/>
      <c r="AR195" s="52"/>
      <c r="AS195" s="52"/>
      <c r="AT195" s="52"/>
      <c r="AU195" s="52"/>
      <c r="AV195" s="86"/>
    </row>
    <row r="196" spans="1:48" ht="15.6" x14ac:dyDescent="0.3">
      <c r="A196" s="52">
        <f t="shared" si="4"/>
        <v>187</v>
      </c>
      <c r="B196" s="52">
        <v>930.2</v>
      </c>
      <c r="C196" s="52" t="s">
        <v>25</v>
      </c>
      <c r="D196" s="85">
        <v>42004</v>
      </c>
      <c r="E196" s="84" t="s">
        <v>228</v>
      </c>
      <c r="F196" s="90">
        <v>1578.59</v>
      </c>
      <c r="G196" s="90">
        <v>0</v>
      </c>
      <c r="H196" s="52" t="s">
        <v>34</v>
      </c>
      <c r="I196" s="52" t="s">
        <v>75</v>
      </c>
      <c r="J196" s="52">
        <v>0</v>
      </c>
      <c r="K196" s="52"/>
      <c r="L196" s="52"/>
      <c r="M196" s="89"/>
      <c r="N196" s="52">
        <v>0</v>
      </c>
      <c r="O196" s="52">
        <v>1</v>
      </c>
      <c r="P196" s="52"/>
      <c r="Q196" s="52"/>
      <c r="R196" s="52" t="s">
        <v>229</v>
      </c>
      <c r="S196" s="52" t="s">
        <v>58</v>
      </c>
      <c r="T196" s="52">
        <v>1260360</v>
      </c>
      <c r="U196" s="52">
        <v>1</v>
      </c>
      <c r="V196" s="52" t="s">
        <v>30</v>
      </c>
      <c r="W196" s="52" t="s">
        <v>31</v>
      </c>
      <c r="X196" s="52" t="s">
        <v>32</v>
      </c>
      <c r="Y196" s="88">
        <v>41974</v>
      </c>
      <c r="Z196" s="52"/>
      <c r="AA196" s="52"/>
      <c r="AB196" s="52"/>
      <c r="AC196" s="52"/>
      <c r="AD196" s="52"/>
      <c r="AE196" s="52"/>
      <c r="AF196" s="52"/>
      <c r="AG196" s="52"/>
      <c r="AH196" s="52"/>
      <c r="AI196" s="52"/>
      <c r="AJ196" s="52"/>
      <c r="AK196" s="52"/>
      <c r="AL196" s="52"/>
      <c r="AM196" s="86">
        <f>F196</f>
        <v>1578.59</v>
      </c>
      <c r="AN196" s="52"/>
      <c r="AO196" s="52"/>
      <c r="AP196" s="52"/>
      <c r="AQ196" s="52"/>
      <c r="AR196" s="52"/>
      <c r="AS196" s="52"/>
      <c r="AT196" s="52"/>
      <c r="AU196" s="52"/>
      <c r="AV196" s="86"/>
    </row>
    <row r="197" spans="1:48" ht="15.6" x14ac:dyDescent="0.3">
      <c r="A197" s="52">
        <f t="shared" si="4"/>
        <v>188</v>
      </c>
      <c r="B197" s="52">
        <v>930.2</v>
      </c>
      <c r="C197" s="52" t="s">
        <v>25</v>
      </c>
      <c r="D197" s="85">
        <v>42011</v>
      </c>
      <c r="E197" s="84" t="s">
        <v>1068</v>
      </c>
      <c r="F197" s="90">
        <v>10</v>
      </c>
      <c r="G197" s="90">
        <v>0</v>
      </c>
      <c r="H197" s="52" t="s">
        <v>230</v>
      </c>
      <c r="I197" s="52" t="s">
        <v>231</v>
      </c>
      <c r="J197" s="52">
        <v>0</v>
      </c>
      <c r="K197" s="52">
        <v>340</v>
      </c>
      <c r="L197" s="52" t="s">
        <v>1163</v>
      </c>
      <c r="M197" s="89">
        <v>107540312</v>
      </c>
      <c r="N197" s="52">
        <v>119378</v>
      </c>
      <c r="O197" s="52">
        <v>1</v>
      </c>
      <c r="P197" s="52"/>
      <c r="Q197" s="52"/>
      <c r="R197" s="52" t="s">
        <v>11</v>
      </c>
      <c r="S197" s="52" t="s">
        <v>58</v>
      </c>
      <c r="T197" s="52">
        <v>1260356</v>
      </c>
      <c r="U197" s="52">
        <v>24</v>
      </c>
      <c r="V197" s="52" t="s">
        <v>41</v>
      </c>
      <c r="W197" s="52" t="s">
        <v>59</v>
      </c>
      <c r="X197" s="52" t="s">
        <v>11</v>
      </c>
      <c r="Y197" s="88">
        <v>42005</v>
      </c>
      <c r="Z197" s="52"/>
      <c r="AA197" s="52"/>
      <c r="AB197" s="52"/>
      <c r="AC197" s="52"/>
      <c r="AD197" s="52"/>
      <c r="AE197" s="52"/>
      <c r="AF197" s="52"/>
      <c r="AG197" s="52"/>
      <c r="AH197" s="52"/>
      <c r="AI197" s="52"/>
      <c r="AJ197" s="52"/>
      <c r="AK197" s="52"/>
      <c r="AL197" s="52"/>
      <c r="AM197" s="52"/>
      <c r="AN197" s="52"/>
      <c r="AO197" s="52"/>
      <c r="AP197" s="52"/>
      <c r="AQ197" s="52"/>
      <c r="AR197" s="52"/>
      <c r="AS197" s="52"/>
      <c r="AT197" s="86">
        <f>F197</f>
        <v>10</v>
      </c>
      <c r="AU197" s="52" t="s">
        <v>501</v>
      </c>
      <c r="AV197" s="86"/>
    </row>
    <row r="198" spans="1:48" ht="15.6" x14ac:dyDescent="0.3">
      <c r="A198" s="52">
        <f t="shared" si="4"/>
        <v>189</v>
      </c>
      <c r="B198" s="52">
        <v>930.2</v>
      </c>
      <c r="C198" s="52" t="s">
        <v>25</v>
      </c>
      <c r="D198" s="85">
        <v>42004</v>
      </c>
      <c r="E198" s="84" t="s">
        <v>191</v>
      </c>
      <c r="F198" s="90">
        <v>45.61</v>
      </c>
      <c r="G198" s="90">
        <v>0</v>
      </c>
      <c r="H198" s="52" t="s">
        <v>114</v>
      </c>
      <c r="I198" s="52" t="s">
        <v>192</v>
      </c>
      <c r="J198" s="52">
        <v>0</v>
      </c>
      <c r="K198" s="52"/>
      <c r="L198" s="52"/>
      <c r="M198" s="89"/>
      <c r="N198" s="52">
        <v>0</v>
      </c>
      <c r="O198" s="52">
        <v>1</v>
      </c>
      <c r="P198" s="52"/>
      <c r="Q198" s="52"/>
      <c r="R198" s="52" t="s">
        <v>232</v>
      </c>
      <c r="S198" s="52" t="s">
        <v>58</v>
      </c>
      <c r="T198" s="52">
        <v>1260347</v>
      </c>
      <c r="U198" s="52">
        <v>34</v>
      </c>
      <c r="V198" s="52" t="s">
        <v>30</v>
      </c>
      <c r="W198" s="52" t="s">
        <v>31</v>
      </c>
      <c r="X198" s="52" t="s">
        <v>32</v>
      </c>
      <c r="Y198" s="88">
        <v>41974</v>
      </c>
      <c r="Z198" s="52"/>
      <c r="AA198" s="52"/>
      <c r="AB198" s="52"/>
      <c r="AC198" s="52"/>
      <c r="AD198" s="52"/>
      <c r="AE198" s="52"/>
      <c r="AF198" s="52"/>
      <c r="AG198" s="52"/>
      <c r="AH198" s="52"/>
      <c r="AI198" s="52"/>
      <c r="AJ198" s="52"/>
      <c r="AK198" s="52"/>
      <c r="AL198" s="52"/>
      <c r="AM198" s="52"/>
      <c r="AN198" s="52"/>
      <c r="AO198" s="52"/>
      <c r="AP198" s="52"/>
      <c r="AQ198" s="52"/>
      <c r="AR198" s="52"/>
      <c r="AS198" s="52"/>
      <c r="AT198" s="86">
        <f>F198</f>
        <v>45.61</v>
      </c>
      <c r="AU198" s="52" t="s">
        <v>502</v>
      </c>
      <c r="AV198" s="86"/>
    </row>
    <row r="199" spans="1:48" ht="15.6" x14ac:dyDescent="0.3">
      <c r="A199" s="52">
        <f t="shared" si="4"/>
        <v>190</v>
      </c>
      <c r="B199" s="52">
        <v>930.2</v>
      </c>
      <c r="C199" s="52" t="s">
        <v>25</v>
      </c>
      <c r="D199" s="85">
        <v>42004</v>
      </c>
      <c r="E199" s="84" t="s">
        <v>194</v>
      </c>
      <c r="F199" s="90">
        <v>645.79</v>
      </c>
      <c r="G199" s="90">
        <v>0</v>
      </c>
      <c r="H199" s="52" t="s">
        <v>114</v>
      </c>
      <c r="I199" s="52" t="s">
        <v>195</v>
      </c>
      <c r="J199" s="52">
        <v>0</v>
      </c>
      <c r="K199" s="52"/>
      <c r="L199" s="52"/>
      <c r="M199" s="89"/>
      <c r="N199" s="52">
        <v>0</v>
      </c>
      <c r="O199" s="52">
        <v>1</v>
      </c>
      <c r="P199" s="52"/>
      <c r="Q199" s="52"/>
      <c r="R199" s="52" t="s">
        <v>233</v>
      </c>
      <c r="S199" s="52" t="s">
        <v>58</v>
      </c>
      <c r="T199" s="52">
        <v>1260346</v>
      </c>
      <c r="U199" s="52">
        <v>34</v>
      </c>
      <c r="V199" s="52" t="s">
        <v>30</v>
      </c>
      <c r="W199" s="52" t="s">
        <v>31</v>
      </c>
      <c r="X199" s="52" t="s">
        <v>32</v>
      </c>
      <c r="Y199" s="88">
        <v>41974</v>
      </c>
      <c r="Z199" s="52"/>
      <c r="AA199" s="52"/>
      <c r="AB199" s="52"/>
      <c r="AC199" s="52"/>
      <c r="AD199" s="52"/>
      <c r="AE199" s="52"/>
      <c r="AF199" s="52"/>
      <c r="AG199" s="52"/>
      <c r="AH199" s="52"/>
      <c r="AI199" s="52"/>
      <c r="AJ199" s="52"/>
      <c r="AK199" s="52"/>
      <c r="AL199" s="52"/>
      <c r="AM199" s="52"/>
      <c r="AN199" s="52"/>
      <c r="AO199" s="52"/>
      <c r="AP199" s="52"/>
      <c r="AQ199" s="52"/>
      <c r="AR199" s="52"/>
      <c r="AS199" s="52"/>
      <c r="AT199" s="86">
        <f>F199</f>
        <v>645.79</v>
      </c>
      <c r="AU199" s="52" t="s">
        <v>502</v>
      </c>
      <c r="AV199" s="86"/>
    </row>
    <row r="200" spans="1:48" ht="15.6" x14ac:dyDescent="0.3">
      <c r="A200" s="52">
        <f t="shared" si="4"/>
        <v>191</v>
      </c>
      <c r="B200" s="52">
        <v>930.2</v>
      </c>
      <c r="C200" s="52" t="s">
        <v>25</v>
      </c>
      <c r="D200" s="85">
        <v>42013</v>
      </c>
      <c r="E200" s="84" t="s">
        <v>163</v>
      </c>
      <c r="F200" s="90">
        <v>500</v>
      </c>
      <c r="G200" s="90">
        <v>0</v>
      </c>
      <c r="H200" s="52" t="s">
        <v>34</v>
      </c>
      <c r="I200" s="52" t="s">
        <v>56</v>
      </c>
      <c r="J200" s="52">
        <v>0</v>
      </c>
      <c r="K200" s="52">
        <v>10168</v>
      </c>
      <c r="L200" s="52" t="s">
        <v>234</v>
      </c>
      <c r="M200" s="89">
        <v>20150113110634</v>
      </c>
      <c r="N200" s="52">
        <v>119390</v>
      </c>
      <c r="O200" s="52">
        <v>1</v>
      </c>
      <c r="P200" s="52"/>
      <c r="Q200" s="52"/>
      <c r="R200" s="52" t="s">
        <v>11</v>
      </c>
      <c r="S200" s="52" t="s">
        <v>58</v>
      </c>
      <c r="T200" s="52">
        <v>1260224</v>
      </c>
      <c r="U200" s="52">
        <v>25</v>
      </c>
      <c r="V200" s="52" t="s">
        <v>41</v>
      </c>
      <c r="W200" s="52" t="s">
        <v>59</v>
      </c>
      <c r="X200" s="52" t="s">
        <v>11</v>
      </c>
      <c r="Y200" s="88">
        <v>42005</v>
      </c>
      <c r="Z200" s="52"/>
      <c r="AA200" s="52"/>
      <c r="AB200" s="52"/>
      <c r="AC200" s="52"/>
      <c r="AD200" s="52"/>
      <c r="AE200" s="52"/>
      <c r="AF200" s="52"/>
      <c r="AG200" s="86">
        <f>F200</f>
        <v>500</v>
      </c>
      <c r="AH200" s="86"/>
      <c r="AI200" s="52"/>
      <c r="AJ200" s="52"/>
      <c r="AK200" s="52"/>
      <c r="AL200" s="52"/>
      <c r="AM200" s="52"/>
      <c r="AN200" s="52"/>
      <c r="AO200" s="52"/>
      <c r="AP200" s="52"/>
      <c r="AQ200" s="52"/>
      <c r="AR200" s="52"/>
      <c r="AS200" s="52"/>
      <c r="AT200" s="52"/>
      <c r="AU200" s="52"/>
      <c r="AV200" s="86"/>
    </row>
    <row r="201" spans="1:48" ht="15.6" x14ac:dyDescent="0.3">
      <c r="A201" s="52">
        <f t="shared" si="4"/>
        <v>192</v>
      </c>
      <c r="B201" s="52">
        <v>930.2</v>
      </c>
      <c r="C201" s="52" t="s">
        <v>25</v>
      </c>
      <c r="D201" s="85">
        <v>42016</v>
      </c>
      <c r="E201" s="84" t="s">
        <v>1069</v>
      </c>
      <c r="F201" s="90">
        <v>400</v>
      </c>
      <c r="G201" s="90">
        <v>0</v>
      </c>
      <c r="H201" s="52" t="s">
        <v>34</v>
      </c>
      <c r="I201" s="52" t="s">
        <v>67</v>
      </c>
      <c r="J201" s="52">
        <v>0</v>
      </c>
      <c r="K201" s="52">
        <v>1009</v>
      </c>
      <c r="L201" s="52" t="s">
        <v>1156</v>
      </c>
      <c r="M201" s="89">
        <v>20150112150711</v>
      </c>
      <c r="N201" s="52">
        <v>119395</v>
      </c>
      <c r="O201" s="52">
        <v>1</v>
      </c>
      <c r="P201" s="52"/>
      <c r="Q201" s="52"/>
      <c r="R201" s="52" t="s">
        <v>11</v>
      </c>
      <c r="S201" s="52" t="s">
        <v>58</v>
      </c>
      <c r="T201" s="52">
        <v>1260224</v>
      </c>
      <c r="U201" s="52">
        <v>26</v>
      </c>
      <c r="V201" s="52" t="s">
        <v>41</v>
      </c>
      <c r="W201" s="52" t="s">
        <v>59</v>
      </c>
      <c r="X201" s="52" t="s">
        <v>11</v>
      </c>
      <c r="Y201" s="88">
        <v>42005</v>
      </c>
      <c r="Z201" s="52"/>
      <c r="AA201" s="52"/>
      <c r="AB201" s="52"/>
      <c r="AC201" s="52"/>
      <c r="AD201" s="52"/>
      <c r="AE201" s="52"/>
      <c r="AF201" s="52"/>
      <c r="AG201" s="52"/>
      <c r="AH201" s="52"/>
      <c r="AI201" s="52"/>
      <c r="AJ201" s="52"/>
      <c r="AK201" s="52"/>
      <c r="AL201" s="52"/>
      <c r="AM201" s="86">
        <f>F201</f>
        <v>400</v>
      </c>
      <c r="AN201" s="86"/>
      <c r="AO201" s="86"/>
      <c r="AP201" s="86"/>
      <c r="AQ201" s="86"/>
      <c r="AR201" s="86"/>
      <c r="AS201" s="86"/>
      <c r="AT201" s="52"/>
      <c r="AU201" s="52"/>
      <c r="AV201" s="86"/>
    </row>
    <row r="202" spans="1:48" ht="15.6" x14ac:dyDescent="0.3">
      <c r="A202" s="52">
        <f t="shared" si="4"/>
        <v>193</v>
      </c>
      <c r="B202" s="52">
        <v>930.2</v>
      </c>
      <c r="C202" s="52" t="s">
        <v>25</v>
      </c>
      <c r="D202" s="85">
        <v>41988</v>
      </c>
      <c r="E202" s="84" t="s">
        <v>235</v>
      </c>
      <c r="F202" s="90">
        <v>934</v>
      </c>
      <c r="G202" s="90">
        <v>0</v>
      </c>
      <c r="H202" s="52" t="s">
        <v>34</v>
      </c>
      <c r="I202" s="52" t="s">
        <v>103</v>
      </c>
      <c r="J202" s="52">
        <v>0</v>
      </c>
      <c r="K202" s="52">
        <v>2007</v>
      </c>
      <c r="L202" s="52" t="s">
        <v>102</v>
      </c>
      <c r="M202" s="89">
        <v>51738</v>
      </c>
      <c r="N202" s="52">
        <v>119374</v>
      </c>
      <c r="O202" s="52">
        <v>1</v>
      </c>
      <c r="P202" s="52">
        <v>3163</v>
      </c>
      <c r="Q202" s="52" t="s">
        <v>235</v>
      </c>
      <c r="R202" s="52" t="s">
        <v>11</v>
      </c>
      <c r="S202" s="52" t="s">
        <v>58</v>
      </c>
      <c r="T202" s="52">
        <v>1260099</v>
      </c>
      <c r="U202" s="52">
        <v>23</v>
      </c>
      <c r="V202" s="52" t="s">
        <v>41</v>
      </c>
      <c r="W202" s="52" t="s">
        <v>59</v>
      </c>
      <c r="X202" s="52" t="s">
        <v>11</v>
      </c>
      <c r="Y202" s="88">
        <v>41974</v>
      </c>
      <c r="Z202" s="52"/>
      <c r="AA202" s="52"/>
      <c r="AB202" s="52"/>
      <c r="AC202" s="52"/>
      <c r="AD202" s="52"/>
      <c r="AE202" s="52"/>
      <c r="AF202" s="52"/>
      <c r="AG202" s="52"/>
      <c r="AH202" s="52"/>
      <c r="AI202" s="52"/>
      <c r="AJ202" s="52"/>
      <c r="AK202" s="52"/>
      <c r="AL202" s="52"/>
      <c r="AM202" s="86">
        <f>F202</f>
        <v>934</v>
      </c>
      <c r="AN202" s="52"/>
      <c r="AO202" s="52"/>
      <c r="AP202" s="52"/>
      <c r="AQ202" s="52"/>
      <c r="AR202" s="52"/>
      <c r="AS202" s="52"/>
      <c r="AT202" s="52"/>
      <c r="AU202" s="52"/>
      <c r="AV202" s="86"/>
    </row>
    <row r="203" spans="1:48" ht="15.6" x14ac:dyDescent="0.3">
      <c r="A203" s="52">
        <f t="shared" si="4"/>
        <v>194</v>
      </c>
      <c r="B203" s="52">
        <v>930.2</v>
      </c>
      <c r="C203" s="52" t="s">
        <v>25</v>
      </c>
      <c r="D203" s="85">
        <v>41977</v>
      </c>
      <c r="E203" s="84" t="s">
        <v>993</v>
      </c>
      <c r="F203" s="90">
        <v>2662.5</v>
      </c>
      <c r="G203" s="90">
        <v>0</v>
      </c>
      <c r="H203" s="52" t="s">
        <v>34</v>
      </c>
      <c r="I203" s="52" t="s">
        <v>110</v>
      </c>
      <c r="J203" s="52">
        <v>0</v>
      </c>
      <c r="K203" s="52">
        <v>10105</v>
      </c>
      <c r="L203" s="52" t="s">
        <v>111</v>
      </c>
      <c r="M203" s="89">
        <v>18176</v>
      </c>
      <c r="N203" s="52">
        <v>119402</v>
      </c>
      <c r="O203" s="52">
        <v>1</v>
      </c>
      <c r="P203" s="52">
        <v>3043</v>
      </c>
      <c r="Q203" s="52" t="s">
        <v>236</v>
      </c>
      <c r="R203" s="52" t="s">
        <v>11</v>
      </c>
      <c r="S203" s="52" t="s">
        <v>58</v>
      </c>
      <c r="T203" s="52">
        <v>1260099</v>
      </c>
      <c r="U203" s="52">
        <v>24</v>
      </c>
      <c r="V203" s="52" t="s">
        <v>41</v>
      </c>
      <c r="W203" s="52" t="s">
        <v>59</v>
      </c>
      <c r="X203" s="52" t="s">
        <v>11</v>
      </c>
      <c r="Y203" s="88">
        <v>41974</v>
      </c>
      <c r="Z203" s="52"/>
      <c r="AA203" s="52"/>
      <c r="AB203" s="52"/>
      <c r="AC203" s="52"/>
      <c r="AD203" s="52"/>
      <c r="AE203" s="52"/>
      <c r="AF203" s="52"/>
      <c r="AG203" s="52"/>
      <c r="AH203" s="52"/>
      <c r="AI203" s="52"/>
      <c r="AJ203" s="52"/>
      <c r="AK203" s="52"/>
      <c r="AL203" s="52"/>
      <c r="AM203" s="52"/>
      <c r="AN203" s="52"/>
      <c r="AO203" s="52"/>
      <c r="AP203" s="52"/>
      <c r="AQ203" s="86">
        <f>F203</f>
        <v>2662.5</v>
      </c>
      <c r="AR203" s="86"/>
      <c r="AS203" s="86"/>
      <c r="AT203" s="52"/>
      <c r="AU203" s="52"/>
      <c r="AV203" s="86"/>
    </row>
    <row r="204" spans="1:48" ht="15.6" x14ac:dyDescent="0.3">
      <c r="A204" s="52">
        <f t="shared" ref="A204:A267" si="6">A203+1</f>
        <v>195</v>
      </c>
      <c r="B204" s="52">
        <v>930.2</v>
      </c>
      <c r="C204" s="52" t="s">
        <v>25</v>
      </c>
      <c r="D204" s="85">
        <v>41974</v>
      </c>
      <c r="E204" s="84" t="s">
        <v>237</v>
      </c>
      <c r="F204" s="90">
        <v>197.55</v>
      </c>
      <c r="G204" s="90">
        <v>0</v>
      </c>
      <c r="H204" s="52" t="s">
        <v>34</v>
      </c>
      <c r="I204" s="52" t="s">
        <v>61</v>
      </c>
      <c r="J204" s="52">
        <v>0</v>
      </c>
      <c r="K204" s="52">
        <v>2552</v>
      </c>
      <c r="L204" s="52" t="s">
        <v>100</v>
      </c>
      <c r="M204" s="89" t="s">
        <v>238</v>
      </c>
      <c r="N204" s="52">
        <v>119377</v>
      </c>
      <c r="O204" s="52">
        <v>1</v>
      </c>
      <c r="P204" s="52">
        <v>2774</v>
      </c>
      <c r="Q204" s="52" t="s">
        <v>237</v>
      </c>
      <c r="R204" s="52" t="s">
        <v>11</v>
      </c>
      <c r="S204" s="52" t="s">
        <v>58</v>
      </c>
      <c r="T204" s="52">
        <v>1260022</v>
      </c>
      <c r="U204" s="52">
        <v>25</v>
      </c>
      <c r="V204" s="52" t="s">
        <v>41</v>
      </c>
      <c r="W204" s="52" t="s">
        <v>59</v>
      </c>
      <c r="X204" s="52" t="s">
        <v>11</v>
      </c>
      <c r="Y204" s="88">
        <v>41974</v>
      </c>
      <c r="Z204" s="52"/>
      <c r="AA204" s="52"/>
      <c r="AB204" s="52"/>
      <c r="AC204" s="52"/>
      <c r="AD204" s="52"/>
      <c r="AE204" s="52"/>
      <c r="AF204" s="52"/>
      <c r="AG204" s="52"/>
      <c r="AH204" s="52"/>
      <c r="AI204" s="52"/>
      <c r="AJ204" s="52"/>
      <c r="AK204" s="52"/>
      <c r="AL204" s="52"/>
      <c r="AM204" s="52"/>
      <c r="AN204" s="52"/>
      <c r="AO204" s="52"/>
      <c r="AP204" s="52"/>
      <c r="AQ204" s="52"/>
      <c r="AR204" s="86">
        <f>F204</f>
        <v>197.55</v>
      </c>
      <c r="AS204" s="52"/>
      <c r="AT204" s="52"/>
      <c r="AU204" s="52"/>
      <c r="AV204" s="86"/>
    </row>
    <row r="205" spans="1:48" ht="15.6" x14ac:dyDescent="0.3">
      <c r="A205" s="52">
        <f t="shared" si="6"/>
        <v>196</v>
      </c>
      <c r="B205" s="52">
        <v>930.2</v>
      </c>
      <c r="C205" s="52" t="s">
        <v>25</v>
      </c>
      <c r="D205" s="85">
        <v>41984</v>
      </c>
      <c r="E205" s="84" t="s">
        <v>1070</v>
      </c>
      <c r="F205" s="90">
        <v>24</v>
      </c>
      <c r="G205" s="90">
        <v>0</v>
      </c>
      <c r="H205" s="52" t="s">
        <v>34</v>
      </c>
      <c r="I205" s="52" t="s">
        <v>67</v>
      </c>
      <c r="J205" s="52">
        <v>0</v>
      </c>
      <c r="K205" s="52">
        <v>10007</v>
      </c>
      <c r="L205" s="52" t="s">
        <v>94</v>
      </c>
      <c r="M205" s="89">
        <v>44366</v>
      </c>
      <c r="N205" s="52">
        <v>119259</v>
      </c>
      <c r="O205" s="52">
        <v>1</v>
      </c>
      <c r="P205" s="52"/>
      <c r="Q205" s="52"/>
      <c r="R205" s="52" t="s">
        <v>11</v>
      </c>
      <c r="S205" s="52" t="s">
        <v>58</v>
      </c>
      <c r="T205" s="52">
        <v>1259933</v>
      </c>
      <c r="U205" s="52">
        <v>23</v>
      </c>
      <c r="V205" s="52" t="s">
        <v>41</v>
      </c>
      <c r="W205" s="52" t="s">
        <v>59</v>
      </c>
      <c r="X205" s="52" t="s">
        <v>11</v>
      </c>
      <c r="Y205" s="88">
        <v>41974</v>
      </c>
      <c r="Z205" s="52"/>
      <c r="AA205" s="52"/>
      <c r="AB205" s="52"/>
      <c r="AC205" s="52"/>
      <c r="AD205" s="52"/>
      <c r="AE205" s="52"/>
      <c r="AF205" s="52"/>
      <c r="AG205" s="52"/>
      <c r="AH205" s="52"/>
      <c r="AI205" s="52"/>
      <c r="AJ205" s="52"/>
      <c r="AK205" s="52"/>
      <c r="AL205" s="52"/>
      <c r="AM205" s="52"/>
      <c r="AN205" s="52"/>
      <c r="AO205" s="86">
        <f>F205</f>
        <v>24</v>
      </c>
      <c r="AP205" s="52"/>
      <c r="AQ205" s="52"/>
      <c r="AR205" s="52"/>
      <c r="AS205" s="52"/>
      <c r="AT205" s="52"/>
      <c r="AU205" s="52"/>
      <c r="AV205" s="86"/>
    </row>
    <row r="206" spans="1:48" ht="15.6" x14ac:dyDescent="0.3">
      <c r="A206" s="52">
        <f t="shared" si="6"/>
        <v>197</v>
      </c>
      <c r="B206" s="52">
        <v>930.2</v>
      </c>
      <c r="C206" s="52" t="s">
        <v>25</v>
      </c>
      <c r="D206" s="85">
        <v>41984</v>
      </c>
      <c r="E206" s="84" t="s">
        <v>1071</v>
      </c>
      <c r="F206" s="90">
        <v>12</v>
      </c>
      <c r="G206" s="90">
        <v>0</v>
      </c>
      <c r="H206" s="52" t="s">
        <v>34</v>
      </c>
      <c r="I206" s="52" t="s">
        <v>67</v>
      </c>
      <c r="J206" s="52">
        <v>0</v>
      </c>
      <c r="K206" s="52">
        <v>10007</v>
      </c>
      <c r="L206" s="52" t="s">
        <v>94</v>
      </c>
      <c r="M206" s="89">
        <v>44367</v>
      </c>
      <c r="N206" s="52">
        <v>119259</v>
      </c>
      <c r="O206" s="52">
        <v>1</v>
      </c>
      <c r="P206" s="52"/>
      <c r="Q206" s="52"/>
      <c r="R206" s="52" t="s">
        <v>11</v>
      </c>
      <c r="S206" s="52" t="s">
        <v>58</v>
      </c>
      <c r="T206" s="52">
        <v>1259933</v>
      </c>
      <c r="U206" s="52">
        <v>24</v>
      </c>
      <c r="V206" s="52" t="s">
        <v>41</v>
      </c>
      <c r="W206" s="52" t="s">
        <v>59</v>
      </c>
      <c r="X206" s="52" t="s">
        <v>11</v>
      </c>
      <c r="Y206" s="88">
        <v>41974</v>
      </c>
      <c r="Z206" s="52"/>
      <c r="AA206" s="52"/>
      <c r="AB206" s="52"/>
      <c r="AC206" s="52"/>
      <c r="AD206" s="52"/>
      <c r="AE206" s="52"/>
      <c r="AF206" s="52"/>
      <c r="AG206" s="52"/>
      <c r="AH206" s="52"/>
      <c r="AI206" s="52"/>
      <c r="AJ206" s="52"/>
      <c r="AK206" s="52"/>
      <c r="AL206" s="52"/>
      <c r="AM206" s="52"/>
      <c r="AN206" s="52"/>
      <c r="AO206" s="86">
        <f>F206</f>
        <v>12</v>
      </c>
      <c r="AP206" s="52"/>
      <c r="AQ206" s="52"/>
      <c r="AR206" s="52"/>
      <c r="AS206" s="52"/>
      <c r="AT206" s="52"/>
      <c r="AU206" s="52"/>
      <c r="AV206" s="86"/>
    </row>
    <row r="207" spans="1:48" ht="15.6" x14ac:dyDescent="0.3">
      <c r="A207" s="52">
        <f t="shared" si="6"/>
        <v>198</v>
      </c>
      <c r="B207" s="52">
        <v>930.2</v>
      </c>
      <c r="C207" s="52" t="s">
        <v>25</v>
      </c>
      <c r="D207" s="85">
        <v>41975</v>
      </c>
      <c r="E207" s="84" t="s">
        <v>1072</v>
      </c>
      <c r="F207" s="90">
        <v>150</v>
      </c>
      <c r="G207" s="90">
        <v>0</v>
      </c>
      <c r="H207" s="52" t="s">
        <v>34</v>
      </c>
      <c r="I207" s="52" t="s">
        <v>61</v>
      </c>
      <c r="J207" s="52">
        <v>0</v>
      </c>
      <c r="K207" s="52">
        <v>143</v>
      </c>
      <c r="L207" s="52" t="s">
        <v>431</v>
      </c>
      <c r="M207" s="89">
        <v>1268099</v>
      </c>
      <c r="N207" s="52">
        <v>1718</v>
      </c>
      <c r="O207" s="52">
        <v>1</v>
      </c>
      <c r="P207" s="52"/>
      <c r="Q207" s="52"/>
      <c r="R207" s="52" t="s">
        <v>11</v>
      </c>
      <c r="S207" s="52" t="s">
        <v>58</v>
      </c>
      <c r="T207" s="52">
        <v>1259893</v>
      </c>
      <c r="U207" s="52">
        <v>39</v>
      </c>
      <c r="V207" s="52" t="s">
        <v>41</v>
      </c>
      <c r="W207" s="52" t="s">
        <v>59</v>
      </c>
      <c r="X207" s="52" t="s">
        <v>11</v>
      </c>
      <c r="Y207" s="88">
        <v>41974</v>
      </c>
      <c r="Z207" s="52"/>
      <c r="AA207" s="52"/>
      <c r="AB207" s="52"/>
      <c r="AC207" s="52"/>
      <c r="AD207" s="52"/>
      <c r="AE207" s="52"/>
      <c r="AF207" s="52"/>
      <c r="AG207" s="52"/>
      <c r="AH207" s="52"/>
      <c r="AI207" s="52"/>
      <c r="AJ207" s="52"/>
      <c r="AK207" s="52"/>
      <c r="AL207" s="52"/>
      <c r="AM207" s="86">
        <f>F207</f>
        <v>150</v>
      </c>
      <c r="AN207" s="86"/>
      <c r="AO207" s="86"/>
      <c r="AP207" s="86"/>
      <c r="AQ207" s="86"/>
      <c r="AR207" s="86"/>
      <c r="AS207" s="86"/>
      <c r="AT207" s="52"/>
      <c r="AU207" s="52"/>
      <c r="AV207" s="86"/>
    </row>
    <row r="208" spans="1:48" ht="15.6" x14ac:dyDescent="0.3">
      <c r="A208" s="52">
        <f t="shared" si="6"/>
        <v>199</v>
      </c>
      <c r="B208" s="52">
        <v>930.2</v>
      </c>
      <c r="C208" s="52" t="s">
        <v>25</v>
      </c>
      <c r="D208" s="85">
        <v>42009</v>
      </c>
      <c r="E208" s="84" t="s">
        <v>1073</v>
      </c>
      <c r="F208" s="90">
        <v>1500</v>
      </c>
      <c r="G208" s="90">
        <v>0</v>
      </c>
      <c r="H208" s="52" t="s">
        <v>34</v>
      </c>
      <c r="I208" s="52" t="s">
        <v>67</v>
      </c>
      <c r="J208" s="52">
        <v>0</v>
      </c>
      <c r="K208" s="52">
        <v>156</v>
      </c>
      <c r="L208" s="52" t="s">
        <v>68</v>
      </c>
      <c r="M208" s="89">
        <v>38197</v>
      </c>
      <c r="N208" s="52">
        <v>119212</v>
      </c>
      <c r="O208" s="52">
        <v>1</v>
      </c>
      <c r="P208" s="52"/>
      <c r="Q208" s="52"/>
      <c r="R208" s="52" t="s">
        <v>11</v>
      </c>
      <c r="S208" s="52" t="s">
        <v>58</v>
      </c>
      <c r="T208" s="52">
        <v>1259778</v>
      </c>
      <c r="U208" s="52">
        <v>43</v>
      </c>
      <c r="V208" s="52" t="s">
        <v>41</v>
      </c>
      <c r="W208" s="52" t="s">
        <v>59</v>
      </c>
      <c r="X208" s="52" t="s">
        <v>11</v>
      </c>
      <c r="Y208" s="88">
        <v>42005</v>
      </c>
      <c r="Z208" s="52"/>
      <c r="AA208" s="52"/>
      <c r="AB208" s="52"/>
      <c r="AC208" s="52"/>
      <c r="AD208" s="52"/>
      <c r="AE208" s="52"/>
      <c r="AF208" s="52"/>
      <c r="AG208" s="52"/>
      <c r="AH208" s="52"/>
      <c r="AI208" s="52"/>
      <c r="AJ208" s="52"/>
      <c r="AK208" s="52"/>
      <c r="AL208" s="52"/>
      <c r="AM208" s="86">
        <f>F208</f>
        <v>1500</v>
      </c>
      <c r="AN208" s="86"/>
      <c r="AO208" s="86"/>
      <c r="AP208" s="86"/>
      <c r="AQ208" s="86"/>
      <c r="AR208" s="86"/>
      <c r="AS208" s="86"/>
      <c r="AT208" s="52"/>
      <c r="AU208" s="52"/>
      <c r="AV208" s="86"/>
    </row>
    <row r="209" spans="1:48" ht="15.6" x14ac:dyDescent="0.3">
      <c r="A209" s="52">
        <f t="shared" si="6"/>
        <v>200</v>
      </c>
      <c r="B209" s="52">
        <v>930.2</v>
      </c>
      <c r="C209" s="52" t="s">
        <v>25</v>
      </c>
      <c r="D209" s="85">
        <v>41996</v>
      </c>
      <c r="E209" s="84" t="s">
        <v>1074</v>
      </c>
      <c r="F209" s="90">
        <v>150</v>
      </c>
      <c r="G209" s="90">
        <v>0</v>
      </c>
      <c r="H209" s="52" t="s">
        <v>34</v>
      </c>
      <c r="I209" s="52" t="s">
        <v>70</v>
      </c>
      <c r="J209" s="52">
        <v>0</v>
      </c>
      <c r="K209" s="52">
        <v>9999</v>
      </c>
      <c r="L209" s="52" t="s">
        <v>71</v>
      </c>
      <c r="M209" s="89">
        <v>20150106152534</v>
      </c>
      <c r="N209" s="52">
        <v>1703</v>
      </c>
      <c r="O209" s="52">
        <v>1</v>
      </c>
      <c r="P209" s="52">
        <v>3100</v>
      </c>
      <c r="Q209" s="52" t="s">
        <v>239</v>
      </c>
      <c r="R209" s="52" t="s">
        <v>11</v>
      </c>
      <c r="S209" s="52" t="s">
        <v>58</v>
      </c>
      <c r="T209" s="52">
        <v>1259744</v>
      </c>
      <c r="U209" s="52">
        <v>14</v>
      </c>
      <c r="V209" s="52" t="s">
        <v>41</v>
      </c>
      <c r="W209" s="52" t="s">
        <v>59</v>
      </c>
      <c r="X209" s="52" t="s">
        <v>11</v>
      </c>
      <c r="Y209" s="88">
        <v>41974</v>
      </c>
      <c r="Z209" s="52"/>
      <c r="AA209" s="52"/>
      <c r="AB209" s="52"/>
      <c r="AC209" s="52"/>
      <c r="AD209" s="52"/>
      <c r="AE209" s="52"/>
      <c r="AF209" s="52"/>
      <c r="AG209" s="52"/>
      <c r="AH209" s="52"/>
      <c r="AI209" s="52"/>
      <c r="AJ209" s="52"/>
      <c r="AK209" s="52"/>
      <c r="AL209" s="52"/>
      <c r="AM209" s="52"/>
      <c r="AN209" s="52"/>
      <c r="AO209" s="52"/>
      <c r="AP209" s="52"/>
      <c r="AQ209" s="52"/>
      <c r="AR209" s="52"/>
      <c r="AS209" s="52"/>
      <c r="AT209" s="86">
        <f>F209</f>
        <v>150</v>
      </c>
      <c r="AU209" s="52" t="s">
        <v>491</v>
      </c>
      <c r="AV209" s="86"/>
    </row>
    <row r="210" spans="1:48" ht="15.6" x14ac:dyDescent="0.3">
      <c r="A210" s="52">
        <f t="shared" si="6"/>
        <v>201</v>
      </c>
      <c r="B210" s="52">
        <v>930.2</v>
      </c>
      <c r="C210" s="52" t="s">
        <v>25</v>
      </c>
      <c r="D210" s="85">
        <v>42009</v>
      </c>
      <c r="E210" s="84" t="s">
        <v>240</v>
      </c>
      <c r="F210" s="90">
        <v>250</v>
      </c>
      <c r="G210" s="90">
        <v>0</v>
      </c>
      <c r="H210" s="52" t="s">
        <v>114</v>
      </c>
      <c r="I210" s="52" t="s">
        <v>241</v>
      </c>
      <c r="J210" s="52">
        <v>0</v>
      </c>
      <c r="K210" s="52">
        <v>8124</v>
      </c>
      <c r="L210" s="52" t="s">
        <v>242</v>
      </c>
      <c r="M210" s="89">
        <v>20150105091604</v>
      </c>
      <c r="N210" s="52">
        <v>119243</v>
      </c>
      <c r="O210" s="52">
        <v>1</v>
      </c>
      <c r="P210" s="52"/>
      <c r="Q210" s="52"/>
      <c r="R210" s="52" t="s">
        <v>11</v>
      </c>
      <c r="S210" s="52" t="s">
        <v>58</v>
      </c>
      <c r="T210" s="52">
        <v>1259658</v>
      </c>
      <c r="U210" s="52">
        <v>39</v>
      </c>
      <c r="V210" s="52" t="s">
        <v>41</v>
      </c>
      <c r="W210" s="52" t="s">
        <v>59</v>
      </c>
      <c r="X210" s="52" t="s">
        <v>11</v>
      </c>
      <c r="Y210" s="88">
        <v>42005</v>
      </c>
      <c r="Z210" s="52"/>
      <c r="AA210" s="52"/>
      <c r="AB210" s="52"/>
      <c r="AC210" s="52"/>
      <c r="AD210" s="52"/>
      <c r="AE210" s="52"/>
      <c r="AF210" s="52"/>
      <c r="AG210" s="52"/>
      <c r="AH210" s="52"/>
      <c r="AI210" s="52"/>
      <c r="AJ210" s="52"/>
      <c r="AK210" s="52"/>
      <c r="AL210" s="52"/>
      <c r="AM210" s="52"/>
      <c r="AN210" s="52"/>
      <c r="AO210" s="52"/>
      <c r="AP210" s="52"/>
      <c r="AQ210" s="52"/>
      <c r="AR210" s="52"/>
      <c r="AS210" s="52"/>
      <c r="AT210" s="86">
        <f>F210</f>
        <v>250</v>
      </c>
      <c r="AU210" s="52" t="s">
        <v>503</v>
      </c>
      <c r="AV210" s="86"/>
    </row>
    <row r="211" spans="1:48" ht="15.6" x14ac:dyDescent="0.3">
      <c r="A211" s="52">
        <f t="shared" si="6"/>
        <v>202</v>
      </c>
      <c r="B211" s="52">
        <v>930.2</v>
      </c>
      <c r="C211" s="52" t="s">
        <v>25</v>
      </c>
      <c r="D211" s="85">
        <v>41977</v>
      </c>
      <c r="E211" s="84" t="s">
        <v>243</v>
      </c>
      <c r="F211" s="90">
        <v>1647.2</v>
      </c>
      <c r="G211" s="90">
        <v>0</v>
      </c>
      <c r="H211" s="52" t="s">
        <v>34</v>
      </c>
      <c r="I211" s="52" t="s">
        <v>75</v>
      </c>
      <c r="J211" s="52">
        <v>0</v>
      </c>
      <c r="K211" s="52">
        <v>71</v>
      </c>
      <c r="L211" s="52" t="s">
        <v>1136</v>
      </c>
      <c r="M211" s="89">
        <v>25024</v>
      </c>
      <c r="N211" s="52">
        <v>119149</v>
      </c>
      <c r="O211" s="52">
        <v>1</v>
      </c>
      <c r="P211" s="52">
        <v>2849</v>
      </c>
      <c r="Q211" s="52" t="s">
        <v>244</v>
      </c>
      <c r="R211" s="52" t="s">
        <v>11</v>
      </c>
      <c r="S211" s="52" t="s">
        <v>58</v>
      </c>
      <c r="T211" s="52">
        <v>1259067</v>
      </c>
      <c r="U211" s="52">
        <v>182</v>
      </c>
      <c r="V211" s="52" t="s">
        <v>66</v>
      </c>
      <c r="W211" s="52" t="s">
        <v>59</v>
      </c>
      <c r="X211" s="52" t="s">
        <v>11</v>
      </c>
      <c r="Y211" s="88">
        <v>41974</v>
      </c>
      <c r="Z211" s="52"/>
      <c r="AA211" s="52"/>
      <c r="AB211" s="52"/>
      <c r="AC211" s="52"/>
      <c r="AD211" s="52"/>
      <c r="AE211" s="52"/>
      <c r="AF211" s="52"/>
      <c r="AG211" s="52"/>
      <c r="AH211" s="52"/>
      <c r="AI211" s="52"/>
      <c r="AJ211" s="52"/>
      <c r="AK211" s="52"/>
      <c r="AL211" s="52"/>
      <c r="AM211" s="86">
        <f>F211</f>
        <v>1647.2</v>
      </c>
      <c r="AN211" s="52"/>
      <c r="AO211" s="52"/>
      <c r="AP211" s="52"/>
      <c r="AQ211" s="52"/>
      <c r="AR211" s="52"/>
      <c r="AS211" s="52"/>
      <c r="AT211" s="52"/>
      <c r="AU211" s="52"/>
      <c r="AV211" s="86"/>
    </row>
    <row r="212" spans="1:48" ht="15.6" x14ac:dyDescent="0.3">
      <c r="A212" s="52">
        <f t="shared" si="6"/>
        <v>203</v>
      </c>
      <c r="B212" s="52">
        <v>930.2</v>
      </c>
      <c r="C212" s="52" t="s">
        <v>25</v>
      </c>
      <c r="D212" s="85">
        <v>41974</v>
      </c>
      <c r="E212" s="84" t="s">
        <v>1075</v>
      </c>
      <c r="F212" s="90">
        <v>67.92</v>
      </c>
      <c r="G212" s="90">
        <v>0</v>
      </c>
      <c r="H212" s="52" t="s">
        <v>34</v>
      </c>
      <c r="I212" s="52" t="s">
        <v>118</v>
      </c>
      <c r="J212" s="52">
        <v>0</v>
      </c>
      <c r="K212" s="52">
        <v>9999</v>
      </c>
      <c r="L212" s="52" t="s">
        <v>245</v>
      </c>
      <c r="M212" s="89">
        <v>20141219104905</v>
      </c>
      <c r="N212" s="52">
        <v>1665</v>
      </c>
      <c r="O212" s="52">
        <v>1</v>
      </c>
      <c r="P212" s="52"/>
      <c r="Q212" s="52"/>
      <c r="R212" s="52" t="s">
        <v>11</v>
      </c>
      <c r="S212" s="52" t="s">
        <v>58</v>
      </c>
      <c r="T212" s="52">
        <v>1259050</v>
      </c>
      <c r="U212" s="52">
        <v>41</v>
      </c>
      <c r="V212" s="52" t="s">
        <v>66</v>
      </c>
      <c r="W212" s="52" t="s">
        <v>59</v>
      </c>
      <c r="X212" s="52" t="s">
        <v>11</v>
      </c>
      <c r="Y212" s="88">
        <v>41974</v>
      </c>
      <c r="Z212" s="52"/>
      <c r="AA212" s="52"/>
      <c r="AB212" s="52"/>
      <c r="AC212" s="52"/>
      <c r="AD212" s="52"/>
      <c r="AE212" s="52"/>
      <c r="AF212" s="52"/>
      <c r="AG212" s="52"/>
      <c r="AH212" s="52"/>
      <c r="AI212" s="52"/>
      <c r="AJ212" s="52"/>
      <c r="AK212" s="52"/>
      <c r="AL212" s="86">
        <f>F212</f>
        <v>67.92</v>
      </c>
      <c r="AM212" s="52"/>
      <c r="AN212" s="52"/>
      <c r="AO212" s="52"/>
      <c r="AP212" s="52"/>
      <c r="AQ212" s="52"/>
      <c r="AR212" s="52"/>
      <c r="AS212" s="52"/>
      <c r="AT212" s="52"/>
      <c r="AU212" s="52"/>
      <c r="AV212" s="86"/>
    </row>
    <row r="213" spans="1:48" ht="15.6" x14ac:dyDescent="0.3">
      <c r="A213" s="52">
        <f t="shared" si="6"/>
        <v>204</v>
      </c>
      <c r="B213" s="52">
        <v>930.2</v>
      </c>
      <c r="C213" s="52" t="s">
        <v>25</v>
      </c>
      <c r="D213" s="85">
        <v>41977</v>
      </c>
      <c r="E213" s="84" t="s">
        <v>1076</v>
      </c>
      <c r="F213" s="90">
        <v>261.68</v>
      </c>
      <c r="G213" s="90">
        <v>0</v>
      </c>
      <c r="H213" s="52" t="s">
        <v>34</v>
      </c>
      <c r="I213" s="52" t="s">
        <v>118</v>
      </c>
      <c r="J213" s="52">
        <v>0</v>
      </c>
      <c r="K213" s="52">
        <v>9999</v>
      </c>
      <c r="L213" s="52" t="s">
        <v>1164</v>
      </c>
      <c r="M213" s="89">
        <v>20141218163058</v>
      </c>
      <c r="N213" s="52">
        <v>1664</v>
      </c>
      <c r="O213" s="52">
        <v>1</v>
      </c>
      <c r="P213" s="52"/>
      <c r="Q213" s="52"/>
      <c r="R213" s="52" t="s">
        <v>11</v>
      </c>
      <c r="S213" s="52" t="s">
        <v>58</v>
      </c>
      <c r="T213" s="52">
        <v>1259050</v>
      </c>
      <c r="U213" s="52">
        <v>42</v>
      </c>
      <c r="V213" s="52" t="s">
        <v>66</v>
      </c>
      <c r="W213" s="52" t="s">
        <v>59</v>
      </c>
      <c r="X213" s="52" t="s">
        <v>11</v>
      </c>
      <c r="Y213" s="88">
        <v>41974</v>
      </c>
      <c r="Z213" s="52"/>
      <c r="AA213" s="52"/>
      <c r="AB213" s="52"/>
      <c r="AC213" s="52"/>
      <c r="AD213" s="52"/>
      <c r="AE213" s="52"/>
      <c r="AF213" s="52"/>
      <c r="AG213" s="52"/>
      <c r="AH213" s="52"/>
      <c r="AI213" s="52"/>
      <c r="AJ213" s="52"/>
      <c r="AK213" s="52"/>
      <c r="AL213" s="86">
        <f>F213</f>
        <v>261.68</v>
      </c>
      <c r="AM213" s="52"/>
      <c r="AN213" s="52"/>
      <c r="AO213" s="52"/>
      <c r="AP213" s="52"/>
      <c r="AQ213" s="52"/>
      <c r="AR213" s="52"/>
      <c r="AS213" s="52"/>
      <c r="AT213" s="52"/>
      <c r="AU213" s="52"/>
      <c r="AV213" s="86"/>
    </row>
    <row r="214" spans="1:48" ht="15.6" x14ac:dyDescent="0.3">
      <c r="A214" s="52">
        <f t="shared" si="6"/>
        <v>205</v>
      </c>
      <c r="B214" s="52">
        <v>930.2</v>
      </c>
      <c r="C214" s="52" t="s">
        <v>25</v>
      </c>
      <c r="D214" s="85">
        <v>41991</v>
      </c>
      <c r="E214" s="84" t="s">
        <v>96</v>
      </c>
      <c r="F214" s="90">
        <v>145.6</v>
      </c>
      <c r="G214" s="90">
        <v>0</v>
      </c>
      <c r="H214" s="52" t="s">
        <v>34</v>
      </c>
      <c r="I214" s="52" t="s">
        <v>97</v>
      </c>
      <c r="J214" s="52">
        <v>0</v>
      </c>
      <c r="K214" s="52">
        <v>9250</v>
      </c>
      <c r="L214" s="52" t="s">
        <v>98</v>
      </c>
      <c r="M214" s="89">
        <v>20141219111319</v>
      </c>
      <c r="N214" s="52">
        <v>119064</v>
      </c>
      <c r="O214" s="52">
        <v>1</v>
      </c>
      <c r="P214" s="52"/>
      <c r="Q214" s="52"/>
      <c r="R214" s="52" t="s">
        <v>11</v>
      </c>
      <c r="S214" s="52" t="s">
        <v>58</v>
      </c>
      <c r="T214" s="52">
        <v>1258961</v>
      </c>
      <c r="U214" s="52">
        <v>4</v>
      </c>
      <c r="V214" s="52" t="s">
        <v>41</v>
      </c>
      <c r="W214" s="52" t="s">
        <v>59</v>
      </c>
      <c r="X214" s="52" t="s">
        <v>11</v>
      </c>
      <c r="Y214" s="88">
        <v>41974</v>
      </c>
      <c r="Z214" s="52"/>
      <c r="AA214" s="52"/>
      <c r="AB214" s="86">
        <f>F214</f>
        <v>145.6</v>
      </c>
      <c r="AC214" s="52"/>
      <c r="AD214" s="52"/>
      <c r="AE214" s="52"/>
      <c r="AF214" s="52"/>
      <c r="AG214" s="52"/>
      <c r="AH214" s="52"/>
      <c r="AI214" s="52"/>
      <c r="AJ214" s="52"/>
      <c r="AK214" s="52"/>
      <c r="AL214" s="52"/>
      <c r="AM214" s="52"/>
      <c r="AN214" s="52"/>
      <c r="AO214" s="52"/>
      <c r="AP214" s="52"/>
      <c r="AQ214" s="52"/>
      <c r="AR214" s="52"/>
      <c r="AS214" s="52"/>
      <c r="AT214" s="52"/>
      <c r="AU214" s="52"/>
      <c r="AV214" s="86"/>
    </row>
    <row r="215" spans="1:48" ht="15.6" x14ac:dyDescent="0.3">
      <c r="A215" s="52">
        <f t="shared" si="6"/>
        <v>206</v>
      </c>
      <c r="B215" s="52">
        <v>930.2</v>
      </c>
      <c r="C215" s="52" t="s">
        <v>25</v>
      </c>
      <c r="D215" s="85">
        <v>41991</v>
      </c>
      <c r="E215" s="84" t="s">
        <v>1077</v>
      </c>
      <c r="F215" s="90">
        <v>7.52</v>
      </c>
      <c r="G215" s="90">
        <v>0</v>
      </c>
      <c r="H215" s="52" t="s">
        <v>34</v>
      </c>
      <c r="I215" s="52" t="s">
        <v>61</v>
      </c>
      <c r="J215" s="52">
        <v>0</v>
      </c>
      <c r="K215" s="52">
        <v>9250</v>
      </c>
      <c r="L215" s="52" t="s">
        <v>98</v>
      </c>
      <c r="M215" s="89">
        <v>20141219111319</v>
      </c>
      <c r="N215" s="52">
        <v>119064</v>
      </c>
      <c r="O215" s="52">
        <v>1</v>
      </c>
      <c r="P215" s="52"/>
      <c r="Q215" s="52"/>
      <c r="R215" s="52" t="s">
        <v>11</v>
      </c>
      <c r="S215" s="52" t="s">
        <v>58</v>
      </c>
      <c r="T215" s="52">
        <v>1258961</v>
      </c>
      <c r="U215" s="52">
        <v>5</v>
      </c>
      <c r="V215" s="52" t="s">
        <v>41</v>
      </c>
      <c r="W215" s="52" t="s">
        <v>59</v>
      </c>
      <c r="X215" s="52" t="s">
        <v>11</v>
      </c>
      <c r="Y215" s="88">
        <v>41974</v>
      </c>
      <c r="Z215" s="52"/>
      <c r="AA215" s="52"/>
      <c r="AB215" s="52"/>
      <c r="AC215" s="52"/>
      <c r="AD215" s="52"/>
      <c r="AE215" s="52"/>
      <c r="AF215" s="52"/>
      <c r="AG215" s="52"/>
      <c r="AH215" s="52"/>
      <c r="AI215" s="52"/>
      <c r="AJ215" s="52"/>
      <c r="AK215" s="52"/>
      <c r="AL215" s="52"/>
      <c r="AM215" s="86">
        <f>F215</f>
        <v>7.52</v>
      </c>
      <c r="AN215" s="86"/>
      <c r="AO215" s="86"/>
      <c r="AP215" s="86"/>
      <c r="AQ215" s="86"/>
      <c r="AR215" s="86"/>
      <c r="AS215" s="86"/>
      <c r="AT215" s="52"/>
      <c r="AU215" s="52"/>
      <c r="AV215" s="86"/>
    </row>
    <row r="216" spans="1:48" ht="15.6" x14ac:dyDescent="0.3">
      <c r="A216" s="52">
        <f t="shared" si="6"/>
        <v>207</v>
      </c>
      <c r="B216" s="52">
        <v>930.2</v>
      </c>
      <c r="C216" s="52" t="s">
        <v>25</v>
      </c>
      <c r="D216" s="85">
        <v>41985</v>
      </c>
      <c r="E216" s="84"/>
      <c r="F216" s="90">
        <v>530.33000000000004</v>
      </c>
      <c r="G216" s="90">
        <v>0</v>
      </c>
      <c r="H216" s="52" t="s">
        <v>34</v>
      </c>
      <c r="I216" s="52" t="s">
        <v>75</v>
      </c>
      <c r="J216" s="52">
        <v>0</v>
      </c>
      <c r="K216" s="52">
        <v>9239</v>
      </c>
      <c r="L216" s="52" t="s">
        <v>246</v>
      </c>
      <c r="M216" s="89">
        <v>17669</v>
      </c>
      <c r="N216" s="52">
        <v>119045</v>
      </c>
      <c r="O216" s="52">
        <v>1</v>
      </c>
      <c r="P216" s="52">
        <v>2676</v>
      </c>
      <c r="Q216" s="52" t="s">
        <v>247</v>
      </c>
      <c r="R216" s="52" t="s">
        <v>11</v>
      </c>
      <c r="S216" s="52" t="s">
        <v>58</v>
      </c>
      <c r="T216" s="52">
        <v>1258956</v>
      </c>
      <c r="U216" s="52">
        <v>146</v>
      </c>
      <c r="V216" s="52" t="s">
        <v>41</v>
      </c>
      <c r="W216" s="52" t="s">
        <v>59</v>
      </c>
      <c r="X216" s="52" t="s">
        <v>11</v>
      </c>
      <c r="Y216" s="88">
        <v>41974</v>
      </c>
      <c r="Z216" s="52"/>
      <c r="AA216" s="52"/>
      <c r="AB216" s="52"/>
      <c r="AC216" s="52"/>
      <c r="AD216" s="52"/>
      <c r="AE216" s="52"/>
      <c r="AF216" s="52"/>
      <c r="AG216" s="52"/>
      <c r="AH216" s="52"/>
      <c r="AI216" s="52"/>
      <c r="AJ216" s="52"/>
      <c r="AK216" s="52"/>
      <c r="AL216" s="52"/>
      <c r="AM216" s="86">
        <f>F216</f>
        <v>530.33000000000004</v>
      </c>
      <c r="AN216" s="52"/>
      <c r="AO216" s="52"/>
      <c r="AP216" s="52"/>
      <c r="AQ216" s="52"/>
      <c r="AR216" s="52"/>
      <c r="AS216" s="52"/>
      <c r="AT216" s="52"/>
      <c r="AU216" s="52"/>
      <c r="AV216" s="86"/>
    </row>
    <row r="217" spans="1:48" ht="15.6" x14ac:dyDescent="0.3">
      <c r="A217" s="52">
        <f t="shared" si="6"/>
        <v>208</v>
      </c>
      <c r="B217" s="52">
        <v>930.2</v>
      </c>
      <c r="C217" s="52" t="s">
        <v>25</v>
      </c>
      <c r="D217" s="85">
        <v>41976</v>
      </c>
      <c r="E217" s="84" t="s">
        <v>1049</v>
      </c>
      <c r="F217" s="90">
        <v>2988.94</v>
      </c>
      <c r="G217" s="90">
        <v>0</v>
      </c>
      <c r="H217" s="52" t="s">
        <v>34</v>
      </c>
      <c r="I217" s="52" t="s">
        <v>104</v>
      </c>
      <c r="J217" s="52">
        <v>0</v>
      </c>
      <c r="K217" s="52">
        <v>71</v>
      </c>
      <c r="L217" s="52" t="s">
        <v>1136</v>
      </c>
      <c r="M217" s="89">
        <v>25006</v>
      </c>
      <c r="N217" s="52">
        <v>119149</v>
      </c>
      <c r="O217" s="52">
        <v>1</v>
      </c>
      <c r="P217" s="52">
        <v>635</v>
      </c>
      <c r="Q217" s="52" t="s">
        <v>248</v>
      </c>
      <c r="R217" s="52" t="s">
        <v>11</v>
      </c>
      <c r="S217" s="52" t="s">
        <v>58</v>
      </c>
      <c r="T217" s="52">
        <v>1258956</v>
      </c>
      <c r="U217" s="52">
        <v>147</v>
      </c>
      <c r="V217" s="52" t="s">
        <v>41</v>
      </c>
      <c r="W217" s="52" t="s">
        <v>59</v>
      </c>
      <c r="X217" s="52" t="s">
        <v>11</v>
      </c>
      <c r="Y217" s="88">
        <v>41974</v>
      </c>
      <c r="Z217" s="52"/>
      <c r="AA217" s="52"/>
      <c r="AB217" s="52"/>
      <c r="AC217" s="52"/>
      <c r="AD217" s="52"/>
      <c r="AE217" s="52"/>
      <c r="AF217" s="52"/>
      <c r="AG217" s="52"/>
      <c r="AH217" s="52"/>
      <c r="AI217" s="52"/>
      <c r="AJ217" s="52"/>
      <c r="AK217" s="86">
        <f>F217</f>
        <v>2988.94</v>
      </c>
      <c r="AL217" s="52"/>
      <c r="AM217" s="52"/>
      <c r="AN217" s="52"/>
      <c r="AO217" s="52"/>
      <c r="AP217" s="52"/>
      <c r="AQ217" s="52"/>
      <c r="AR217" s="52"/>
      <c r="AS217" s="52"/>
      <c r="AT217" s="52"/>
      <c r="AU217" s="52"/>
      <c r="AV217" s="86"/>
    </row>
    <row r="218" spans="1:48" ht="15.6" x14ac:dyDescent="0.3">
      <c r="A218" s="52">
        <f t="shared" si="6"/>
        <v>209</v>
      </c>
      <c r="B218" s="52">
        <v>930.2</v>
      </c>
      <c r="C218" s="52" t="s">
        <v>25</v>
      </c>
      <c r="D218" s="85">
        <v>41977</v>
      </c>
      <c r="E218" s="84" t="s">
        <v>1026</v>
      </c>
      <c r="F218" s="90">
        <v>96</v>
      </c>
      <c r="G218" s="90">
        <v>0</v>
      </c>
      <c r="H218" s="52" t="s">
        <v>34</v>
      </c>
      <c r="I218" s="52" t="s">
        <v>67</v>
      </c>
      <c r="J218" s="52">
        <v>0</v>
      </c>
      <c r="K218" s="52">
        <v>156</v>
      </c>
      <c r="L218" s="52" t="s">
        <v>68</v>
      </c>
      <c r="M218" s="89">
        <v>37999</v>
      </c>
      <c r="N218" s="52">
        <v>118924</v>
      </c>
      <c r="O218" s="52">
        <v>1</v>
      </c>
      <c r="P218" s="52"/>
      <c r="Q218" s="52"/>
      <c r="R218" s="52" t="s">
        <v>11</v>
      </c>
      <c r="S218" s="52" t="s">
        <v>58</v>
      </c>
      <c r="T218" s="52">
        <v>1258866</v>
      </c>
      <c r="U218" s="52">
        <v>16</v>
      </c>
      <c r="V218" s="52" t="s">
        <v>41</v>
      </c>
      <c r="W218" s="52" t="s">
        <v>59</v>
      </c>
      <c r="X218" s="52" t="s">
        <v>11</v>
      </c>
      <c r="Y218" s="88">
        <v>41974</v>
      </c>
      <c r="Z218" s="52"/>
      <c r="AA218" s="52"/>
      <c r="AB218" s="52"/>
      <c r="AC218" s="52"/>
      <c r="AD218" s="52"/>
      <c r="AE218" s="52"/>
      <c r="AF218" s="52"/>
      <c r="AG218" s="52"/>
      <c r="AH218" s="52"/>
      <c r="AI218" s="52"/>
      <c r="AJ218" s="52"/>
      <c r="AK218" s="52"/>
      <c r="AL218" s="52"/>
      <c r="AM218" s="52"/>
      <c r="AN218" s="52"/>
      <c r="AO218" s="86">
        <f>F218</f>
        <v>96</v>
      </c>
      <c r="AP218" s="52"/>
      <c r="AQ218" s="52"/>
      <c r="AR218" s="52"/>
      <c r="AS218" s="52"/>
      <c r="AT218" s="52"/>
      <c r="AU218" s="52"/>
      <c r="AV218" s="86"/>
    </row>
    <row r="219" spans="1:48" ht="15.6" x14ac:dyDescent="0.3">
      <c r="A219" s="52">
        <f t="shared" si="6"/>
        <v>210</v>
      </c>
      <c r="B219" s="52">
        <v>930.2</v>
      </c>
      <c r="C219" s="52" t="s">
        <v>25</v>
      </c>
      <c r="D219" s="85">
        <v>42005</v>
      </c>
      <c r="E219" s="84" t="s">
        <v>1078</v>
      </c>
      <c r="F219" s="90">
        <v>760</v>
      </c>
      <c r="G219" s="90">
        <v>0</v>
      </c>
      <c r="H219" s="52" t="s">
        <v>34</v>
      </c>
      <c r="I219" s="52" t="s">
        <v>67</v>
      </c>
      <c r="J219" s="52">
        <v>0</v>
      </c>
      <c r="K219" s="52">
        <v>156</v>
      </c>
      <c r="L219" s="52" t="s">
        <v>68</v>
      </c>
      <c r="M219" s="89">
        <v>38078</v>
      </c>
      <c r="N219" s="52">
        <v>119212</v>
      </c>
      <c r="O219" s="52">
        <v>1</v>
      </c>
      <c r="P219" s="52"/>
      <c r="Q219" s="52"/>
      <c r="R219" s="52" t="s">
        <v>11</v>
      </c>
      <c r="S219" s="52" t="s">
        <v>58</v>
      </c>
      <c r="T219" s="52">
        <v>1258866</v>
      </c>
      <c r="U219" s="52">
        <v>17</v>
      </c>
      <c r="V219" s="52" t="s">
        <v>41</v>
      </c>
      <c r="W219" s="52" t="s">
        <v>59</v>
      </c>
      <c r="X219" s="52" t="s">
        <v>11</v>
      </c>
      <c r="Y219" s="88">
        <v>42005</v>
      </c>
      <c r="Z219" s="52"/>
      <c r="AA219" s="52"/>
      <c r="AB219" s="52"/>
      <c r="AC219" s="52"/>
      <c r="AD219" s="52"/>
      <c r="AE219" s="52"/>
      <c r="AF219" s="52"/>
      <c r="AG219" s="52"/>
      <c r="AH219" s="52"/>
      <c r="AI219" s="52"/>
      <c r="AJ219" s="52"/>
      <c r="AK219" s="52"/>
      <c r="AL219" s="52"/>
      <c r="AM219" s="52"/>
      <c r="AN219" s="86">
        <f>F219</f>
        <v>760</v>
      </c>
      <c r="AO219" s="52"/>
      <c r="AP219" s="52"/>
      <c r="AQ219" s="52"/>
      <c r="AR219" s="52"/>
      <c r="AS219" s="52"/>
      <c r="AT219" s="52"/>
      <c r="AU219" s="52"/>
      <c r="AV219" s="86"/>
    </row>
    <row r="220" spans="1:48" ht="15.6" x14ac:dyDescent="0.3">
      <c r="A220" s="52">
        <f t="shared" si="6"/>
        <v>211</v>
      </c>
      <c r="B220" s="52">
        <v>930.2</v>
      </c>
      <c r="C220" s="52" t="s">
        <v>25</v>
      </c>
      <c r="D220" s="85">
        <v>41989</v>
      </c>
      <c r="E220" s="84" t="s">
        <v>163</v>
      </c>
      <c r="F220" s="90">
        <v>500</v>
      </c>
      <c r="G220" s="90">
        <v>0</v>
      </c>
      <c r="H220" s="52" t="s">
        <v>34</v>
      </c>
      <c r="I220" s="52" t="s">
        <v>56</v>
      </c>
      <c r="J220" s="52">
        <v>0</v>
      </c>
      <c r="K220" s="52">
        <v>3030</v>
      </c>
      <c r="L220" s="52" t="s">
        <v>249</v>
      </c>
      <c r="M220" s="89">
        <v>20141217084834</v>
      </c>
      <c r="N220" s="52">
        <v>118964</v>
      </c>
      <c r="O220" s="52">
        <v>1</v>
      </c>
      <c r="P220" s="52"/>
      <c r="Q220" s="52"/>
      <c r="R220" s="52" t="s">
        <v>11</v>
      </c>
      <c r="S220" s="52" t="s">
        <v>58</v>
      </c>
      <c r="T220" s="52">
        <v>1258833</v>
      </c>
      <c r="U220" s="52">
        <v>45</v>
      </c>
      <c r="V220" s="52" t="s">
        <v>41</v>
      </c>
      <c r="W220" s="52" t="s">
        <v>59</v>
      </c>
      <c r="X220" s="52" t="s">
        <v>11</v>
      </c>
      <c r="Y220" s="88">
        <v>41974</v>
      </c>
      <c r="Z220" s="52"/>
      <c r="AA220" s="52"/>
      <c r="AB220" s="52"/>
      <c r="AC220" s="52"/>
      <c r="AD220" s="52"/>
      <c r="AE220" s="52"/>
      <c r="AF220" s="52"/>
      <c r="AG220" s="86">
        <f>F220</f>
        <v>500</v>
      </c>
      <c r="AH220" s="86"/>
      <c r="AI220" s="52"/>
      <c r="AJ220" s="52"/>
      <c r="AK220" s="52"/>
      <c r="AL220" s="52"/>
      <c r="AM220" s="52"/>
      <c r="AN220" s="52"/>
      <c r="AO220" s="52"/>
      <c r="AP220" s="52"/>
      <c r="AQ220" s="52"/>
      <c r="AR220" s="52"/>
      <c r="AS220" s="52"/>
      <c r="AT220" s="52"/>
      <c r="AU220" s="52"/>
      <c r="AV220" s="86"/>
    </row>
    <row r="221" spans="1:48" ht="15.6" x14ac:dyDescent="0.3">
      <c r="A221" s="52">
        <f t="shared" si="6"/>
        <v>212</v>
      </c>
      <c r="B221" s="52">
        <v>930.2</v>
      </c>
      <c r="C221" s="52" t="s">
        <v>25</v>
      </c>
      <c r="D221" s="85">
        <v>41976</v>
      </c>
      <c r="E221" s="84" t="s">
        <v>96</v>
      </c>
      <c r="F221" s="90">
        <v>33.6</v>
      </c>
      <c r="G221" s="90">
        <v>0</v>
      </c>
      <c r="H221" s="52" t="s">
        <v>34</v>
      </c>
      <c r="I221" s="52" t="s">
        <v>97</v>
      </c>
      <c r="J221" s="52">
        <v>0</v>
      </c>
      <c r="K221" s="52">
        <v>7129</v>
      </c>
      <c r="L221" s="52" t="s">
        <v>250</v>
      </c>
      <c r="M221" s="89">
        <v>20141216160707</v>
      </c>
      <c r="N221" s="52">
        <v>118960</v>
      </c>
      <c r="O221" s="52">
        <v>1</v>
      </c>
      <c r="P221" s="52"/>
      <c r="Q221" s="52"/>
      <c r="R221" s="52" t="s">
        <v>11</v>
      </c>
      <c r="S221" s="52" t="s">
        <v>58</v>
      </c>
      <c r="T221" s="52">
        <v>1258790</v>
      </c>
      <c r="U221" s="52">
        <v>88</v>
      </c>
      <c r="V221" s="52" t="s">
        <v>41</v>
      </c>
      <c r="W221" s="52" t="s">
        <v>59</v>
      </c>
      <c r="X221" s="52" t="s">
        <v>11</v>
      </c>
      <c r="Y221" s="88">
        <v>41974</v>
      </c>
      <c r="Z221" s="52"/>
      <c r="AA221" s="52"/>
      <c r="AB221" s="86">
        <f>F221</f>
        <v>33.6</v>
      </c>
      <c r="AC221" s="52"/>
      <c r="AD221" s="52"/>
      <c r="AE221" s="52"/>
      <c r="AF221" s="52"/>
      <c r="AG221" s="52"/>
      <c r="AH221" s="52"/>
      <c r="AI221" s="52"/>
      <c r="AJ221" s="52"/>
      <c r="AK221" s="52"/>
      <c r="AL221" s="52"/>
      <c r="AM221" s="52"/>
      <c r="AN221" s="52"/>
      <c r="AO221" s="52"/>
      <c r="AP221" s="52"/>
      <c r="AQ221" s="52"/>
      <c r="AR221" s="52"/>
      <c r="AS221" s="52"/>
      <c r="AT221" s="52"/>
      <c r="AU221" s="52"/>
      <c r="AV221" s="86"/>
    </row>
    <row r="222" spans="1:48" ht="15.6" x14ac:dyDescent="0.3">
      <c r="A222" s="52">
        <f t="shared" si="6"/>
        <v>213</v>
      </c>
      <c r="B222" s="52">
        <v>930.2</v>
      </c>
      <c r="C222" s="52" t="s">
        <v>25</v>
      </c>
      <c r="D222" s="85">
        <v>42005</v>
      </c>
      <c r="E222" s="84" t="s">
        <v>987</v>
      </c>
      <c r="F222" s="90">
        <v>150</v>
      </c>
      <c r="G222" s="90">
        <v>0</v>
      </c>
      <c r="H222" s="52" t="s">
        <v>34</v>
      </c>
      <c r="I222" s="52" t="s">
        <v>132</v>
      </c>
      <c r="J222" s="52">
        <v>0</v>
      </c>
      <c r="K222" s="52">
        <v>8511</v>
      </c>
      <c r="L222" s="52" t="s">
        <v>1165</v>
      </c>
      <c r="M222" s="89">
        <v>25150</v>
      </c>
      <c r="N222" s="52">
        <v>119162</v>
      </c>
      <c r="O222" s="52">
        <v>1</v>
      </c>
      <c r="P222" s="52"/>
      <c r="Q222" s="52"/>
      <c r="R222" s="52" t="s">
        <v>11</v>
      </c>
      <c r="S222" s="52" t="s">
        <v>58</v>
      </c>
      <c r="T222" s="52">
        <v>1258709</v>
      </c>
      <c r="U222" s="52">
        <v>12</v>
      </c>
      <c r="V222" s="52" t="s">
        <v>41</v>
      </c>
      <c r="W222" s="52" t="s">
        <v>59</v>
      </c>
      <c r="X222" s="52" t="s">
        <v>11</v>
      </c>
      <c r="Y222" s="88">
        <v>42005</v>
      </c>
      <c r="Z222" s="52"/>
      <c r="AA222" s="52"/>
      <c r="AB222" s="52"/>
      <c r="AC222" s="52"/>
      <c r="AD222" s="52"/>
      <c r="AE222" s="86">
        <f>F222</f>
        <v>150</v>
      </c>
      <c r="AF222" s="52"/>
      <c r="AG222" s="52"/>
      <c r="AH222" s="52"/>
      <c r="AI222" s="52"/>
      <c r="AJ222" s="52"/>
      <c r="AK222" s="52"/>
      <c r="AL222" s="52"/>
      <c r="AM222" s="52"/>
      <c r="AN222" s="52"/>
      <c r="AO222" s="52"/>
      <c r="AP222" s="52"/>
      <c r="AQ222" s="52"/>
      <c r="AR222" s="52"/>
      <c r="AS222" s="52"/>
      <c r="AT222" s="52"/>
      <c r="AU222" s="52"/>
      <c r="AV222" s="86"/>
    </row>
    <row r="223" spans="1:48" ht="15.6" x14ac:dyDescent="0.3">
      <c r="A223" s="52">
        <f t="shared" si="6"/>
        <v>214</v>
      </c>
      <c r="B223" s="52">
        <v>930.2</v>
      </c>
      <c r="C223" s="52" t="s">
        <v>25</v>
      </c>
      <c r="D223" s="85">
        <v>41974</v>
      </c>
      <c r="E223" s="84" t="s">
        <v>251</v>
      </c>
      <c r="F223" s="90">
        <v>773.41</v>
      </c>
      <c r="G223" s="90">
        <v>0</v>
      </c>
      <c r="H223" s="52" t="s">
        <v>34</v>
      </c>
      <c r="I223" s="52" t="s">
        <v>75</v>
      </c>
      <c r="J223" s="52">
        <v>0</v>
      </c>
      <c r="K223" s="52">
        <v>9239</v>
      </c>
      <c r="L223" s="52" t="s">
        <v>246</v>
      </c>
      <c r="M223" s="89">
        <v>17444</v>
      </c>
      <c r="N223" s="52">
        <v>118166</v>
      </c>
      <c r="O223" s="52">
        <v>1</v>
      </c>
      <c r="P223" s="52">
        <v>2676</v>
      </c>
      <c r="Q223" s="52" t="s">
        <v>247</v>
      </c>
      <c r="R223" s="52" t="s">
        <v>11</v>
      </c>
      <c r="S223" s="52" t="s">
        <v>58</v>
      </c>
      <c r="T223" s="52">
        <v>1258561</v>
      </c>
      <c r="U223" s="52">
        <v>37</v>
      </c>
      <c r="V223" s="52" t="s">
        <v>41</v>
      </c>
      <c r="W223" s="52" t="s">
        <v>59</v>
      </c>
      <c r="X223" s="52" t="s">
        <v>11</v>
      </c>
      <c r="Y223" s="88">
        <v>41974</v>
      </c>
      <c r="Z223" s="52"/>
      <c r="AA223" s="52"/>
      <c r="AB223" s="52"/>
      <c r="AC223" s="52"/>
      <c r="AD223" s="52"/>
      <c r="AE223" s="52"/>
      <c r="AF223" s="52"/>
      <c r="AG223" s="52"/>
      <c r="AH223" s="52"/>
      <c r="AI223" s="52"/>
      <c r="AJ223" s="52"/>
      <c r="AK223" s="52"/>
      <c r="AL223" s="52"/>
      <c r="AM223" s="86">
        <f>F223</f>
        <v>773.41</v>
      </c>
      <c r="AN223" s="52"/>
      <c r="AO223" s="52"/>
      <c r="AP223" s="52"/>
      <c r="AQ223" s="52"/>
      <c r="AR223" s="52"/>
      <c r="AS223" s="52"/>
      <c r="AT223" s="52"/>
      <c r="AU223" s="52"/>
      <c r="AV223" s="86"/>
    </row>
    <row r="224" spans="1:48" ht="15.6" x14ac:dyDescent="0.3">
      <c r="A224" s="52">
        <f t="shared" si="6"/>
        <v>215</v>
      </c>
      <c r="B224" s="52">
        <v>930.2</v>
      </c>
      <c r="C224" s="52" t="s">
        <v>25</v>
      </c>
      <c r="D224" s="85">
        <v>41974</v>
      </c>
      <c r="E224" s="84" t="s">
        <v>252</v>
      </c>
      <c r="F224" s="90">
        <v>887.25</v>
      </c>
      <c r="G224" s="90">
        <v>0</v>
      </c>
      <c r="H224" s="52" t="s">
        <v>34</v>
      </c>
      <c r="I224" s="52" t="s">
        <v>75</v>
      </c>
      <c r="J224" s="52">
        <v>0</v>
      </c>
      <c r="K224" s="52">
        <v>9239</v>
      </c>
      <c r="L224" s="52" t="s">
        <v>246</v>
      </c>
      <c r="M224" s="89">
        <v>17450</v>
      </c>
      <c r="N224" s="52">
        <v>118166</v>
      </c>
      <c r="O224" s="52">
        <v>1</v>
      </c>
      <c r="P224" s="52">
        <v>2676</v>
      </c>
      <c r="Q224" s="52" t="s">
        <v>247</v>
      </c>
      <c r="R224" s="52" t="s">
        <v>11</v>
      </c>
      <c r="S224" s="52" t="s">
        <v>58</v>
      </c>
      <c r="T224" s="52">
        <v>1258561</v>
      </c>
      <c r="U224" s="52">
        <v>38</v>
      </c>
      <c r="V224" s="52" t="s">
        <v>41</v>
      </c>
      <c r="W224" s="52" t="s">
        <v>59</v>
      </c>
      <c r="X224" s="52" t="s">
        <v>11</v>
      </c>
      <c r="Y224" s="88">
        <v>41974</v>
      </c>
      <c r="Z224" s="52"/>
      <c r="AA224" s="52"/>
      <c r="AB224" s="52"/>
      <c r="AC224" s="52"/>
      <c r="AD224" s="52"/>
      <c r="AE224" s="52"/>
      <c r="AF224" s="52"/>
      <c r="AG224" s="52"/>
      <c r="AH224" s="52"/>
      <c r="AI224" s="52"/>
      <c r="AJ224" s="52"/>
      <c r="AK224" s="52"/>
      <c r="AL224" s="52"/>
      <c r="AM224" s="86">
        <f>F224</f>
        <v>887.25</v>
      </c>
      <c r="AN224" s="52"/>
      <c r="AO224" s="52"/>
      <c r="AP224" s="52"/>
      <c r="AQ224" s="52"/>
      <c r="AR224" s="52"/>
      <c r="AS224" s="52"/>
      <c r="AT224" s="52"/>
      <c r="AU224" s="52"/>
      <c r="AV224" s="86"/>
    </row>
    <row r="225" spans="1:48" ht="15.6" x14ac:dyDescent="0.3">
      <c r="A225" s="52">
        <f t="shared" si="6"/>
        <v>216</v>
      </c>
      <c r="B225" s="52">
        <v>930.2</v>
      </c>
      <c r="C225" s="52" t="s">
        <v>25</v>
      </c>
      <c r="D225" s="85">
        <v>41974</v>
      </c>
      <c r="E225" s="84" t="s">
        <v>253</v>
      </c>
      <c r="F225" s="90">
        <v>453.1</v>
      </c>
      <c r="G225" s="90">
        <v>0</v>
      </c>
      <c r="H225" s="52" t="s">
        <v>34</v>
      </c>
      <c r="I225" s="52" t="s">
        <v>75</v>
      </c>
      <c r="J225" s="52">
        <v>0</v>
      </c>
      <c r="K225" s="52">
        <v>9239</v>
      </c>
      <c r="L225" s="52" t="s">
        <v>246</v>
      </c>
      <c r="M225" s="89">
        <v>17495</v>
      </c>
      <c r="N225" s="52">
        <v>118166</v>
      </c>
      <c r="O225" s="52">
        <v>1</v>
      </c>
      <c r="P225" s="52">
        <v>2676</v>
      </c>
      <c r="Q225" s="52" t="s">
        <v>247</v>
      </c>
      <c r="R225" s="52" t="s">
        <v>11</v>
      </c>
      <c r="S225" s="52" t="s">
        <v>58</v>
      </c>
      <c r="T225" s="52">
        <v>1258561</v>
      </c>
      <c r="U225" s="52">
        <v>39</v>
      </c>
      <c r="V225" s="52" t="s">
        <v>41</v>
      </c>
      <c r="W225" s="52" t="s">
        <v>59</v>
      </c>
      <c r="X225" s="52" t="s">
        <v>11</v>
      </c>
      <c r="Y225" s="88">
        <v>41974</v>
      </c>
      <c r="Z225" s="52"/>
      <c r="AA225" s="52"/>
      <c r="AB225" s="52"/>
      <c r="AC225" s="52"/>
      <c r="AD225" s="52"/>
      <c r="AE225" s="52"/>
      <c r="AF225" s="52"/>
      <c r="AG225" s="52"/>
      <c r="AH225" s="52"/>
      <c r="AI225" s="52"/>
      <c r="AJ225" s="52"/>
      <c r="AK225" s="52"/>
      <c r="AL225" s="52"/>
      <c r="AM225" s="86">
        <f>F225</f>
        <v>453.1</v>
      </c>
      <c r="AN225" s="52"/>
      <c r="AO225" s="52"/>
      <c r="AP225" s="52"/>
      <c r="AQ225" s="52"/>
      <c r="AR225" s="52"/>
      <c r="AS225" s="52"/>
      <c r="AT225" s="52"/>
      <c r="AU225" s="52"/>
      <c r="AV225" s="86"/>
    </row>
    <row r="226" spans="1:48" ht="15.6" x14ac:dyDescent="0.3">
      <c r="A226" s="52">
        <f t="shared" si="6"/>
        <v>217</v>
      </c>
      <c r="B226" s="52">
        <v>930.2</v>
      </c>
      <c r="C226" s="52" t="s">
        <v>25</v>
      </c>
      <c r="D226" s="85">
        <v>41985</v>
      </c>
      <c r="E226" s="84" t="s">
        <v>1079</v>
      </c>
      <c r="F226" s="90">
        <v>300</v>
      </c>
      <c r="G226" s="90">
        <v>0</v>
      </c>
      <c r="H226" s="52" t="s">
        <v>34</v>
      </c>
      <c r="I226" s="52" t="s">
        <v>61</v>
      </c>
      <c r="J226" s="52">
        <v>0</v>
      </c>
      <c r="K226" s="52">
        <v>7485</v>
      </c>
      <c r="L226" s="52" t="s">
        <v>254</v>
      </c>
      <c r="M226" s="89">
        <v>20141212085808</v>
      </c>
      <c r="N226" s="52">
        <v>118173</v>
      </c>
      <c r="O226" s="52">
        <v>1</v>
      </c>
      <c r="P226" s="52">
        <v>2977</v>
      </c>
      <c r="Q226" s="52" t="s">
        <v>255</v>
      </c>
      <c r="R226" s="52" t="s">
        <v>11</v>
      </c>
      <c r="S226" s="52" t="s">
        <v>58</v>
      </c>
      <c r="T226" s="52">
        <v>1258561</v>
      </c>
      <c r="U226" s="52">
        <v>40</v>
      </c>
      <c r="V226" s="52" t="s">
        <v>41</v>
      </c>
      <c r="W226" s="52" t="s">
        <v>59</v>
      </c>
      <c r="X226" s="52" t="s">
        <v>11</v>
      </c>
      <c r="Y226" s="88">
        <v>41974</v>
      </c>
      <c r="Z226" s="52"/>
      <c r="AA226" s="52"/>
      <c r="AB226" s="52"/>
      <c r="AC226" s="52"/>
      <c r="AD226" s="52"/>
      <c r="AE226" s="52"/>
      <c r="AF226" s="52"/>
      <c r="AG226" s="52"/>
      <c r="AH226" s="52"/>
      <c r="AI226" s="52"/>
      <c r="AJ226" s="52"/>
      <c r="AK226" s="52"/>
      <c r="AL226" s="52"/>
      <c r="AM226" s="86">
        <f>F226</f>
        <v>300</v>
      </c>
      <c r="AN226" s="86"/>
      <c r="AO226" s="86"/>
      <c r="AP226" s="86"/>
      <c r="AQ226" s="86"/>
      <c r="AR226" s="86"/>
      <c r="AS226" s="86"/>
      <c r="AT226" s="52"/>
      <c r="AU226" s="52"/>
      <c r="AV226" s="86"/>
    </row>
    <row r="227" spans="1:48" ht="15.6" x14ac:dyDescent="0.3">
      <c r="A227" s="52">
        <f t="shared" si="6"/>
        <v>218</v>
      </c>
      <c r="B227" s="52">
        <v>930.2</v>
      </c>
      <c r="C227" s="52" t="s">
        <v>25</v>
      </c>
      <c r="D227" s="85">
        <v>41974</v>
      </c>
      <c r="E227" s="84" t="s">
        <v>1080</v>
      </c>
      <c r="F227" s="90">
        <v>35</v>
      </c>
      <c r="G227" s="90">
        <v>0</v>
      </c>
      <c r="H227" s="52" t="s">
        <v>34</v>
      </c>
      <c r="I227" s="52" t="s">
        <v>181</v>
      </c>
      <c r="J227" s="52">
        <v>0</v>
      </c>
      <c r="K227" s="52">
        <v>8024</v>
      </c>
      <c r="L227" s="52" t="s">
        <v>256</v>
      </c>
      <c r="M227" s="89">
        <v>20141211090428</v>
      </c>
      <c r="N227" s="52">
        <v>118216</v>
      </c>
      <c r="O227" s="52">
        <v>1</v>
      </c>
      <c r="P227" s="52"/>
      <c r="Q227" s="52"/>
      <c r="R227" s="52" t="s">
        <v>11</v>
      </c>
      <c r="S227" s="52" t="s">
        <v>58</v>
      </c>
      <c r="T227" s="52">
        <v>1258484</v>
      </c>
      <c r="U227" s="52">
        <v>30</v>
      </c>
      <c r="V227" s="52" t="s">
        <v>41</v>
      </c>
      <c r="W227" s="52" t="s">
        <v>59</v>
      </c>
      <c r="X227" s="52" t="s">
        <v>11</v>
      </c>
      <c r="Y227" s="88">
        <v>41974</v>
      </c>
      <c r="Z227" s="52"/>
      <c r="AA227" s="52"/>
      <c r="AB227" s="52"/>
      <c r="AC227" s="52"/>
      <c r="AD227" s="52"/>
      <c r="AE227" s="52"/>
      <c r="AF227" s="52"/>
      <c r="AG227" s="52"/>
      <c r="AH227" s="52"/>
      <c r="AI227" s="52"/>
      <c r="AJ227" s="52"/>
      <c r="AK227" s="52"/>
      <c r="AL227" s="52"/>
      <c r="AM227" s="52"/>
      <c r="AN227" s="52"/>
      <c r="AO227" s="52"/>
      <c r="AP227" s="52"/>
      <c r="AQ227" s="52"/>
      <c r="AR227" s="52"/>
      <c r="AS227" s="52"/>
      <c r="AT227" s="86">
        <f>F227</f>
        <v>35</v>
      </c>
      <c r="AU227" s="52" t="s">
        <v>499</v>
      </c>
      <c r="AV227" s="86"/>
    </row>
    <row r="228" spans="1:48" ht="15.6" x14ac:dyDescent="0.3">
      <c r="A228" s="52">
        <f t="shared" si="6"/>
        <v>219</v>
      </c>
      <c r="B228" s="52">
        <v>930.2</v>
      </c>
      <c r="C228" s="52" t="s">
        <v>25</v>
      </c>
      <c r="D228" s="85">
        <v>42005</v>
      </c>
      <c r="E228" s="84" t="s">
        <v>1081</v>
      </c>
      <c r="F228" s="90">
        <v>150</v>
      </c>
      <c r="G228" s="90">
        <v>0</v>
      </c>
      <c r="H228" s="52" t="s">
        <v>34</v>
      </c>
      <c r="I228" s="52" t="s">
        <v>132</v>
      </c>
      <c r="J228" s="52">
        <v>0</v>
      </c>
      <c r="K228" s="52">
        <v>8511</v>
      </c>
      <c r="L228" s="52" t="s">
        <v>1166</v>
      </c>
      <c r="M228" s="89">
        <v>25231</v>
      </c>
      <c r="N228" s="52">
        <v>119162</v>
      </c>
      <c r="O228" s="52">
        <v>1</v>
      </c>
      <c r="P228" s="52"/>
      <c r="Q228" s="52"/>
      <c r="R228" s="52" t="s">
        <v>11</v>
      </c>
      <c r="S228" s="52" t="s">
        <v>58</v>
      </c>
      <c r="T228" s="52">
        <v>1258484</v>
      </c>
      <c r="U228" s="52">
        <v>31</v>
      </c>
      <c r="V228" s="52" t="s">
        <v>41</v>
      </c>
      <c r="W228" s="52" t="s">
        <v>59</v>
      </c>
      <c r="X228" s="52" t="s">
        <v>11</v>
      </c>
      <c r="Y228" s="88">
        <v>42005</v>
      </c>
      <c r="Z228" s="52"/>
      <c r="AA228" s="52"/>
      <c r="AB228" s="52"/>
      <c r="AC228" s="52"/>
      <c r="AD228" s="52"/>
      <c r="AE228" s="86">
        <f>F228</f>
        <v>150</v>
      </c>
      <c r="AF228" s="52"/>
      <c r="AG228" s="52"/>
      <c r="AH228" s="52"/>
      <c r="AI228" s="52"/>
      <c r="AJ228" s="52"/>
      <c r="AK228" s="52"/>
      <c r="AL228" s="52"/>
      <c r="AM228" s="52"/>
      <c r="AN228" s="52"/>
      <c r="AO228" s="52"/>
      <c r="AP228" s="52"/>
      <c r="AQ228" s="52"/>
      <c r="AR228" s="52"/>
      <c r="AS228" s="52"/>
      <c r="AT228" s="52"/>
      <c r="AU228" s="52"/>
      <c r="AV228" s="86"/>
    </row>
    <row r="229" spans="1:48" ht="15.6" x14ac:dyDescent="0.3">
      <c r="A229" s="52">
        <f t="shared" si="6"/>
        <v>220</v>
      </c>
      <c r="B229" s="52">
        <v>930.2</v>
      </c>
      <c r="C229" s="52" t="s">
        <v>25</v>
      </c>
      <c r="D229" s="85">
        <v>42005</v>
      </c>
      <c r="E229" s="84" t="s">
        <v>1082</v>
      </c>
      <c r="F229" s="90">
        <v>150</v>
      </c>
      <c r="G229" s="90">
        <v>0</v>
      </c>
      <c r="H229" s="52" t="s">
        <v>34</v>
      </c>
      <c r="I229" s="52" t="s">
        <v>132</v>
      </c>
      <c r="J229" s="52">
        <v>0</v>
      </c>
      <c r="K229" s="52">
        <v>8511</v>
      </c>
      <c r="L229" s="52" t="s">
        <v>1166</v>
      </c>
      <c r="M229" s="89">
        <v>25288</v>
      </c>
      <c r="N229" s="52">
        <v>119162</v>
      </c>
      <c r="O229" s="52">
        <v>1</v>
      </c>
      <c r="P229" s="52"/>
      <c r="Q229" s="52"/>
      <c r="R229" s="52" t="s">
        <v>11</v>
      </c>
      <c r="S229" s="52" t="s">
        <v>58</v>
      </c>
      <c r="T229" s="52">
        <v>1258484</v>
      </c>
      <c r="U229" s="52">
        <v>32</v>
      </c>
      <c r="V229" s="52" t="s">
        <v>41</v>
      </c>
      <c r="W229" s="52" t="s">
        <v>59</v>
      </c>
      <c r="X229" s="52" t="s">
        <v>11</v>
      </c>
      <c r="Y229" s="88">
        <v>42005</v>
      </c>
      <c r="Z229" s="52"/>
      <c r="AA229" s="52"/>
      <c r="AB229" s="52"/>
      <c r="AC229" s="52"/>
      <c r="AD229" s="52"/>
      <c r="AE229" s="86">
        <f>F229</f>
        <v>150</v>
      </c>
      <c r="AF229" s="52"/>
      <c r="AG229" s="52"/>
      <c r="AH229" s="52"/>
      <c r="AI229" s="52"/>
      <c r="AJ229" s="52"/>
      <c r="AK229" s="52"/>
      <c r="AL229" s="52"/>
      <c r="AM229" s="52"/>
      <c r="AN229" s="52"/>
      <c r="AO229" s="52"/>
      <c r="AP229" s="52"/>
      <c r="AQ229" s="52"/>
      <c r="AR229" s="52"/>
      <c r="AS229" s="52"/>
      <c r="AT229" s="52"/>
      <c r="AU229" s="52"/>
      <c r="AV229" s="86"/>
    </row>
    <row r="230" spans="1:48" ht="15.6" x14ac:dyDescent="0.3">
      <c r="A230" s="52">
        <f t="shared" si="6"/>
        <v>221</v>
      </c>
      <c r="B230" s="52">
        <v>930.2</v>
      </c>
      <c r="C230" s="52" t="s">
        <v>25</v>
      </c>
      <c r="D230" s="85">
        <v>41944</v>
      </c>
      <c r="E230" s="84" t="s">
        <v>186</v>
      </c>
      <c r="F230" s="90">
        <v>59.25</v>
      </c>
      <c r="G230" s="90">
        <v>0</v>
      </c>
      <c r="H230" s="52" t="s">
        <v>34</v>
      </c>
      <c r="I230" s="52" t="s">
        <v>127</v>
      </c>
      <c r="J230" s="52">
        <v>0</v>
      </c>
      <c r="K230" s="52">
        <v>9999</v>
      </c>
      <c r="L230" s="52" t="s">
        <v>257</v>
      </c>
      <c r="M230" s="89">
        <v>20141209133930</v>
      </c>
      <c r="N230" s="52">
        <v>1617</v>
      </c>
      <c r="O230" s="52">
        <v>1</v>
      </c>
      <c r="P230" s="52"/>
      <c r="Q230" s="52"/>
      <c r="R230" s="52" t="s">
        <v>11</v>
      </c>
      <c r="S230" s="52" t="s">
        <v>58</v>
      </c>
      <c r="T230" s="52">
        <v>1258413</v>
      </c>
      <c r="U230" s="52">
        <v>82</v>
      </c>
      <c r="V230" s="52" t="s">
        <v>41</v>
      </c>
      <c r="W230" s="52" t="s">
        <v>59</v>
      </c>
      <c r="X230" s="52" t="s">
        <v>11</v>
      </c>
      <c r="Y230" s="88">
        <v>41944</v>
      </c>
      <c r="Z230" s="52"/>
      <c r="AA230" s="52"/>
      <c r="AB230" s="52"/>
      <c r="AC230" s="52"/>
      <c r="AD230" s="52"/>
      <c r="AE230" s="52"/>
      <c r="AF230" s="52"/>
      <c r="AG230" s="52"/>
      <c r="AH230" s="52"/>
      <c r="AI230" s="52"/>
      <c r="AJ230" s="52"/>
      <c r="AK230" s="52"/>
      <c r="AL230" s="52"/>
      <c r="AM230" s="52"/>
      <c r="AN230" s="52"/>
      <c r="AO230" s="52"/>
      <c r="AP230" s="52"/>
      <c r="AQ230" s="52"/>
      <c r="AR230" s="52"/>
      <c r="AS230" s="52"/>
      <c r="AT230" s="86">
        <f>F230</f>
        <v>59.25</v>
      </c>
      <c r="AU230" s="52" t="s">
        <v>495</v>
      </c>
      <c r="AV230" s="86"/>
    </row>
    <row r="231" spans="1:48" ht="15.6" x14ac:dyDescent="0.3">
      <c r="A231" s="52">
        <f t="shared" si="6"/>
        <v>222</v>
      </c>
      <c r="B231" s="52">
        <v>930.2</v>
      </c>
      <c r="C231" s="52" t="s">
        <v>25</v>
      </c>
      <c r="D231" s="85">
        <v>41962</v>
      </c>
      <c r="E231" s="84" t="s">
        <v>1083</v>
      </c>
      <c r="F231" s="90">
        <v>180.21</v>
      </c>
      <c r="G231" s="90">
        <v>0</v>
      </c>
      <c r="H231" s="52" t="s">
        <v>34</v>
      </c>
      <c r="I231" s="52" t="s">
        <v>118</v>
      </c>
      <c r="J231" s="52">
        <v>0</v>
      </c>
      <c r="K231" s="52">
        <v>9999</v>
      </c>
      <c r="L231" s="52" t="s">
        <v>138</v>
      </c>
      <c r="M231" s="89">
        <v>20141209101147</v>
      </c>
      <c r="N231" s="52">
        <v>1614</v>
      </c>
      <c r="O231" s="52">
        <v>1</v>
      </c>
      <c r="P231" s="52"/>
      <c r="Q231" s="52"/>
      <c r="R231" s="52" t="s">
        <v>11</v>
      </c>
      <c r="S231" s="52" t="s">
        <v>58</v>
      </c>
      <c r="T231" s="52">
        <v>1258413</v>
      </c>
      <c r="U231" s="52">
        <v>83</v>
      </c>
      <c r="V231" s="52" t="s">
        <v>41</v>
      </c>
      <c r="W231" s="52" t="s">
        <v>59</v>
      </c>
      <c r="X231" s="52" t="s">
        <v>11</v>
      </c>
      <c r="Y231" s="88">
        <v>41944</v>
      </c>
      <c r="Z231" s="52"/>
      <c r="AA231" s="52"/>
      <c r="AB231" s="52"/>
      <c r="AC231" s="52"/>
      <c r="AD231" s="52"/>
      <c r="AE231" s="52"/>
      <c r="AF231" s="52"/>
      <c r="AG231" s="52"/>
      <c r="AH231" s="52"/>
      <c r="AI231" s="52"/>
      <c r="AJ231" s="52"/>
      <c r="AK231" s="52"/>
      <c r="AL231" s="86">
        <f>F231</f>
        <v>180.21</v>
      </c>
      <c r="AM231" s="52"/>
      <c r="AN231" s="52"/>
      <c r="AO231" s="52"/>
      <c r="AP231" s="52"/>
      <c r="AQ231" s="52"/>
      <c r="AR231" s="52"/>
      <c r="AS231" s="52"/>
      <c r="AT231" s="52"/>
      <c r="AU231" s="52"/>
      <c r="AV231" s="86"/>
    </row>
    <row r="232" spans="1:48" ht="15.6" x14ac:dyDescent="0.3">
      <c r="A232" s="52">
        <f t="shared" si="6"/>
        <v>223</v>
      </c>
      <c r="B232" s="52">
        <v>930.2</v>
      </c>
      <c r="C232" s="52" t="s">
        <v>25</v>
      </c>
      <c r="D232" s="85">
        <v>41977</v>
      </c>
      <c r="E232" s="84" t="s">
        <v>163</v>
      </c>
      <c r="F232" s="90">
        <v>500</v>
      </c>
      <c r="G232" s="90">
        <v>0</v>
      </c>
      <c r="H232" s="52" t="s">
        <v>34</v>
      </c>
      <c r="I232" s="52" t="s">
        <v>56</v>
      </c>
      <c r="J232" s="52">
        <v>0</v>
      </c>
      <c r="K232" s="52">
        <v>10148</v>
      </c>
      <c r="L232" s="52" t="s">
        <v>258</v>
      </c>
      <c r="M232" s="89">
        <v>20141208161805</v>
      </c>
      <c r="N232" s="52">
        <v>118224</v>
      </c>
      <c r="O232" s="52">
        <v>1</v>
      </c>
      <c r="P232" s="52"/>
      <c r="Q232" s="52"/>
      <c r="R232" s="52" t="s">
        <v>11</v>
      </c>
      <c r="S232" s="52" t="s">
        <v>58</v>
      </c>
      <c r="T232" s="52">
        <v>1258413</v>
      </c>
      <c r="U232" s="52">
        <v>84</v>
      </c>
      <c r="V232" s="52" t="s">
        <v>41</v>
      </c>
      <c r="W232" s="52" t="s">
        <v>59</v>
      </c>
      <c r="X232" s="52" t="s">
        <v>11</v>
      </c>
      <c r="Y232" s="88">
        <v>41974</v>
      </c>
      <c r="Z232" s="52"/>
      <c r="AA232" s="52"/>
      <c r="AB232" s="52"/>
      <c r="AC232" s="52"/>
      <c r="AD232" s="52"/>
      <c r="AE232" s="52"/>
      <c r="AF232" s="52"/>
      <c r="AG232" s="86">
        <f>F232</f>
        <v>500</v>
      </c>
      <c r="AH232" s="86"/>
      <c r="AI232" s="52"/>
      <c r="AJ232" s="52"/>
      <c r="AK232" s="52"/>
      <c r="AL232" s="52"/>
      <c r="AM232" s="52"/>
      <c r="AN232" s="52"/>
      <c r="AO232" s="52"/>
      <c r="AP232" s="52"/>
      <c r="AQ232" s="52"/>
      <c r="AR232" s="52"/>
      <c r="AS232" s="52"/>
      <c r="AT232" s="52"/>
      <c r="AU232" s="52"/>
      <c r="AV232" s="86"/>
    </row>
    <row r="233" spans="1:48" ht="15.6" x14ac:dyDescent="0.3">
      <c r="A233" s="52">
        <f t="shared" si="6"/>
        <v>224</v>
      </c>
      <c r="B233" s="52">
        <v>930.2</v>
      </c>
      <c r="C233" s="52" t="s">
        <v>25</v>
      </c>
      <c r="D233" s="85">
        <v>41974</v>
      </c>
      <c r="E233" s="84" t="s">
        <v>1026</v>
      </c>
      <c r="F233" s="90">
        <v>2000</v>
      </c>
      <c r="G233" s="90">
        <v>0</v>
      </c>
      <c r="H233" s="52" t="s">
        <v>34</v>
      </c>
      <c r="I233" s="52" t="s">
        <v>67</v>
      </c>
      <c r="J233" s="52">
        <v>0</v>
      </c>
      <c r="K233" s="52">
        <v>156</v>
      </c>
      <c r="L233" s="52" t="s">
        <v>68</v>
      </c>
      <c r="M233" s="89">
        <v>37910</v>
      </c>
      <c r="N233" s="52">
        <v>118155</v>
      </c>
      <c r="O233" s="52">
        <v>1</v>
      </c>
      <c r="P233" s="52"/>
      <c r="Q233" s="52"/>
      <c r="R233" s="52" t="s">
        <v>11</v>
      </c>
      <c r="S233" s="52" t="s">
        <v>58</v>
      </c>
      <c r="T233" s="52">
        <v>1258413</v>
      </c>
      <c r="U233" s="52">
        <v>85</v>
      </c>
      <c r="V233" s="52" t="s">
        <v>41</v>
      </c>
      <c r="W233" s="52" t="s">
        <v>59</v>
      </c>
      <c r="X233" s="52" t="s">
        <v>11</v>
      </c>
      <c r="Y233" s="88">
        <v>41974</v>
      </c>
      <c r="Z233" s="52"/>
      <c r="AA233" s="52"/>
      <c r="AB233" s="52"/>
      <c r="AC233" s="52"/>
      <c r="AD233" s="52"/>
      <c r="AE233" s="52"/>
      <c r="AF233" s="52"/>
      <c r="AG233" s="52"/>
      <c r="AH233" s="52"/>
      <c r="AI233" s="52"/>
      <c r="AJ233" s="52"/>
      <c r="AK233" s="52"/>
      <c r="AL233" s="52"/>
      <c r="AM233" s="86">
        <f>F233</f>
        <v>2000</v>
      </c>
      <c r="AN233" s="86"/>
      <c r="AO233" s="86"/>
      <c r="AP233" s="86"/>
      <c r="AQ233" s="86"/>
      <c r="AR233" s="86"/>
      <c r="AS233" s="86"/>
      <c r="AT233" s="52"/>
      <c r="AU233" s="52"/>
      <c r="AV233" s="86"/>
    </row>
    <row r="234" spans="1:48" ht="15.6" x14ac:dyDescent="0.3">
      <c r="A234" s="52">
        <f t="shared" si="6"/>
        <v>225</v>
      </c>
      <c r="B234" s="52">
        <v>930.2</v>
      </c>
      <c r="C234" s="52" t="s">
        <v>25</v>
      </c>
      <c r="D234" s="85">
        <v>41974</v>
      </c>
      <c r="E234" s="84" t="s">
        <v>170</v>
      </c>
      <c r="F234" s="90">
        <v>230</v>
      </c>
      <c r="G234" s="90">
        <v>0</v>
      </c>
      <c r="H234" s="52" t="s">
        <v>34</v>
      </c>
      <c r="I234" s="52" t="s">
        <v>67</v>
      </c>
      <c r="J234" s="52">
        <v>0</v>
      </c>
      <c r="K234" s="52">
        <v>7592</v>
      </c>
      <c r="L234" s="52" t="s">
        <v>1167</v>
      </c>
      <c r="M234" s="89">
        <v>71500</v>
      </c>
      <c r="N234" s="52">
        <v>118190</v>
      </c>
      <c r="O234" s="52">
        <v>1</v>
      </c>
      <c r="P234" s="52"/>
      <c r="Q234" s="52"/>
      <c r="R234" s="52" t="s">
        <v>11</v>
      </c>
      <c r="S234" s="52" t="s">
        <v>58</v>
      </c>
      <c r="T234" s="52">
        <v>1258413</v>
      </c>
      <c r="U234" s="52">
        <v>86</v>
      </c>
      <c r="V234" s="52" t="s">
        <v>41</v>
      </c>
      <c r="W234" s="52" t="s">
        <v>59</v>
      </c>
      <c r="X234" s="52" t="s">
        <v>11</v>
      </c>
      <c r="Y234" s="88">
        <v>41974</v>
      </c>
      <c r="Z234" s="52"/>
      <c r="AA234" s="52"/>
      <c r="AB234" s="52"/>
      <c r="AC234" s="52"/>
      <c r="AD234" s="52"/>
      <c r="AE234" s="52"/>
      <c r="AF234" s="52"/>
      <c r="AG234" s="52"/>
      <c r="AH234" s="52"/>
      <c r="AI234" s="52"/>
      <c r="AJ234" s="52"/>
      <c r="AK234" s="52"/>
      <c r="AL234" s="52"/>
      <c r="AM234" s="52"/>
      <c r="AN234" s="86">
        <f>F234</f>
        <v>230</v>
      </c>
      <c r="AO234" s="52"/>
      <c r="AP234" s="52"/>
      <c r="AQ234" s="52"/>
      <c r="AR234" s="52"/>
      <c r="AS234" s="52"/>
      <c r="AT234" s="52"/>
      <c r="AU234" s="52"/>
      <c r="AV234" s="86"/>
    </row>
    <row r="235" spans="1:48" ht="15.6" x14ac:dyDescent="0.3">
      <c r="A235" s="52">
        <f t="shared" si="6"/>
        <v>226</v>
      </c>
      <c r="B235" s="52">
        <v>930.2</v>
      </c>
      <c r="C235" s="52" t="s">
        <v>25</v>
      </c>
      <c r="D235" s="85">
        <v>41944</v>
      </c>
      <c r="E235" s="84" t="s">
        <v>1084</v>
      </c>
      <c r="F235" s="90">
        <v>106.12</v>
      </c>
      <c r="G235" s="90">
        <v>0</v>
      </c>
      <c r="H235" s="52" t="s">
        <v>34</v>
      </c>
      <c r="I235" s="52" t="s">
        <v>61</v>
      </c>
      <c r="J235" s="52">
        <v>0</v>
      </c>
      <c r="K235" s="52">
        <v>7402</v>
      </c>
      <c r="L235" s="52" t="s">
        <v>1133</v>
      </c>
      <c r="M235" s="89">
        <v>1541</v>
      </c>
      <c r="N235" s="52">
        <v>1604</v>
      </c>
      <c r="O235" s="52">
        <v>1</v>
      </c>
      <c r="P235" s="52"/>
      <c r="Q235" s="52"/>
      <c r="R235" s="52" t="s">
        <v>11</v>
      </c>
      <c r="S235" s="52" t="s">
        <v>58</v>
      </c>
      <c r="T235" s="52">
        <v>1258413</v>
      </c>
      <c r="U235" s="52">
        <v>87</v>
      </c>
      <c r="V235" s="52" t="s">
        <v>41</v>
      </c>
      <c r="W235" s="52" t="s">
        <v>59</v>
      </c>
      <c r="X235" s="52" t="s">
        <v>11</v>
      </c>
      <c r="Y235" s="88">
        <v>41944</v>
      </c>
      <c r="Z235" s="52"/>
      <c r="AA235" s="52"/>
      <c r="AB235" s="52"/>
      <c r="AC235" s="52"/>
      <c r="AD235" s="52"/>
      <c r="AE235" s="52"/>
      <c r="AF235" s="52"/>
      <c r="AG235" s="52"/>
      <c r="AH235" s="52"/>
      <c r="AI235" s="52"/>
      <c r="AJ235" s="52"/>
      <c r="AK235" s="52"/>
      <c r="AL235" s="52"/>
      <c r="AM235" s="52"/>
      <c r="AN235" s="52"/>
      <c r="AO235" s="52"/>
      <c r="AP235" s="52"/>
      <c r="AQ235" s="52"/>
      <c r="AR235" s="86">
        <f t="shared" ref="AR235:AR241" si="7">F235</f>
        <v>106.12</v>
      </c>
      <c r="AS235" s="86"/>
      <c r="AT235" s="52"/>
      <c r="AU235" s="52"/>
      <c r="AV235" s="86"/>
    </row>
    <row r="236" spans="1:48" ht="15.6" x14ac:dyDescent="0.3">
      <c r="A236" s="52">
        <f t="shared" si="6"/>
        <v>227</v>
      </c>
      <c r="B236" s="52">
        <v>930.2</v>
      </c>
      <c r="C236" s="52" t="s">
        <v>25</v>
      </c>
      <c r="D236" s="85">
        <v>41944</v>
      </c>
      <c r="E236" s="84" t="s">
        <v>259</v>
      </c>
      <c r="F236" s="90">
        <v>91.99</v>
      </c>
      <c r="G236" s="90">
        <v>0</v>
      </c>
      <c r="H236" s="52" t="s">
        <v>34</v>
      </c>
      <c r="I236" s="52" t="s">
        <v>61</v>
      </c>
      <c r="J236" s="52">
        <v>0</v>
      </c>
      <c r="K236" s="52">
        <v>7402</v>
      </c>
      <c r="L236" s="52" t="s">
        <v>1133</v>
      </c>
      <c r="M236" s="89">
        <v>1785</v>
      </c>
      <c r="N236" s="52">
        <v>1605</v>
      </c>
      <c r="O236" s="52">
        <v>1</v>
      </c>
      <c r="P236" s="52"/>
      <c r="Q236" s="52"/>
      <c r="R236" s="52" t="s">
        <v>11</v>
      </c>
      <c r="S236" s="52" t="s">
        <v>58</v>
      </c>
      <c r="T236" s="52">
        <v>1258413</v>
      </c>
      <c r="U236" s="52">
        <v>88</v>
      </c>
      <c r="V236" s="52" t="s">
        <v>41</v>
      </c>
      <c r="W236" s="52" t="s">
        <v>59</v>
      </c>
      <c r="X236" s="52" t="s">
        <v>11</v>
      </c>
      <c r="Y236" s="88">
        <v>41944</v>
      </c>
      <c r="Z236" s="52"/>
      <c r="AA236" s="52"/>
      <c r="AB236" s="52"/>
      <c r="AC236" s="52"/>
      <c r="AD236" s="52"/>
      <c r="AE236" s="52"/>
      <c r="AF236" s="52"/>
      <c r="AG236" s="52"/>
      <c r="AH236" s="52"/>
      <c r="AI236" s="52"/>
      <c r="AJ236" s="52"/>
      <c r="AK236" s="52"/>
      <c r="AL236" s="52"/>
      <c r="AM236" s="52"/>
      <c r="AN236" s="52"/>
      <c r="AO236" s="52"/>
      <c r="AP236" s="52"/>
      <c r="AQ236" s="52"/>
      <c r="AR236" s="86">
        <f t="shared" si="7"/>
        <v>91.99</v>
      </c>
      <c r="AS236" s="86"/>
      <c r="AT236" s="52"/>
      <c r="AU236" s="52"/>
      <c r="AV236" s="86"/>
    </row>
    <row r="237" spans="1:48" ht="15.6" x14ac:dyDescent="0.3">
      <c r="A237" s="52">
        <f t="shared" si="6"/>
        <v>228</v>
      </c>
      <c r="B237" s="52">
        <v>930.2</v>
      </c>
      <c r="C237" s="52" t="s">
        <v>25</v>
      </c>
      <c r="D237" s="85">
        <v>41944</v>
      </c>
      <c r="E237" s="84" t="s">
        <v>1085</v>
      </c>
      <c r="F237" s="90">
        <v>105.85</v>
      </c>
      <c r="G237" s="90">
        <v>0</v>
      </c>
      <c r="H237" s="52" t="s">
        <v>34</v>
      </c>
      <c r="I237" s="52" t="s">
        <v>61</v>
      </c>
      <c r="J237" s="52">
        <v>0</v>
      </c>
      <c r="K237" s="52">
        <v>7402</v>
      </c>
      <c r="L237" s="52" t="s">
        <v>1133</v>
      </c>
      <c r="M237" s="89">
        <v>2265</v>
      </c>
      <c r="N237" s="52">
        <v>1606</v>
      </c>
      <c r="O237" s="52">
        <v>1</v>
      </c>
      <c r="P237" s="52"/>
      <c r="Q237" s="52"/>
      <c r="R237" s="52" t="s">
        <v>11</v>
      </c>
      <c r="S237" s="52" t="s">
        <v>58</v>
      </c>
      <c r="T237" s="52">
        <v>1258413</v>
      </c>
      <c r="U237" s="52">
        <v>89</v>
      </c>
      <c r="V237" s="52" t="s">
        <v>41</v>
      </c>
      <c r="W237" s="52" t="s">
        <v>59</v>
      </c>
      <c r="X237" s="52" t="s">
        <v>11</v>
      </c>
      <c r="Y237" s="88">
        <v>41944</v>
      </c>
      <c r="Z237" s="52"/>
      <c r="AA237" s="52"/>
      <c r="AB237" s="52"/>
      <c r="AC237" s="52"/>
      <c r="AD237" s="52"/>
      <c r="AE237" s="52"/>
      <c r="AF237" s="52"/>
      <c r="AG237" s="52"/>
      <c r="AH237" s="52"/>
      <c r="AI237" s="52"/>
      <c r="AJ237" s="52"/>
      <c r="AK237" s="52"/>
      <c r="AL237" s="52"/>
      <c r="AM237" s="52"/>
      <c r="AN237" s="52"/>
      <c r="AO237" s="52"/>
      <c r="AP237" s="52"/>
      <c r="AQ237" s="52"/>
      <c r="AR237" s="86">
        <f t="shared" si="7"/>
        <v>105.85</v>
      </c>
      <c r="AS237" s="86"/>
      <c r="AT237" s="52"/>
      <c r="AU237" s="52"/>
      <c r="AV237" s="86"/>
    </row>
    <row r="238" spans="1:48" ht="15.6" x14ac:dyDescent="0.3">
      <c r="A238" s="52">
        <f t="shared" si="6"/>
        <v>229</v>
      </c>
      <c r="B238" s="52">
        <v>930.2</v>
      </c>
      <c r="C238" s="52" t="s">
        <v>25</v>
      </c>
      <c r="D238" s="85">
        <v>41944</v>
      </c>
      <c r="E238" s="84" t="s">
        <v>1086</v>
      </c>
      <c r="F238" s="90">
        <v>28.91</v>
      </c>
      <c r="G238" s="90">
        <v>0</v>
      </c>
      <c r="H238" s="52" t="s">
        <v>34</v>
      </c>
      <c r="I238" s="52" t="s">
        <v>61</v>
      </c>
      <c r="J238" s="52">
        <v>0</v>
      </c>
      <c r="K238" s="52">
        <v>7402</v>
      </c>
      <c r="L238" s="52" t="s">
        <v>1133</v>
      </c>
      <c r="M238" s="89">
        <v>9374</v>
      </c>
      <c r="N238" s="52">
        <v>1608</v>
      </c>
      <c r="O238" s="52">
        <v>1</v>
      </c>
      <c r="P238" s="52"/>
      <c r="Q238" s="52"/>
      <c r="R238" s="52" t="s">
        <v>11</v>
      </c>
      <c r="S238" s="52" t="s">
        <v>58</v>
      </c>
      <c r="T238" s="52">
        <v>1258413</v>
      </c>
      <c r="U238" s="52">
        <v>90</v>
      </c>
      <c r="V238" s="52" t="s">
        <v>41</v>
      </c>
      <c r="W238" s="52" t="s">
        <v>59</v>
      </c>
      <c r="X238" s="52" t="s">
        <v>11</v>
      </c>
      <c r="Y238" s="88">
        <v>41944</v>
      </c>
      <c r="Z238" s="52"/>
      <c r="AA238" s="52"/>
      <c r="AB238" s="52"/>
      <c r="AC238" s="52"/>
      <c r="AD238" s="52"/>
      <c r="AE238" s="52"/>
      <c r="AF238" s="52"/>
      <c r="AG238" s="52"/>
      <c r="AH238" s="52"/>
      <c r="AI238" s="52"/>
      <c r="AJ238" s="52"/>
      <c r="AK238" s="52"/>
      <c r="AL238" s="52"/>
      <c r="AM238" s="52"/>
      <c r="AN238" s="52"/>
      <c r="AO238" s="52"/>
      <c r="AP238" s="52"/>
      <c r="AQ238" s="52"/>
      <c r="AR238" s="86">
        <f t="shared" si="7"/>
        <v>28.91</v>
      </c>
      <c r="AS238" s="86"/>
      <c r="AT238" s="52"/>
      <c r="AU238" s="52"/>
      <c r="AV238" s="86"/>
    </row>
    <row r="239" spans="1:48" ht="15.6" x14ac:dyDescent="0.3">
      <c r="A239" s="52">
        <f t="shared" si="6"/>
        <v>230</v>
      </c>
      <c r="B239" s="52">
        <v>930.2</v>
      </c>
      <c r="C239" s="52" t="s">
        <v>25</v>
      </c>
      <c r="D239" s="85">
        <v>41944</v>
      </c>
      <c r="E239" s="84" t="s">
        <v>260</v>
      </c>
      <c r="F239" s="90">
        <v>48.81</v>
      </c>
      <c r="G239" s="90">
        <v>0</v>
      </c>
      <c r="H239" s="52" t="s">
        <v>34</v>
      </c>
      <c r="I239" s="52" t="s">
        <v>61</v>
      </c>
      <c r="J239" s="52">
        <v>0</v>
      </c>
      <c r="K239" s="52">
        <v>9999</v>
      </c>
      <c r="L239" s="52" t="s">
        <v>261</v>
      </c>
      <c r="M239" s="89">
        <v>20141209140435</v>
      </c>
      <c r="N239" s="52">
        <v>1610</v>
      </c>
      <c r="O239" s="52">
        <v>1</v>
      </c>
      <c r="P239" s="52"/>
      <c r="Q239" s="52"/>
      <c r="R239" s="52" t="s">
        <v>11</v>
      </c>
      <c r="S239" s="52" t="s">
        <v>58</v>
      </c>
      <c r="T239" s="52">
        <v>1258413</v>
      </c>
      <c r="U239" s="52">
        <v>91</v>
      </c>
      <c r="V239" s="52" t="s">
        <v>41</v>
      </c>
      <c r="W239" s="52" t="s">
        <v>59</v>
      </c>
      <c r="X239" s="52" t="s">
        <v>11</v>
      </c>
      <c r="Y239" s="88">
        <v>41944</v>
      </c>
      <c r="Z239" s="52"/>
      <c r="AA239" s="52"/>
      <c r="AB239" s="52"/>
      <c r="AC239" s="52"/>
      <c r="AD239" s="52"/>
      <c r="AE239" s="52"/>
      <c r="AF239" s="52"/>
      <c r="AG239" s="52"/>
      <c r="AH239" s="52"/>
      <c r="AI239" s="52"/>
      <c r="AJ239" s="52"/>
      <c r="AK239" s="52"/>
      <c r="AL239" s="52"/>
      <c r="AM239" s="52"/>
      <c r="AN239" s="52"/>
      <c r="AO239" s="52"/>
      <c r="AP239" s="52"/>
      <c r="AQ239" s="52"/>
      <c r="AR239" s="86">
        <f t="shared" si="7"/>
        <v>48.81</v>
      </c>
      <c r="AS239" s="86"/>
      <c r="AT239" s="52"/>
      <c r="AU239" s="52"/>
      <c r="AV239" s="86"/>
    </row>
    <row r="240" spans="1:48" ht="15.6" x14ac:dyDescent="0.3">
      <c r="A240" s="52">
        <f t="shared" si="6"/>
        <v>231</v>
      </c>
      <c r="B240" s="52">
        <v>930.2</v>
      </c>
      <c r="C240" s="52" t="s">
        <v>25</v>
      </c>
      <c r="D240" s="85">
        <v>41944</v>
      </c>
      <c r="E240" s="84" t="s">
        <v>260</v>
      </c>
      <c r="F240" s="90">
        <v>57.86</v>
      </c>
      <c r="G240" s="90">
        <v>0</v>
      </c>
      <c r="H240" s="52" t="s">
        <v>34</v>
      </c>
      <c r="I240" s="52" t="s">
        <v>61</v>
      </c>
      <c r="J240" s="52">
        <v>0</v>
      </c>
      <c r="K240" s="52">
        <v>9999</v>
      </c>
      <c r="L240" s="52" t="s">
        <v>261</v>
      </c>
      <c r="M240" s="89">
        <v>20141209140540</v>
      </c>
      <c r="N240" s="52">
        <v>1611</v>
      </c>
      <c r="O240" s="52">
        <v>1</v>
      </c>
      <c r="P240" s="52"/>
      <c r="Q240" s="52"/>
      <c r="R240" s="52" t="s">
        <v>11</v>
      </c>
      <c r="S240" s="52" t="s">
        <v>58</v>
      </c>
      <c r="T240" s="52">
        <v>1258413</v>
      </c>
      <c r="U240" s="52">
        <v>92</v>
      </c>
      <c r="V240" s="52" t="s">
        <v>41</v>
      </c>
      <c r="W240" s="52" t="s">
        <v>59</v>
      </c>
      <c r="X240" s="52" t="s">
        <v>11</v>
      </c>
      <c r="Y240" s="88">
        <v>41944</v>
      </c>
      <c r="Z240" s="52"/>
      <c r="AA240" s="52"/>
      <c r="AB240" s="52"/>
      <c r="AC240" s="52"/>
      <c r="AD240" s="52"/>
      <c r="AE240" s="52"/>
      <c r="AF240" s="52"/>
      <c r="AG240" s="52"/>
      <c r="AH240" s="52"/>
      <c r="AI240" s="52"/>
      <c r="AJ240" s="52"/>
      <c r="AK240" s="52"/>
      <c r="AL240" s="52"/>
      <c r="AM240" s="52"/>
      <c r="AN240" s="52"/>
      <c r="AO240" s="52"/>
      <c r="AP240" s="52"/>
      <c r="AQ240" s="52"/>
      <c r="AR240" s="86">
        <f t="shared" si="7"/>
        <v>57.86</v>
      </c>
      <c r="AS240" s="86"/>
      <c r="AT240" s="52"/>
      <c r="AU240" s="52"/>
      <c r="AV240" s="86"/>
    </row>
    <row r="241" spans="1:48" ht="15.6" x14ac:dyDescent="0.3">
      <c r="A241" s="52">
        <f t="shared" si="6"/>
        <v>232</v>
      </c>
      <c r="B241" s="52">
        <v>930.2</v>
      </c>
      <c r="C241" s="52" t="s">
        <v>25</v>
      </c>
      <c r="D241" s="85">
        <v>41944</v>
      </c>
      <c r="E241" s="84" t="s">
        <v>260</v>
      </c>
      <c r="F241" s="90">
        <v>87.51</v>
      </c>
      <c r="G241" s="90">
        <v>0</v>
      </c>
      <c r="H241" s="52" t="s">
        <v>34</v>
      </c>
      <c r="I241" s="52" t="s">
        <v>61</v>
      </c>
      <c r="J241" s="52">
        <v>0</v>
      </c>
      <c r="K241" s="52">
        <v>9999</v>
      </c>
      <c r="L241" s="52" t="s">
        <v>262</v>
      </c>
      <c r="M241" s="89">
        <v>20141209141418</v>
      </c>
      <c r="N241" s="52">
        <v>1613</v>
      </c>
      <c r="O241" s="52">
        <v>1</v>
      </c>
      <c r="P241" s="52"/>
      <c r="Q241" s="52"/>
      <c r="R241" s="52" t="s">
        <v>11</v>
      </c>
      <c r="S241" s="52" t="s">
        <v>58</v>
      </c>
      <c r="T241" s="52">
        <v>1258413</v>
      </c>
      <c r="U241" s="52">
        <v>93</v>
      </c>
      <c r="V241" s="52" t="s">
        <v>41</v>
      </c>
      <c r="W241" s="52" t="s">
        <v>59</v>
      </c>
      <c r="X241" s="52" t="s">
        <v>11</v>
      </c>
      <c r="Y241" s="88">
        <v>41944</v>
      </c>
      <c r="Z241" s="52"/>
      <c r="AA241" s="52"/>
      <c r="AB241" s="52"/>
      <c r="AC241" s="52"/>
      <c r="AD241" s="52"/>
      <c r="AE241" s="52"/>
      <c r="AF241" s="52"/>
      <c r="AG241" s="52"/>
      <c r="AH241" s="52"/>
      <c r="AI241" s="52"/>
      <c r="AJ241" s="52"/>
      <c r="AK241" s="52"/>
      <c r="AL241" s="52"/>
      <c r="AM241" s="52"/>
      <c r="AN241" s="52"/>
      <c r="AO241" s="52"/>
      <c r="AP241" s="52"/>
      <c r="AQ241" s="52"/>
      <c r="AR241" s="86">
        <f t="shared" si="7"/>
        <v>87.51</v>
      </c>
      <c r="AS241" s="86"/>
      <c r="AT241" s="52"/>
      <c r="AU241" s="52"/>
      <c r="AV241" s="86"/>
    </row>
    <row r="242" spans="1:48" ht="15.6" x14ac:dyDescent="0.3">
      <c r="A242" s="52">
        <f t="shared" si="6"/>
        <v>233</v>
      </c>
      <c r="B242" s="52">
        <v>930.2</v>
      </c>
      <c r="C242" s="52" t="s">
        <v>25</v>
      </c>
      <c r="D242" s="85">
        <v>41944</v>
      </c>
      <c r="E242" s="84" t="s">
        <v>1087</v>
      </c>
      <c r="F242" s="90">
        <v>391.31</v>
      </c>
      <c r="G242" s="90">
        <v>0</v>
      </c>
      <c r="H242" s="52" t="s">
        <v>34</v>
      </c>
      <c r="I242" s="52" t="s">
        <v>38</v>
      </c>
      <c r="J242" s="52">
        <v>0</v>
      </c>
      <c r="K242" s="52">
        <v>9999</v>
      </c>
      <c r="L242" s="52" t="s">
        <v>263</v>
      </c>
      <c r="M242" s="89">
        <v>2904685</v>
      </c>
      <c r="N242" s="52">
        <v>1569</v>
      </c>
      <c r="O242" s="52">
        <v>1</v>
      </c>
      <c r="P242" s="52">
        <v>2778</v>
      </c>
      <c r="Q242" s="52" t="s">
        <v>264</v>
      </c>
      <c r="R242" s="52" t="s">
        <v>11</v>
      </c>
      <c r="S242" s="52" t="s">
        <v>58</v>
      </c>
      <c r="T242" s="52">
        <v>1258326</v>
      </c>
      <c r="U242" s="52">
        <v>57</v>
      </c>
      <c r="V242" s="52" t="s">
        <v>41</v>
      </c>
      <c r="W242" s="52" t="s">
        <v>59</v>
      </c>
      <c r="X242" s="52" t="s">
        <v>11</v>
      </c>
      <c r="Y242" s="88">
        <v>41944</v>
      </c>
      <c r="Z242" s="52"/>
      <c r="AA242" s="52"/>
      <c r="AB242" s="52"/>
      <c r="AC242" s="52"/>
      <c r="AD242" s="52"/>
      <c r="AE242" s="52"/>
      <c r="AF242" s="52"/>
      <c r="AG242" s="52"/>
      <c r="AH242" s="52"/>
      <c r="AI242" s="52"/>
      <c r="AJ242" s="52"/>
      <c r="AK242" s="52"/>
      <c r="AL242" s="52"/>
      <c r="AM242" s="86">
        <f>F242</f>
        <v>391.31</v>
      </c>
      <c r="AN242" s="86"/>
      <c r="AO242" s="86"/>
      <c r="AP242" s="86"/>
      <c r="AQ242" s="86"/>
      <c r="AR242" s="86"/>
      <c r="AS242" s="86"/>
      <c r="AT242" s="52"/>
      <c r="AU242" s="52"/>
      <c r="AV242" s="86"/>
    </row>
    <row r="243" spans="1:48" ht="15.6" x14ac:dyDescent="0.3">
      <c r="A243" s="52">
        <f t="shared" si="6"/>
        <v>234</v>
      </c>
      <c r="B243" s="52">
        <v>930.2</v>
      </c>
      <c r="C243" s="52" t="s">
        <v>25</v>
      </c>
      <c r="D243" s="85">
        <v>41944</v>
      </c>
      <c r="E243" s="84" t="s">
        <v>1088</v>
      </c>
      <c r="F243" s="90">
        <v>29.15</v>
      </c>
      <c r="G243" s="90">
        <v>0</v>
      </c>
      <c r="H243" s="52" t="s">
        <v>34</v>
      </c>
      <c r="I243" s="52" t="s">
        <v>265</v>
      </c>
      <c r="J243" s="52">
        <v>0</v>
      </c>
      <c r="K243" s="52">
        <v>143</v>
      </c>
      <c r="L243" s="52" t="s">
        <v>431</v>
      </c>
      <c r="M243" s="89">
        <v>1235454</v>
      </c>
      <c r="N243" s="52">
        <v>118106</v>
      </c>
      <c r="O243" s="52">
        <v>1</v>
      </c>
      <c r="P243" s="52">
        <v>2889</v>
      </c>
      <c r="Q243" s="52" t="s">
        <v>266</v>
      </c>
      <c r="R243" s="52" t="s">
        <v>11</v>
      </c>
      <c r="S243" s="52" t="s">
        <v>58</v>
      </c>
      <c r="T243" s="52">
        <v>1258078</v>
      </c>
      <c r="U243" s="52">
        <v>14</v>
      </c>
      <c r="V243" s="52" t="s">
        <v>41</v>
      </c>
      <c r="W243" s="52" t="s">
        <v>59</v>
      </c>
      <c r="X243" s="52" t="s">
        <v>11</v>
      </c>
      <c r="Y243" s="88">
        <v>41944</v>
      </c>
      <c r="Z243" s="52"/>
      <c r="AA243" s="52"/>
      <c r="AB243" s="52"/>
      <c r="AC243" s="52"/>
      <c r="AD243" s="52"/>
      <c r="AE243" s="52"/>
      <c r="AF243" s="52"/>
      <c r="AG243" s="52"/>
      <c r="AH243" s="52"/>
      <c r="AI243" s="52"/>
      <c r="AJ243" s="52"/>
      <c r="AK243" s="52"/>
      <c r="AL243" s="52"/>
      <c r="AM243" s="52"/>
      <c r="AN243" s="52"/>
      <c r="AO243" s="52"/>
      <c r="AP243" s="52"/>
      <c r="AQ243" s="52"/>
      <c r="AR243" s="52"/>
      <c r="AS243" s="52"/>
      <c r="AT243" s="86">
        <f>F243</f>
        <v>29.15</v>
      </c>
      <c r="AU243" s="52" t="s">
        <v>504</v>
      </c>
      <c r="AV243" s="86"/>
    </row>
    <row r="244" spans="1:48" ht="15.6" x14ac:dyDescent="0.3">
      <c r="A244" s="52">
        <f t="shared" si="6"/>
        <v>235</v>
      </c>
      <c r="B244" s="52">
        <v>930.2</v>
      </c>
      <c r="C244" s="52" t="s">
        <v>25</v>
      </c>
      <c r="D244" s="85">
        <v>41974</v>
      </c>
      <c r="E244" s="84" t="s">
        <v>1089</v>
      </c>
      <c r="F244" s="90">
        <v>54.06</v>
      </c>
      <c r="G244" s="90">
        <v>0</v>
      </c>
      <c r="H244" s="52" t="s">
        <v>34</v>
      </c>
      <c r="I244" s="52" t="s">
        <v>181</v>
      </c>
      <c r="J244" s="52">
        <v>0</v>
      </c>
      <c r="K244" s="52">
        <v>1001</v>
      </c>
      <c r="L244" s="52" t="s">
        <v>267</v>
      </c>
      <c r="M244" s="89">
        <v>20141126124734</v>
      </c>
      <c r="N244" s="52">
        <v>118130</v>
      </c>
      <c r="O244" s="52">
        <v>1</v>
      </c>
      <c r="P244" s="52"/>
      <c r="Q244" s="52"/>
      <c r="R244" s="52" t="s">
        <v>11</v>
      </c>
      <c r="S244" s="52" t="s">
        <v>58</v>
      </c>
      <c r="T244" s="52">
        <v>1258068</v>
      </c>
      <c r="U244" s="52">
        <v>86</v>
      </c>
      <c r="V244" s="52" t="s">
        <v>41</v>
      </c>
      <c r="W244" s="52" t="s">
        <v>59</v>
      </c>
      <c r="X244" s="52" t="s">
        <v>11</v>
      </c>
      <c r="Y244" s="88">
        <v>41974</v>
      </c>
      <c r="Z244" s="52"/>
      <c r="AA244" s="52"/>
      <c r="AB244" s="52"/>
      <c r="AC244" s="52"/>
      <c r="AD244" s="52"/>
      <c r="AE244" s="52"/>
      <c r="AF244" s="52"/>
      <c r="AG244" s="52"/>
      <c r="AH244" s="52"/>
      <c r="AI244" s="52"/>
      <c r="AJ244" s="52"/>
      <c r="AK244" s="52"/>
      <c r="AL244" s="52"/>
      <c r="AM244" s="52"/>
      <c r="AN244" s="52"/>
      <c r="AO244" s="52"/>
      <c r="AP244" s="52"/>
      <c r="AQ244" s="52"/>
      <c r="AR244" s="52"/>
      <c r="AS244" s="52"/>
      <c r="AT244" s="86">
        <f>F244</f>
        <v>54.06</v>
      </c>
      <c r="AU244" s="52" t="s">
        <v>504</v>
      </c>
      <c r="AV244" s="86"/>
    </row>
    <row r="245" spans="1:48" ht="15.6" x14ac:dyDescent="0.3">
      <c r="A245" s="52">
        <f t="shared" si="6"/>
        <v>236</v>
      </c>
      <c r="B245" s="52">
        <v>930.2</v>
      </c>
      <c r="C245" s="52" t="s">
        <v>25</v>
      </c>
      <c r="D245" s="85">
        <v>41975</v>
      </c>
      <c r="E245" s="84" t="s">
        <v>188</v>
      </c>
      <c r="F245" s="90">
        <v>36</v>
      </c>
      <c r="G245" s="90">
        <v>0</v>
      </c>
      <c r="H245" s="52" t="s">
        <v>34</v>
      </c>
      <c r="I245" s="52" t="s">
        <v>67</v>
      </c>
      <c r="J245" s="52">
        <v>0</v>
      </c>
      <c r="K245" s="52">
        <v>7302</v>
      </c>
      <c r="L245" s="52" t="s">
        <v>1168</v>
      </c>
      <c r="M245" s="89">
        <v>20141202095822</v>
      </c>
      <c r="N245" s="52">
        <v>118126</v>
      </c>
      <c r="O245" s="52">
        <v>1</v>
      </c>
      <c r="P245" s="52"/>
      <c r="Q245" s="52"/>
      <c r="R245" s="52" t="s">
        <v>11</v>
      </c>
      <c r="S245" s="52" t="s">
        <v>58</v>
      </c>
      <c r="T245" s="52">
        <v>1258068</v>
      </c>
      <c r="U245" s="52">
        <v>87</v>
      </c>
      <c r="V245" s="52" t="s">
        <v>41</v>
      </c>
      <c r="W245" s="52" t="s">
        <v>59</v>
      </c>
      <c r="X245" s="52" t="s">
        <v>11</v>
      </c>
      <c r="Y245" s="88">
        <v>41974</v>
      </c>
      <c r="Z245" s="52"/>
      <c r="AA245" s="52"/>
      <c r="AB245" s="52"/>
      <c r="AC245" s="52"/>
      <c r="AD245" s="52"/>
      <c r="AE245" s="52"/>
      <c r="AF245" s="52"/>
      <c r="AG245" s="52"/>
      <c r="AH245" s="52"/>
      <c r="AI245" s="52"/>
      <c r="AJ245" s="52"/>
      <c r="AK245" s="52"/>
      <c r="AL245" s="52"/>
      <c r="AM245" s="52"/>
      <c r="AN245" s="86">
        <f>F245</f>
        <v>36</v>
      </c>
      <c r="AO245" s="52"/>
      <c r="AP245" s="52"/>
      <c r="AQ245" s="52"/>
      <c r="AR245" s="52"/>
      <c r="AS245" s="52"/>
      <c r="AT245" s="52"/>
      <c r="AU245" s="52"/>
      <c r="AV245" s="86"/>
    </row>
    <row r="246" spans="1:48" ht="15.6" x14ac:dyDescent="0.3">
      <c r="A246" s="52">
        <f t="shared" si="6"/>
        <v>237</v>
      </c>
      <c r="B246" s="52">
        <v>930.2</v>
      </c>
      <c r="C246" s="52" t="s">
        <v>25</v>
      </c>
      <c r="D246" s="85">
        <v>41974</v>
      </c>
      <c r="E246" s="84" t="s">
        <v>1090</v>
      </c>
      <c r="F246" s="90">
        <v>475</v>
      </c>
      <c r="G246" s="90">
        <v>0</v>
      </c>
      <c r="H246" s="52" t="s">
        <v>34</v>
      </c>
      <c r="I246" s="52" t="s">
        <v>61</v>
      </c>
      <c r="J246" s="52">
        <v>0</v>
      </c>
      <c r="K246" s="52">
        <v>7458</v>
      </c>
      <c r="L246" s="52" t="s">
        <v>1144</v>
      </c>
      <c r="M246" s="89">
        <v>20141201160535</v>
      </c>
      <c r="N246" s="52">
        <v>118094</v>
      </c>
      <c r="O246" s="52">
        <v>1</v>
      </c>
      <c r="P246" s="52">
        <v>2907</v>
      </c>
      <c r="Q246" s="52" t="s">
        <v>268</v>
      </c>
      <c r="R246" s="52" t="s">
        <v>11</v>
      </c>
      <c r="S246" s="52" t="s">
        <v>58</v>
      </c>
      <c r="T246" s="52">
        <v>1257828</v>
      </c>
      <c r="U246" s="52">
        <v>26</v>
      </c>
      <c r="V246" s="52" t="s">
        <v>41</v>
      </c>
      <c r="W246" s="52" t="s">
        <v>59</v>
      </c>
      <c r="X246" s="52" t="s">
        <v>11</v>
      </c>
      <c r="Y246" s="88">
        <v>41974</v>
      </c>
      <c r="Z246" s="52"/>
      <c r="AA246" s="52"/>
      <c r="AB246" s="52"/>
      <c r="AC246" s="52"/>
      <c r="AD246" s="52"/>
      <c r="AE246" s="52"/>
      <c r="AF246" s="52"/>
      <c r="AG246" s="52"/>
      <c r="AH246" s="52"/>
      <c r="AI246" s="52"/>
      <c r="AJ246" s="52"/>
      <c r="AK246" s="52"/>
      <c r="AL246" s="52"/>
      <c r="AM246" s="86">
        <f>F246</f>
        <v>475</v>
      </c>
      <c r="AN246" s="86"/>
      <c r="AO246" s="86"/>
      <c r="AP246" s="86"/>
      <c r="AQ246" s="86"/>
      <c r="AR246" s="86"/>
      <c r="AS246" s="86"/>
      <c r="AT246" s="52"/>
      <c r="AU246" s="52"/>
      <c r="AV246" s="86"/>
    </row>
    <row r="247" spans="1:48" ht="15.6" x14ac:dyDescent="0.3">
      <c r="A247" s="52">
        <f t="shared" si="6"/>
        <v>238</v>
      </c>
      <c r="B247" s="52">
        <v>930.2</v>
      </c>
      <c r="C247" s="52" t="s">
        <v>25</v>
      </c>
      <c r="D247" s="85">
        <v>41949</v>
      </c>
      <c r="E247" s="84" t="s">
        <v>1026</v>
      </c>
      <c r="F247" s="90">
        <v>36</v>
      </c>
      <c r="G247" s="90">
        <v>0</v>
      </c>
      <c r="H247" s="52" t="s">
        <v>34</v>
      </c>
      <c r="I247" s="52" t="s">
        <v>67</v>
      </c>
      <c r="J247" s="52">
        <v>0</v>
      </c>
      <c r="K247" s="52">
        <v>156</v>
      </c>
      <c r="L247" s="52" t="s">
        <v>68</v>
      </c>
      <c r="M247" s="89">
        <v>37852</v>
      </c>
      <c r="N247" s="52">
        <v>117988</v>
      </c>
      <c r="O247" s="52">
        <v>1</v>
      </c>
      <c r="P247" s="52"/>
      <c r="Q247" s="52"/>
      <c r="R247" s="52" t="s">
        <v>11</v>
      </c>
      <c r="S247" s="52" t="s">
        <v>58</v>
      </c>
      <c r="T247" s="52">
        <v>1257607</v>
      </c>
      <c r="U247" s="52">
        <v>65</v>
      </c>
      <c r="V247" s="52" t="s">
        <v>41</v>
      </c>
      <c r="W247" s="52" t="s">
        <v>59</v>
      </c>
      <c r="X247" s="52" t="s">
        <v>11</v>
      </c>
      <c r="Y247" s="88">
        <v>41944</v>
      </c>
      <c r="Z247" s="52"/>
      <c r="AA247" s="52"/>
      <c r="AB247" s="52"/>
      <c r="AC247" s="52"/>
      <c r="AD247" s="52"/>
      <c r="AE247" s="52"/>
      <c r="AF247" s="52"/>
      <c r="AG247" s="52"/>
      <c r="AH247" s="52"/>
      <c r="AI247" s="52"/>
      <c r="AJ247" s="52"/>
      <c r="AK247" s="52"/>
      <c r="AL247" s="52"/>
      <c r="AM247" s="52"/>
      <c r="AN247" s="52"/>
      <c r="AO247" s="86">
        <f>F247</f>
        <v>36</v>
      </c>
      <c r="AP247" s="52"/>
      <c r="AQ247" s="52"/>
      <c r="AR247" s="52"/>
      <c r="AS247" s="52"/>
      <c r="AT247" s="52"/>
      <c r="AU247" s="52"/>
      <c r="AV247" s="86"/>
    </row>
    <row r="248" spans="1:48" ht="15.6" x14ac:dyDescent="0.3">
      <c r="A248" s="52">
        <f t="shared" si="6"/>
        <v>239</v>
      </c>
      <c r="B248" s="52">
        <v>930.2</v>
      </c>
      <c r="C248" s="52" t="s">
        <v>25</v>
      </c>
      <c r="D248" s="85">
        <v>41962</v>
      </c>
      <c r="E248" s="84" t="s">
        <v>269</v>
      </c>
      <c r="F248" s="90">
        <v>42.4</v>
      </c>
      <c r="G248" s="90">
        <v>0</v>
      </c>
      <c r="H248" s="52" t="s">
        <v>34</v>
      </c>
      <c r="I248" s="52" t="s">
        <v>181</v>
      </c>
      <c r="J248" s="52">
        <v>0</v>
      </c>
      <c r="K248" s="52">
        <v>7495</v>
      </c>
      <c r="L248" s="52" t="s">
        <v>270</v>
      </c>
      <c r="M248" s="89">
        <v>20141120111729</v>
      </c>
      <c r="N248" s="52">
        <v>117865</v>
      </c>
      <c r="O248" s="52">
        <v>1</v>
      </c>
      <c r="P248" s="52"/>
      <c r="Q248" s="52"/>
      <c r="R248" s="52" t="s">
        <v>11</v>
      </c>
      <c r="S248" s="52" t="s">
        <v>58</v>
      </c>
      <c r="T248" s="52">
        <v>1257411</v>
      </c>
      <c r="U248" s="52">
        <v>48</v>
      </c>
      <c r="V248" s="52" t="s">
        <v>41</v>
      </c>
      <c r="W248" s="52" t="s">
        <v>59</v>
      </c>
      <c r="X248" s="52" t="s">
        <v>11</v>
      </c>
      <c r="Y248" s="88">
        <v>41944</v>
      </c>
      <c r="Z248" s="52"/>
      <c r="AA248" s="52"/>
      <c r="AB248" s="52"/>
      <c r="AC248" s="52"/>
      <c r="AD248" s="52"/>
      <c r="AE248" s="52"/>
      <c r="AF248" s="52"/>
      <c r="AG248" s="52"/>
      <c r="AH248" s="52"/>
      <c r="AI248" s="52"/>
      <c r="AJ248" s="52"/>
      <c r="AK248" s="52"/>
      <c r="AL248" s="52"/>
      <c r="AM248" s="52"/>
      <c r="AN248" s="52"/>
      <c r="AO248" s="86">
        <f>F248</f>
        <v>42.4</v>
      </c>
      <c r="AP248" s="52"/>
      <c r="AQ248" s="52"/>
      <c r="AR248" s="52"/>
      <c r="AS248" s="52"/>
      <c r="AT248" s="52"/>
      <c r="AU248" s="52"/>
      <c r="AV248" s="86"/>
    </row>
    <row r="249" spans="1:48" ht="15.6" x14ac:dyDescent="0.3">
      <c r="A249" s="52">
        <f t="shared" si="6"/>
        <v>240</v>
      </c>
      <c r="B249" s="52">
        <v>930.2</v>
      </c>
      <c r="C249" s="52" t="s">
        <v>25</v>
      </c>
      <c r="D249" s="85">
        <v>41963</v>
      </c>
      <c r="E249" s="84" t="s">
        <v>163</v>
      </c>
      <c r="F249" s="90">
        <v>500</v>
      </c>
      <c r="G249" s="90">
        <v>0</v>
      </c>
      <c r="H249" s="52" t="s">
        <v>34</v>
      </c>
      <c r="I249" s="52" t="s">
        <v>56</v>
      </c>
      <c r="J249" s="52">
        <v>0</v>
      </c>
      <c r="K249" s="52">
        <v>10143</v>
      </c>
      <c r="L249" s="52" t="s">
        <v>271</v>
      </c>
      <c r="M249" s="89">
        <v>20141121084840</v>
      </c>
      <c r="N249" s="52">
        <v>117896</v>
      </c>
      <c r="O249" s="52">
        <v>1</v>
      </c>
      <c r="P249" s="52"/>
      <c r="Q249" s="52"/>
      <c r="R249" s="52" t="s">
        <v>11</v>
      </c>
      <c r="S249" s="52" t="s">
        <v>58</v>
      </c>
      <c r="T249" s="52">
        <v>1257411</v>
      </c>
      <c r="U249" s="52">
        <v>49</v>
      </c>
      <c r="V249" s="52" t="s">
        <v>41</v>
      </c>
      <c r="W249" s="52" t="s">
        <v>59</v>
      </c>
      <c r="X249" s="52" t="s">
        <v>11</v>
      </c>
      <c r="Y249" s="88">
        <v>41944</v>
      </c>
      <c r="Z249" s="52"/>
      <c r="AA249" s="52"/>
      <c r="AB249" s="52"/>
      <c r="AC249" s="52"/>
      <c r="AD249" s="52"/>
      <c r="AE249" s="52"/>
      <c r="AF249" s="52"/>
      <c r="AG249" s="86">
        <f>F249</f>
        <v>500</v>
      </c>
      <c r="AH249" s="86"/>
      <c r="AI249" s="52"/>
      <c r="AJ249" s="52"/>
      <c r="AK249" s="52"/>
      <c r="AL249" s="52"/>
      <c r="AM249" s="52"/>
      <c r="AN249" s="52"/>
      <c r="AO249" s="52"/>
      <c r="AP249" s="52"/>
      <c r="AQ249" s="52"/>
      <c r="AR249" s="52"/>
      <c r="AS249" s="52"/>
      <c r="AT249" s="52"/>
      <c r="AU249" s="52"/>
      <c r="AV249" s="86"/>
    </row>
    <row r="250" spans="1:48" ht="15.6" x14ac:dyDescent="0.3">
      <c r="A250" s="52">
        <f t="shared" si="6"/>
        <v>241</v>
      </c>
      <c r="B250" s="52">
        <v>930.2</v>
      </c>
      <c r="C250" s="52" t="s">
        <v>25</v>
      </c>
      <c r="D250" s="85">
        <v>41944</v>
      </c>
      <c r="E250" s="84" t="s">
        <v>1091</v>
      </c>
      <c r="F250" s="90">
        <v>477.84</v>
      </c>
      <c r="G250" s="90">
        <v>0</v>
      </c>
      <c r="H250" s="52" t="s">
        <v>34</v>
      </c>
      <c r="I250" s="52" t="s">
        <v>61</v>
      </c>
      <c r="J250" s="52">
        <v>0</v>
      </c>
      <c r="K250" s="52">
        <v>39</v>
      </c>
      <c r="L250" s="52" t="s">
        <v>272</v>
      </c>
      <c r="M250" s="89">
        <v>2444450</v>
      </c>
      <c r="N250" s="52">
        <v>117867</v>
      </c>
      <c r="O250" s="52">
        <v>1</v>
      </c>
      <c r="P250" s="52"/>
      <c r="Q250" s="52"/>
      <c r="R250" s="52" t="s">
        <v>11</v>
      </c>
      <c r="S250" s="52" t="s">
        <v>58</v>
      </c>
      <c r="T250" s="52">
        <v>1257411</v>
      </c>
      <c r="U250" s="52">
        <v>50</v>
      </c>
      <c r="V250" s="52" t="s">
        <v>41</v>
      </c>
      <c r="W250" s="52" t="s">
        <v>59</v>
      </c>
      <c r="X250" s="52" t="s">
        <v>11</v>
      </c>
      <c r="Y250" s="88">
        <v>41944</v>
      </c>
      <c r="Z250" s="52"/>
      <c r="AA250" s="52"/>
      <c r="AB250" s="52"/>
      <c r="AC250" s="52"/>
      <c r="AD250" s="52"/>
      <c r="AE250" s="52"/>
      <c r="AF250" s="52"/>
      <c r="AG250" s="52"/>
      <c r="AH250" s="52"/>
      <c r="AI250" s="52"/>
      <c r="AJ250" s="52"/>
      <c r="AK250" s="52"/>
      <c r="AL250" s="52"/>
      <c r="AM250" s="52"/>
      <c r="AN250" s="52"/>
      <c r="AO250" s="52"/>
      <c r="AP250" s="52"/>
      <c r="AQ250" s="52"/>
      <c r="AR250" s="86">
        <f>F250</f>
        <v>477.84</v>
      </c>
      <c r="AS250" s="86"/>
      <c r="AT250" s="52"/>
      <c r="AU250" s="52"/>
      <c r="AV250" s="86"/>
    </row>
    <row r="251" spans="1:48" ht="15.6" x14ac:dyDescent="0.3">
      <c r="A251" s="52">
        <f t="shared" si="6"/>
        <v>242</v>
      </c>
      <c r="B251" s="52">
        <v>930.2</v>
      </c>
      <c r="C251" s="52" t="s">
        <v>25</v>
      </c>
      <c r="D251" s="85">
        <v>41944</v>
      </c>
      <c r="E251" s="84" t="s">
        <v>1092</v>
      </c>
      <c r="F251" s="90">
        <v>616.5</v>
      </c>
      <c r="G251" s="90">
        <v>0</v>
      </c>
      <c r="H251" s="52" t="s">
        <v>34</v>
      </c>
      <c r="I251" s="52" t="s">
        <v>61</v>
      </c>
      <c r="J251" s="52">
        <v>0</v>
      </c>
      <c r="K251" s="52">
        <v>39</v>
      </c>
      <c r="L251" s="52" t="s">
        <v>272</v>
      </c>
      <c r="M251" s="89">
        <v>5958045</v>
      </c>
      <c r="N251" s="52">
        <v>117867</v>
      </c>
      <c r="O251" s="52">
        <v>1</v>
      </c>
      <c r="P251" s="52"/>
      <c r="Q251" s="52"/>
      <c r="R251" s="52" t="s">
        <v>11</v>
      </c>
      <c r="S251" s="52" t="s">
        <v>58</v>
      </c>
      <c r="T251" s="52">
        <v>1257411</v>
      </c>
      <c r="U251" s="52">
        <v>51</v>
      </c>
      <c r="V251" s="52" t="s">
        <v>41</v>
      </c>
      <c r="W251" s="52" t="s">
        <v>59</v>
      </c>
      <c r="X251" s="52" t="s">
        <v>11</v>
      </c>
      <c r="Y251" s="88">
        <v>41944</v>
      </c>
      <c r="Z251" s="52"/>
      <c r="AA251" s="52"/>
      <c r="AB251" s="52"/>
      <c r="AC251" s="52"/>
      <c r="AD251" s="52"/>
      <c r="AE251" s="52"/>
      <c r="AF251" s="52"/>
      <c r="AG251" s="52"/>
      <c r="AH251" s="52"/>
      <c r="AI251" s="52"/>
      <c r="AJ251" s="52"/>
      <c r="AK251" s="52"/>
      <c r="AL251" s="52"/>
      <c r="AM251" s="52"/>
      <c r="AN251" s="52"/>
      <c r="AO251" s="52"/>
      <c r="AP251" s="52"/>
      <c r="AQ251" s="52"/>
      <c r="AR251" s="86">
        <f>F251</f>
        <v>616.5</v>
      </c>
      <c r="AS251" s="86"/>
      <c r="AT251" s="52"/>
      <c r="AU251" s="52"/>
      <c r="AV251" s="86"/>
    </row>
    <row r="252" spans="1:48" ht="15.6" x14ac:dyDescent="0.3">
      <c r="A252" s="52">
        <f t="shared" si="6"/>
        <v>243</v>
      </c>
      <c r="B252" s="52">
        <v>930.2</v>
      </c>
      <c r="C252" s="52" t="s">
        <v>25</v>
      </c>
      <c r="D252" s="85">
        <v>41961</v>
      </c>
      <c r="E252" s="84" t="s">
        <v>1093</v>
      </c>
      <c r="F252" s="90">
        <v>138.97</v>
      </c>
      <c r="G252" s="90">
        <v>0</v>
      </c>
      <c r="H252" s="52" t="s">
        <v>34</v>
      </c>
      <c r="I252" s="52" t="s">
        <v>38</v>
      </c>
      <c r="J252" s="52">
        <v>0</v>
      </c>
      <c r="K252" s="52">
        <v>8497</v>
      </c>
      <c r="L252" s="52" t="s">
        <v>273</v>
      </c>
      <c r="M252" s="89">
        <v>20141121082501</v>
      </c>
      <c r="N252" s="52">
        <v>117905</v>
      </c>
      <c r="O252" s="52">
        <v>1</v>
      </c>
      <c r="P252" s="52">
        <v>2821</v>
      </c>
      <c r="Q252" s="52" t="s">
        <v>274</v>
      </c>
      <c r="R252" s="52" t="s">
        <v>11</v>
      </c>
      <c r="S252" s="52" t="s">
        <v>58</v>
      </c>
      <c r="T252" s="52">
        <v>1257410</v>
      </c>
      <c r="U252" s="52">
        <v>193</v>
      </c>
      <c r="V252" s="52" t="s">
        <v>41</v>
      </c>
      <c r="W252" s="52" t="s">
        <v>59</v>
      </c>
      <c r="X252" s="52" t="s">
        <v>11</v>
      </c>
      <c r="Y252" s="88">
        <v>41944</v>
      </c>
      <c r="Z252" s="52"/>
      <c r="AA252" s="52"/>
      <c r="AB252" s="52"/>
      <c r="AC252" s="52"/>
      <c r="AD252" s="52"/>
      <c r="AE252" s="52"/>
      <c r="AF252" s="52"/>
      <c r="AG252" s="52"/>
      <c r="AH252" s="52"/>
      <c r="AI252" s="52"/>
      <c r="AJ252" s="52"/>
      <c r="AK252" s="52"/>
      <c r="AL252" s="52"/>
      <c r="AM252" s="86">
        <f>F252</f>
        <v>138.97</v>
      </c>
      <c r="AN252" s="86"/>
      <c r="AO252" s="86"/>
      <c r="AP252" s="86"/>
      <c r="AQ252" s="86"/>
      <c r="AR252" s="86"/>
      <c r="AS252" s="86"/>
      <c r="AT252" s="52"/>
      <c r="AU252" s="52"/>
      <c r="AV252" s="86"/>
    </row>
    <row r="253" spans="1:48" ht="15.6" x14ac:dyDescent="0.3">
      <c r="A253" s="52">
        <f t="shared" si="6"/>
        <v>244</v>
      </c>
      <c r="B253" s="52">
        <v>930.2</v>
      </c>
      <c r="C253" s="52" t="s">
        <v>25</v>
      </c>
      <c r="D253" s="85">
        <v>41944</v>
      </c>
      <c r="E253" s="84" t="s">
        <v>1049</v>
      </c>
      <c r="F253" s="90">
        <v>2992.12</v>
      </c>
      <c r="G253" s="90">
        <v>0</v>
      </c>
      <c r="H253" s="52" t="s">
        <v>34</v>
      </c>
      <c r="I253" s="52" t="s">
        <v>104</v>
      </c>
      <c r="J253" s="52">
        <v>0</v>
      </c>
      <c r="K253" s="52">
        <v>71</v>
      </c>
      <c r="L253" s="52" t="s">
        <v>1136</v>
      </c>
      <c r="M253" s="89">
        <v>24399</v>
      </c>
      <c r="N253" s="52">
        <v>117889</v>
      </c>
      <c r="O253" s="52">
        <v>1</v>
      </c>
      <c r="P253" s="52">
        <v>635</v>
      </c>
      <c r="Q253" s="52" t="s">
        <v>248</v>
      </c>
      <c r="R253" s="52" t="s">
        <v>11</v>
      </c>
      <c r="S253" s="52" t="s">
        <v>58</v>
      </c>
      <c r="T253" s="52">
        <v>1257410</v>
      </c>
      <c r="U253" s="52">
        <v>194</v>
      </c>
      <c r="V253" s="52" t="s">
        <v>41</v>
      </c>
      <c r="W253" s="52" t="s">
        <v>59</v>
      </c>
      <c r="X253" s="52" t="s">
        <v>11</v>
      </c>
      <c r="Y253" s="88">
        <v>41944</v>
      </c>
      <c r="Z253" s="52"/>
      <c r="AA253" s="52"/>
      <c r="AB253" s="52"/>
      <c r="AC253" s="52"/>
      <c r="AD253" s="52"/>
      <c r="AE253" s="52"/>
      <c r="AF253" s="52"/>
      <c r="AG253" s="52"/>
      <c r="AH253" s="52"/>
      <c r="AI253" s="52"/>
      <c r="AJ253" s="52"/>
      <c r="AK253" s="86">
        <f>F253</f>
        <v>2992.12</v>
      </c>
      <c r="AL253" s="52"/>
      <c r="AM253" s="52"/>
      <c r="AN253" s="52"/>
      <c r="AO253" s="52"/>
      <c r="AP253" s="52"/>
      <c r="AQ253" s="52"/>
      <c r="AR253" s="52"/>
      <c r="AS253" s="52"/>
      <c r="AT253" s="52"/>
      <c r="AU253" s="52"/>
      <c r="AV253" s="86"/>
    </row>
    <row r="254" spans="1:48" ht="15.6" x14ac:dyDescent="0.3">
      <c r="A254" s="52">
        <f t="shared" si="6"/>
        <v>245</v>
      </c>
      <c r="B254" s="52">
        <v>930.2</v>
      </c>
      <c r="C254" s="52" t="s">
        <v>25</v>
      </c>
      <c r="D254" s="85">
        <v>41952</v>
      </c>
      <c r="E254" s="84" t="s">
        <v>96</v>
      </c>
      <c r="F254" s="90">
        <v>266</v>
      </c>
      <c r="G254" s="90">
        <v>0</v>
      </c>
      <c r="H254" s="52" t="s">
        <v>34</v>
      </c>
      <c r="I254" s="52" t="s">
        <v>97</v>
      </c>
      <c r="J254" s="52">
        <v>0</v>
      </c>
      <c r="K254" s="52">
        <v>9250</v>
      </c>
      <c r="L254" s="52" t="s">
        <v>98</v>
      </c>
      <c r="M254" s="89">
        <v>20141118114457</v>
      </c>
      <c r="N254" s="52">
        <v>117909</v>
      </c>
      <c r="O254" s="52">
        <v>1</v>
      </c>
      <c r="P254" s="52"/>
      <c r="Q254" s="52"/>
      <c r="R254" s="52" t="s">
        <v>11</v>
      </c>
      <c r="S254" s="52" t="s">
        <v>58</v>
      </c>
      <c r="T254" s="52">
        <v>1257319</v>
      </c>
      <c r="U254" s="52">
        <v>85</v>
      </c>
      <c r="V254" s="52" t="s">
        <v>41</v>
      </c>
      <c r="W254" s="52" t="s">
        <v>59</v>
      </c>
      <c r="X254" s="52" t="s">
        <v>11</v>
      </c>
      <c r="Y254" s="88">
        <v>41944</v>
      </c>
      <c r="Z254" s="52"/>
      <c r="AA254" s="52"/>
      <c r="AB254" s="86">
        <f>F254</f>
        <v>266</v>
      </c>
      <c r="AC254" s="52"/>
      <c r="AD254" s="52"/>
      <c r="AE254" s="52"/>
      <c r="AF254" s="52"/>
      <c r="AG254" s="52"/>
      <c r="AH254" s="52"/>
      <c r="AI254" s="52"/>
      <c r="AJ254" s="52"/>
      <c r="AK254" s="52"/>
      <c r="AL254" s="52"/>
      <c r="AM254" s="52"/>
      <c r="AN254" s="52"/>
      <c r="AO254" s="52"/>
      <c r="AP254" s="52"/>
      <c r="AQ254" s="52"/>
      <c r="AR254" s="52"/>
      <c r="AS254" s="52"/>
      <c r="AT254" s="52"/>
      <c r="AU254" s="52"/>
      <c r="AV254" s="86"/>
    </row>
    <row r="255" spans="1:48" ht="15.6" x14ac:dyDescent="0.3">
      <c r="A255" s="52">
        <f t="shared" si="6"/>
        <v>246</v>
      </c>
      <c r="B255" s="52">
        <v>930.2</v>
      </c>
      <c r="C255" s="52" t="s">
        <v>25</v>
      </c>
      <c r="D255" s="85">
        <v>41952</v>
      </c>
      <c r="E255" s="84" t="s">
        <v>275</v>
      </c>
      <c r="F255" s="90">
        <v>25.63</v>
      </c>
      <c r="G255" s="90">
        <v>0</v>
      </c>
      <c r="H255" s="52" t="s">
        <v>34</v>
      </c>
      <c r="I255" s="52" t="s">
        <v>127</v>
      </c>
      <c r="J255" s="52">
        <v>0</v>
      </c>
      <c r="K255" s="52">
        <v>9250</v>
      </c>
      <c r="L255" s="52" t="s">
        <v>98</v>
      </c>
      <c r="M255" s="89">
        <v>20141118114457</v>
      </c>
      <c r="N255" s="52">
        <v>117909</v>
      </c>
      <c r="O255" s="52">
        <v>1</v>
      </c>
      <c r="P255" s="52"/>
      <c r="Q255" s="52"/>
      <c r="R255" s="52" t="s">
        <v>11</v>
      </c>
      <c r="S255" s="52" t="s">
        <v>58</v>
      </c>
      <c r="T255" s="52">
        <v>1257319</v>
      </c>
      <c r="U255" s="52">
        <v>86</v>
      </c>
      <c r="V255" s="52" t="s">
        <v>41</v>
      </c>
      <c r="W255" s="52" t="s">
        <v>59</v>
      </c>
      <c r="X255" s="52" t="s">
        <v>11</v>
      </c>
      <c r="Y255" s="88">
        <v>41944</v>
      </c>
      <c r="Z255" s="52"/>
      <c r="AA255" s="52"/>
      <c r="AB255" s="52"/>
      <c r="AC255" s="52"/>
      <c r="AD255" s="52"/>
      <c r="AE255" s="52"/>
      <c r="AF255" s="52"/>
      <c r="AG255" s="52"/>
      <c r="AH255" s="52"/>
      <c r="AI255" s="52"/>
      <c r="AJ255" s="52"/>
      <c r="AK255" s="52"/>
      <c r="AL255" s="52"/>
      <c r="AM255" s="52"/>
      <c r="AN255" s="52"/>
      <c r="AO255" s="52"/>
      <c r="AP255" s="52"/>
      <c r="AQ255" s="52"/>
      <c r="AR255" s="52"/>
      <c r="AS255" s="52"/>
      <c r="AT255" s="86">
        <f>F255</f>
        <v>25.63</v>
      </c>
      <c r="AU255" s="52" t="s">
        <v>495</v>
      </c>
      <c r="AV255" s="86"/>
    </row>
    <row r="256" spans="1:48" ht="15.6" x14ac:dyDescent="0.3">
      <c r="A256" s="52">
        <f t="shared" si="6"/>
        <v>247</v>
      </c>
      <c r="B256" s="52">
        <v>930.2</v>
      </c>
      <c r="C256" s="52" t="s">
        <v>25</v>
      </c>
      <c r="D256" s="85">
        <v>41944</v>
      </c>
      <c r="E256" s="84" t="s">
        <v>1094</v>
      </c>
      <c r="F256" s="90">
        <v>0</v>
      </c>
      <c r="G256" s="90">
        <v>416.1</v>
      </c>
      <c r="H256" s="52" t="s">
        <v>34</v>
      </c>
      <c r="I256" s="52" t="s">
        <v>132</v>
      </c>
      <c r="J256" s="52">
        <v>0</v>
      </c>
      <c r="K256" s="52">
        <v>9999</v>
      </c>
      <c r="L256" s="52" t="s">
        <v>276</v>
      </c>
      <c r="M256" s="89">
        <v>20141118163017</v>
      </c>
      <c r="N256" s="52">
        <v>1516</v>
      </c>
      <c r="O256" s="52">
        <v>1</v>
      </c>
      <c r="P256" s="52"/>
      <c r="Q256" s="52"/>
      <c r="R256" s="52" t="s">
        <v>11</v>
      </c>
      <c r="S256" s="52" t="s">
        <v>58</v>
      </c>
      <c r="T256" s="52">
        <v>1257319</v>
      </c>
      <c r="U256" s="52">
        <v>87</v>
      </c>
      <c r="V256" s="52" t="s">
        <v>41</v>
      </c>
      <c r="W256" s="52" t="s">
        <v>59</v>
      </c>
      <c r="X256" s="52" t="s">
        <v>11</v>
      </c>
      <c r="Y256" s="88">
        <v>41944</v>
      </c>
      <c r="Z256" s="52"/>
      <c r="AA256" s="52"/>
      <c r="AB256" s="52"/>
      <c r="AC256" s="52"/>
      <c r="AD256" s="52"/>
      <c r="AE256" s="52"/>
      <c r="AF256" s="52"/>
      <c r="AG256" s="52"/>
      <c r="AH256" s="52"/>
      <c r="AI256" s="52"/>
      <c r="AJ256" s="52"/>
      <c r="AK256" s="52"/>
      <c r="AL256" s="86">
        <f>-G256</f>
        <v>-416.1</v>
      </c>
      <c r="AM256" s="52"/>
      <c r="AN256" s="52"/>
      <c r="AO256" s="52"/>
      <c r="AP256" s="52"/>
      <c r="AQ256" s="52"/>
      <c r="AR256" s="52"/>
      <c r="AS256" s="52"/>
      <c r="AT256" s="52"/>
      <c r="AU256" s="52"/>
      <c r="AV256" s="86"/>
    </row>
    <row r="257" spans="1:48" ht="15.6" x14ac:dyDescent="0.3">
      <c r="A257" s="52">
        <f t="shared" si="6"/>
        <v>248</v>
      </c>
      <c r="B257" s="52">
        <v>930.2</v>
      </c>
      <c r="C257" s="52" t="s">
        <v>25</v>
      </c>
      <c r="D257" s="85">
        <v>41960</v>
      </c>
      <c r="E257" s="84" t="s">
        <v>170</v>
      </c>
      <c r="F257" s="90">
        <v>75</v>
      </c>
      <c r="G257" s="90">
        <v>0</v>
      </c>
      <c r="H257" s="52" t="s">
        <v>34</v>
      </c>
      <c r="I257" s="52" t="s">
        <v>67</v>
      </c>
      <c r="J257" s="52">
        <v>0</v>
      </c>
      <c r="K257" s="52">
        <v>7022</v>
      </c>
      <c r="L257" s="52" t="s">
        <v>1141</v>
      </c>
      <c r="M257" s="89">
        <v>20141118115432</v>
      </c>
      <c r="N257" s="52">
        <v>117893</v>
      </c>
      <c r="O257" s="52">
        <v>1</v>
      </c>
      <c r="P257" s="52"/>
      <c r="Q257" s="52"/>
      <c r="R257" s="52" t="s">
        <v>11</v>
      </c>
      <c r="S257" s="52" t="s">
        <v>58</v>
      </c>
      <c r="T257" s="52">
        <v>1257319</v>
      </c>
      <c r="U257" s="52">
        <v>88</v>
      </c>
      <c r="V257" s="52" t="s">
        <v>41</v>
      </c>
      <c r="W257" s="52" t="s">
        <v>59</v>
      </c>
      <c r="X257" s="52" t="s">
        <v>11</v>
      </c>
      <c r="Y257" s="88">
        <v>41944</v>
      </c>
      <c r="Z257" s="52"/>
      <c r="AA257" s="52"/>
      <c r="AB257" s="52"/>
      <c r="AC257" s="52"/>
      <c r="AD257" s="52"/>
      <c r="AE257" s="52"/>
      <c r="AF257" s="52"/>
      <c r="AG257" s="52"/>
      <c r="AH257" s="52"/>
      <c r="AI257" s="52"/>
      <c r="AJ257" s="52"/>
      <c r="AK257" s="52"/>
      <c r="AL257" s="52"/>
      <c r="AM257" s="52"/>
      <c r="AN257" s="86">
        <f>F257</f>
        <v>75</v>
      </c>
      <c r="AO257" s="52"/>
      <c r="AP257" s="52"/>
      <c r="AQ257" s="52"/>
      <c r="AR257" s="52"/>
      <c r="AS257" s="52"/>
      <c r="AT257" s="52"/>
      <c r="AU257" s="52"/>
      <c r="AV257" s="86"/>
    </row>
    <row r="258" spans="1:48" ht="15.6" x14ac:dyDescent="0.3">
      <c r="A258" s="52">
        <f t="shared" si="6"/>
        <v>249</v>
      </c>
      <c r="B258" s="52">
        <v>930.2</v>
      </c>
      <c r="C258" s="52" t="s">
        <v>25</v>
      </c>
      <c r="D258" s="85">
        <v>41962</v>
      </c>
      <c r="E258" s="84" t="s">
        <v>188</v>
      </c>
      <c r="F258" s="90">
        <v>75</v>
      </c>
      <c r="G258" s="90">
        <v>0</v>
      </c>
      <c r="H258" s="52" t="s">
        <v>34</v>
      </c>
      <c r="I258" s="52" t="s">
        <v>67</v>
      </c>
      <c r="J258" s="52">
        <v>0</v>
      </c>
      <c r="K258" s="52">
        <v>7022</v>
      </c>
      <c r="L258" s="52" t="s">
        <v>1141</v>
      </c>
      <c r="M258" s="89">
        <v>20141119100359</v>
      </c>
      <c r="N258" s="52">
        <v>117893</v>
      </c>
      <c r="O258" s="52">
        <v>1</v>
      </c>
      <c r="P258" s="52"/>
      <c r="Q258" s="52"/>
      <c r="R258" s="52" t="s">
        <v>11</v>
      </c>
      <c r="S258" s="52" t="s">
        <v>58</v>
      </c>
      <c r="T258" s="52">
        <v>1257319</v>
      </c>
      <c r="U258" s="52">
        <v>89</v>
      </c>
      <c r="V258" s="52" t="s">
        <v>41</v>
      </c>
      <c r="W258" s="52" t="s">
        <v>59</v>
      </c>
      <c r="X258" s="52" t="s">
        <v>11</v>
      </c>
      <c r="Y258" s="88">
        <v>41944</v>
      </c>
      <c r="Z258" s="52"/>
      <c r="AA258" s="52"/>
      <c r="AB258" s="52"/>
      <c r="AC258" s="52"/>
      <c r="AD258" s="52"/>
      <c r="AE258" s="52"/>
      <c r="AF258" s="52"/>
      <c r="AG258" s="52"/>
      <c r="AH258" s="52"/>
      <c r="AI258" s="52"/>
      <c r="AJ258" s="52"/>
      <c r="AK258" s="52"/>
      <c r="AL258" s="52"/>
      <c r="AM258" s="52"/>
      <c r="AN258" s="86">
        <f>F258</f>
        <v>75</v>
      </c>
      <c r="AO258" s="52"/>
      <c r="AP258" s="52"/>
      <c r="AQ258" s="52"/>
      <c r="AR258" s="52"/>
      <c r="AS258" s="52"/>
      <c r="AT258" s="52"/>
      <c r="AU258" s="52"/>
      <c r="AV258" s="86"/>
    </row>
    <row r="259" spans="1:48" ht="15.6" x14ac:dyDescent="0.3">
      <c r="A259" s="52">
        <f t="shared" si="6"/>
        <v>250</v>
      </c>
      <c r="B259" s="52">
        <v>930.2</v>
      </c>
      <c r="C259" s="52" t="s">
        <v>25</v>
      </c>
      <c r="D259" s="85">
        <v>41944</v>
      </c>
      <c r="E259" s="84" t="s">
        <v>277</v>
      </c>
      <c r="F259" s="90">
        <v>20</v>
      </c>
      <c r="G259" s="90">
        <v>0</v>
      </c>
      <c r="H259" s="52" t="s">
        <v>34</v>
      </c>
      <c r="I259" s="52" t="s">
        <v>61</v>
      </c>
      <c r="J259" s="52">
        <v>0</v>
      </c>
      <c r="K259" s="52">
        <v>8370</v>
      </c>
      <c r="L259" s="52" t="s">
        <v>1169</v>
      </c>
      <c r="M259" s="89">
        <v>3314</v>
      </c>
      <c r="N259" s="52">
        <v>117904</v>
      </c>
      <c r="O259" s="52">
        <v>1</v>
      </c>
      <c r="P259" s="52"/>
      <c r="Q259" s="52"/>
      <c r="R259" s="52" t="s">
        <v>11</v>
      </c>
      <c r="S259" s="52" t="s">
        <v>58</v>
      </c>
      <c r="T259" s="52">
        <v>1257319</v>
      </c>
      <c r="U259" s="52">
        <v>90</v>
      </c>
      <c r="V259" s="52" t="s">
        <v>41</v>
      </c>
      <c r="W259" s="52" t="s">
        <v>59</v>
      </c>
      <c r="X259" s="52" t="s">
        <v>11</v>
      </c>
      <c r="Y259" s="88">
        <v>41944</v>
      </c>
      <c r="Z259" s="52"/>
      <c r="AA259" s="52"/>
      <c r="AB259" s="52"/>
      <c r="AC259" s="52"/>
      <c r="AD259" s="52"/>
      <c r="AE259" s="52"/>
      <c r="AF259" s="52"/>
      <c r="AG259" s="52"/>
      <c r="AH259" s="52"/>
      <c r="AI259" s="52"/>
      <c r="AJ259" s="52"/>
      <c r="AK259" s="52"/>
      <c r="AL259" s="52"/>
      <c r="AM259" s="52"/>
      <c r="AN259" s="52"/>
      <c r="AO259" s="86">
        <f>F259</f>
        <v>20</v>
      </c>
      <c r="AP259" s="52"/>
      <c r="AQ259" s="52"/>
      <c r="AR259" s="52"/>
      <c r="AS259" s="52"/>
      <c r="AT259" s="52"/>
      <c r="AU259" s="52"/>
      <c r="AV259" s="86"/>
    </row>
    <row r="260" spans="1:48" ht="15.6" x14ac:dyDescent="0.3">
      <c r="A260" s="52">
        <f t="shared" si="6"/>
        <v>251</v>
      </c>
      <c r="B260" s="52">
        <v>930.2</v>
      </c>
      <c r="C260" s="52" t="s">
        <v>25</v>
      </c>
      <c r="D260" s="85">
        <v>41944</v>
      </c>
      <c r="E260" s="84" t="s">
        <v>278</v>
      </c>
      <c r="F260" s="90">
        <v>295</v>
      </c>
      <c r="G260" s="90">
        <v>0</v>
      </c>
      <c r="H260" s="52" t="s">
        <v>34</v>
      </c>
      <c r="I260" s="52" t="s">
        <v>61</v>
      </c>
      <c r="J260" s="52">
        <v>0</v>
      </c>
      <c r="K260" s="52">
        <v>8370</v>
      </c>
      <c r="L260" s="52" t="s">
        <v>1169</v>
      </c>
      <c r="M260" s="89">
        <v>3366</v>
      </c>
      <c r="N260" s="52">
        <v>117904</v>
      </c>
      <c r="O260" s="52">
        <v>1</v>
      </c>
      <c r="P260" s="52"/>
      <c r="Q260" s="52"/>
      <c r="R260" s="52" t="s">
        <v>11</v>
      </c>
      <c r="S260" s="52" t="s">
        <v>58</v>
      </c>
      <c r="T260" s="52">
        <v>1257319</v>
      </c>
      <c r="U260" s="52">
        <v>91</v>
      </c>
      <c r="V260" s="52" t="s">
        <v>41</v>
      </c>
      <c r="W260" s="52" t="s">
        <v>59</v>
      </c>
      <c r="X260" s="52" t="s">
        <v>11</v>
      </c>
      <c r="Y260" s="88">
        <v>41944</v>
      </c>
      <c r="Z260" s="52"/>
      <c r="AA260" s="52"/>
      <c r="AB260" s="52"/>
      <c r="AC260" s="52"/>
      <c r="AD260" s="52"/>
      <c r="AE260" s="52"/>
      <c r="AF260" s="52"/>
      <c r="AG260" s="52"/>
      <c r="AH260" s="52"/>
      <c r="AI260" s="52"/>
      <c r="AJ260" s="52"/>
      <c r="AK260" s="52"/>
      <c r="AL260" s="52"/>
      <c r="AM260" s="52"/>
      <c r="AN260" s="86">
        <f>F260</f>
        <v>295</v>
      </c>
      <c r="AO260" s="52"/>
      <c r="AP260" s="52"/>
      <c r="AQ260" s="52"/>
      <c r="AR260" s="52"/>
      <c r="AS260" s="52"/>
      <c r="AT260" s="52"/>
      <c r="AU260" s="52"/>
      <c r="AV260" s="86"/>
    </row>
    <row r="261" spans="1:48" ht="15.6" x14ac:dyDescent="0.3">
      <c r="A261" s="52">
        <f t="shared" si="6"/>
        <v>252</v>
      </c>
      <c r="B261" s="52">
        <v>930.2</v>
      </c>
      <c r="C261" s="52" t="s">
        <v>25</v>
      </c>
      <c r="D261" s="85">
        <v>41944</v>
      </c>
      <c r="E261" s="84" t="s">
        <v>1095</v>
      </c>
      <c r="F261" s="90">
        <v>236.86</v>
      </c>
      <c r="G261" s="90">
        <v>0</v>
      </c>
      <c r="H261" s="52" t="s">
        <v>34</v>
      </c>
      <c r="I261" s="52" t="s">
        <v>61</v>
      </c>
      <c r="J261" s="52">
        <v>0</v>
      </c>
      <c r="K261" s="52">
        <v>7540</v>
      </c>
      <c r="L261" s="52" t="s">
        <v>279</v>
      </c>
      <c r="M261" s="89">
        <v>20141120091741</v>
      </c>
      <c r="N261" s="52">
        <v>117861</v>
      </c>
      <c r="O261" s="52">
        <v>1</v>
      </c>
      <c r="P261" s="52">
        <v>2724</v>
      </c>
      <c r="Q261" s="52" t="s">
        <v>280</v>
      </c>
      <c r="R261" s="52" t="s">
        <v>11</v>
      </c>
      <c r="S261" s="52" t="s">
        <v>58</v>
      </c>
      <c r="T261" s="52">
        <v>1257317</v>
      </c>
      <c r="U261" s="52">
        <v>25</v>
      </c>
      <c r="V261" s="52" t="s">
        <v>41</v>
      </c>
      <c r="W261" s="52" t="s">
        <v>59</v>
      </c>
      <c r="X261" s="52" t="s">
        <v>11</v>
      </c>
      <c r="Y261" s="88">
        <v>41944</v>
      </c>
      <c r="Z261" s="52"/>
      <c r="AA261" s="52"/>
      <c r="AB261" s="52"/>
      <c r="AC261" s="52"/>
      <c r="AD261" s="52"/>
      <c r="AE261" s="52"/>
      <c r="AF261" s="52"/>
      <c r="AG261" s="52"/>
      <c r="AH261" s="52"/>
      <c r="AI261" s="52"/>
      <c r="AJ261" s="52"/>
      <c r="AK261" s="52"/>
      <c r="AL261" s="52"/>
      <c r="AM261" s="52"/>
      <c r="AN261" s="52"/>
      <c r="AO261" s="52"/>
      <c r="AP261" s="52"/>
      <c r="AQ261" s="52"/>
      <c r="AR261" s="86">
        <f>F261</f>
        <v>236.86</v>
      </c>
      <c r="AS261" s="86"/>
      <c r="AT261" s="52"/>
      <c r="AU261" s="52"/>
      <c r="AV261" s="86"/>
    </row>
    <row r="262" spans="1:48" ht="15.6" x14ac:dyDescent="0.3">
      <c r="A262" s="52">
        <f t="shared" si="6"/>
        <v>253</v>
      </c>
      <c r="B262" s="52">
        <v>930.2</v>
      </c>
      <c r="C262" s="52" t="s">
        <v>25</v>
      </c>
      <c r="D262" s="85">
        <v>41944</v>
      </c>
      <c r="E262" s="84" t="s">
        <v>281</v>
      </c>
      <c r="F262" s="90">
        <v>20.54</v>
      </c>
      <c r="G262" s="90">
        <v>0</v>
      </c>
      <c r="H262" s="52" t="s">
        <v>123</v>
      </c>
      <c r="I262" s="52" t="s">
        <v>97</v>
      </c>
      <c r="J262" s="52">
        <v>0</v>
      </c>
      <c r="K262" s="52">
        <v>2010</v>
      </c>
      <c r="L262" s="52" t="s">
        <v>282</v>
      </c>
      <c r="M262" s="89">
        <v>20141112162501</v>
      </c>
      <c r="N262" s="52">
        <v>117948</v>
      </c>
      <c r="O262" s="52">
        <v>1</v>
      </c>
      <c r="P262" s="52"/>
      <c r="Q262" s="52"/>
      <c r="R262" s="52" t="s">
        <v>11</v>
      </c>
      <c r="S262" s="52" t="s">
        <v>58</v>
      </c>
      <c r="T262" s="52">
        <v>1257068</v>
      </c>
      <c r="U262" s="52">
        <v>32</v>
      </c>
      <c r="V262" s="52" t="s">
        <v>41</v>
      </c>
      <c r="W262" s="52" t="s">
        <v>59</v>
      </c>
      <c r="X262" s="52" t="s">
        <v>11</v>
      </c>
      <c r="Y262" s="88">
        <v>41944</v>
      </c>
      <c r="Z262" s="52"/>
      <c r="AA262" s="52"/>
      <c r="AB262" s="86">
        <f>F262</f>
        <v>20.54</v>
      </c>
      <c r="AC262" s="52"/>
      <c r="AD262" s="52"/>
      <c r="AE262" s="52"/>
      <c r="AF262" s="52"/>
      <c r="AG262" s="52"/>
      <c r="AH262" s="52"/>
      <c r="AI262" s="52"/>
      <c r="AJ262" s="52"/>
      <c r="AK262" s="52"/>
      <c r="AL262" s="52"/>
      <c r="AM262" s="52"/>
      <c r="AN262" s="52"/>
      <c r="AO262" s="52"/>
      <c r="AP262" s="52"/>
      <c r="AQ262" s="52"/>
      <c r="AR262" s="52"/>
      <c r="AS262" s="52"/>
      <c r="AT262" s="52"/>
      <c r="AU262" s="52"/>
      <c r="AV262" s="86"/>
    </row>
    <row r="263" spans="1:48" ht="15.6" x14ac:dyDescent="0.3">
      <c r="A263" s="52">
        <f t="shared" si="6"/>
        <v>254</v>
      </c>
      <c r="B263" s="52">
        <v>930.2</v>
      </c>
      <c r="C263" s="52" t="s">
        <v>25</v>
      </c>
      <c r="D263" s="85">
        <v>41955</v>
      </c>
      <c r="E263" s="84" t="s">
        <v>163</v>
      </c>
      <c r="F263" s="90">
        <v>500</v>
      </c>
      <c r="G263" s="90">
        <v>0</v>
      </c>
      <c r="H263" s="52" t="s">
        <v>34</v>
      </c>
      <c r="I263" s="52" t="s">
        <v>56</v>
      </c>
      <c r="J263" s="52">
        <v>0</v>
      </c>
      <c r="K263" s="52">
        <v>10141</v>
      </c>
      <c r="L263" s="52" t="s">
        <v>283</v>
      </c>
      <c r="M263" s="89">
        <v>20141112150211</v>
      </c>
      <c r="N263" s="52">
        <v>117796</v>
      </c>
      <c r="O263" s="52">
        <v>1</v>
      </c>
      <c r="P263" s="52"/>
      <c r="Q263" s="52"/>
      <c r="R263" s="52" t="s">
        <v>11</v>
      </c>
      <c r="S263" s="52" t="s">
        <v>58</v>
      </c>
      <c r="T263" s="52">
        <v>1256901</v>
      </c>
      <c r="U263" s="52">
        <v>75</v>
      </c>
      <c r="V263" s="52" t="s">
        <v>41</v>
      </c>
      <c r="W263" s="52" t="s">
        <v>59</v>
      </c>
      <c r="X263" s="52" t="s">
        <v>11</v>
      </c>
      <c r="Y263" s="88">
        <v>41944</v>
      </c>
      <c r="Z263" s="52"/>
      <c r="AA263" s="52"/>
      <c r="AB263" s="52"/>
      <c r="AC263" s="52"/>
      <c r="AD263" s="52"/>
      <c r="AE263" s="52"/>
      <c r="AF263" s="52"/>
      <c r="AG263" s="86">
        <f>F263</f>
        <v>500</v>
      </c>
      <c r="AH263" s="86"/>
      <c r="AI263" s="52"/>
      <c r="AJ263" s="52"/>
      <c r="AK263" s="52"/>
      <c r="AL263" s="52"/>
      <c r="AM263" s="52"/>
      <c r="AN263" s="52"/>
      <c r="AO263" s="52"/>
      <c r="AP263" s="52"/>
      <c r="AQ263" s="52"/>
      <c r="AR263" s="52"/>
      <c r="AS263" s="52"/>
      <c r="AT263" s="52"/>
      <c r="AU263" s="52"/>
      <c r="AV263" s="86"/>
    </row>
    <row r="264" spans="1:48" ht="15.6" x14ac:dyDescent="0.3">
      <c r="A264" s="52">
        <f t="shared" si="6"/>
        <v>255</v>
      </c>
      <c r="B264" s="52">
        <v>930.2</v>
      </c>
      <c r="C264" s="52" t="s">
        <v>25</v>
      </c>
      <c r="D264" s="85">
        <v>41928</v>
      </c>
      <c r="E264" s="84" t="s">
        <v>284</v>
      </c>
      <c r="F264" s="90">
        <v>505</v>
      </c>
      <c r="G264" s="90">
        <v>0</v>
      </c>
      <c r="H264" s="52" t="s">
        <v>34</v>
      </c>
      <c r="I264" s="52" t="s">
        <v>67</v>
      </c>
      <c r="J264" s="52">
        <v>0</v>
      </c>
      <c r="K264" s="52">
        <v>10007</v>
      </c>
      <c r="L264" s="52" t="s">
        <v>94</v>
      </c>
      <c r="M264" s="89" t="s">
        <v>285</v>
      </c>
      <c r="N264" s="52">
        <v>117802</v>
      </c>
      <c r="O264" s="52">
        <v>1</v>
      </c>
      <c r="P264" s="52"/>
      <c r="Q264" s="52"/>
      <c r="R264" s="52" t="s">
        <v>11</v>
      </c>
      <c r="S264" s="52" t="s">
        <v>58</v>
      </c>
      <c r="T264" s="52">
        <v>1256901</v>
      </c>
      <c r="U264" s="52">
        <v>76</v>
      </c>
      <c r="V264" s="52" t="s">
        <v>41</v>
      </c>
      <c r="W264" s="52" t="s">
        <v>59</v>
      </c>
      <c r="X264" s="52" t="s">
        <v>11</v>
      </c>
      <c r="Y264" s="88">
        <v>41913</v>
      </c>
      <c r="Z264" s="52"/>
      <c r="AA264" s="52"/>
      <c r="AB264" s="52"/>
      <c r="AC264" s="52"/>
      <c r="AD264" s="52"/>
      <c r="AE264" s="52"/>
      <c r="AF264" s="52"/>
      <c r="AG264" s="52"/>
      <c r="AH264" s="52"/>
      <c r="AI264" s="52"/>
      <c r="AJ264" s="52"/>
      <c r="AK264" s="52"/>
      <c r="AL264" s="52"/>
      <c r="AM264" s="86">
        <f>F264</f>
        <v>505</v>
      </c>
      <c r="AN264" s="86"/>
      <c r="AO264" s="86"/>
      <c r="AP264" s="86"/>
      <c r="AQ264" s="86"/>
      <c r="AR264" s="86"/>
      <c r="AS264" s="86"/>
      <c r="AT264" s="52"/>
      <c r="AU264" s="52"/>
      <c r="AV264" s="86"/>
    </row>
    <row r="265" spans="1:48" ht="15.6" x14ac:dyDescent="0.3">
      <c r="A265" s="52">
        <f t="shared" si="6"/>
        <v>256</v>
      </c>
      <c r="B265" s="52">
        <v>930.2</v>
      </c>
      <c r="C265" s="52" t="s">
        <v>25</v>
      </c>
      <c r="D265" s="85">
        <v>41928</v>
      </c>
      <c r="E265" s="84" t="s">
        <v>1096</v>
      </c>
      <c r="F265" s="90">
        <v>274</v>
      </c>
      <c r="G265" s="90">
        <v>0</v>
      </c>
      <c r="H265" s="52" t="s">
        <v>34</v>
      </c>
      <c r="I265" s="52" t="s">
        <v>67</v>
      </c>
      <c r="J265" s="52">
        <v>0</v>
      </c>
      <c r="K265" s="52">
        <v>10007</v>
      </c>
      <c r="L265" s="52" t="s">
        <v>94</v>
      </c>
      <c r="M265" s="89" t="s">
        <v>285</v>
      </c>
      <c r="N265" s="52">
        <v>117802</v>
      </c>
      <c r="O265" s="52">
        <v>1</v>
      </c>
      <c r="P265" s="52"/>
      <c r="Q265" s="52"/>
      <c r="R265" s="52" t="s">
        <v>11</v>
      </c>
      <c r="S265" s="52" t="s">
        <v>58</v>
      </c>
      <c r="T265" s="52">
        <v>1256901</v>
      </c>
      <c r="U265" s="52">
        <v>77</v>
      </c>
      <c r="V265" s="52" t="s">
        <v>41</v>
      </c>
      <c r="W265" s="52" t="s">
        <v>59</v>
      </c>
      <c r="X265" s="52" t="s">
        <v>11</v>
      </c>
      <c r="Y265" s="88">
        <v>41913</v>
      </c>
      <c r="Z265" s="52"/>
      <c r="AA265" s="52"/>
      <c r="AB265" s="52"/>
      <c r="AC265" s="52"/>
      <c r="AD265" s="52"/>
      <c r="AE265" s="52"/>
      <c r="AF265" s="52"/>
      <c r="AG265" s="52"/>
      <c r="AH265" s="52"/>
      <c r="AI265" s="52"/>
      <c r="AJ265" s="52"/>
      <c r="AK265" s="52"/>
      <c r="AL265" s="52"/>
      <c r="AM265" s="86">
        <f>F265</f>
        <v>274</v>
      </c>
      <c r="AN265" s="86"/>
      <c r="AO265" s="86"/>
      <c r="AP265" s="86"/>
      <c r="AQ265" s="86"/>
      <c r="AR265" s="86"/>
      <c r="AS265" s="86"/>
      <c r="AT265" s="52"/>
      <c r="AU265" s="52"/>
      <c r="AV265" s="86"/>
    </row>
    <row r="266" spans="1:48" ht="15.6" x14ac:dyDescent="0.3">
      <c r="A266" s="52">
        <f t="shared" si="6"/>
        <v>257</v>
      </c>
      <c r="B266" s="52">
        <v>930.2</v>
      </c>
      <c r="C266" s="52" t="s">
        <v>25</v>
      </c>
      <c r="D266" s="85">
        <v>41950</v>
      </c>
      <c r="E266" s="84" t="s">
        <v>1055</v>
      </c>
      <c r="F266" s="90">
        <v>400</v>
      </c>
      <c r="G266" s="90">
        <v>0</v>
      </c>
      <c r="H266" s="52" t="s">
        <v>34</v>
      </c>
      <c r="I266" s="52" t="s">
        <v>67</v>
      </c>
      <c r="J266" s="52">
        <v>0</v>
      </c>
      <c r="K266" s="52">
        <v>7592</v>
      </c>
      <c r="L266" s="52" t="s">
        <v>1167</v>
      </c>
      <c r="M266" s="89">
        <v>71371</v>
      </c>
      <c r="N266" s="52">
        <v>117804</v>
      </c>
      <c r="O266" s="52">
        <v>1</v>
      </c>
      <c r="P266" s="52"/>
      <c r="Q266" s="52"/>
      <c r="R266" s="52" t="s">
        <v>11</v>
      </c>
      <c r="S266" s="52" t="s">
        <v>58</v>
      </c>
      <c r="T266" s="52">
        <v>1256901</v>
      </c>
      <c r="U266" s="52">
        <v>78</v>
      </c>
      <c r="V266" s="52" t="s">
        <v>41</v>
      </c>
      <c r="W266" s="52" t="s">
        <v>59</v>
      </c>
      <c r="X266" s="52" t="s">
        <v>11</v>
      </c>
      <c r="Y266" s="88">
        <v>41944</v>
      </c>
      <c r="Z266" s="52"/>
      <c r="AA266" s="52"/>
      <c r="AB266" s="52"/>
      <c r="AC266" s="52"/>
      <c r="AD266" s="52"/>
      <c r="AE266" s="52"/>
      <c r="AF266" s="52"/>
      <c r="AG266" s="52"/>
      <c r="AH266" s="52"/>
      <c r="AI266" s="52"/>
      <c r="AJ266" s="52"/>
      <c r="AK266" s="52"/>
      <c r="AL266" s="52"/>
      <c r="AM266" s="86">
        <f>F266</f>
        <v>400</v>
      </c>
      <c r="AN266" s="86"/>
      <c r="AO266" s="86"/>
      <c r="AP266" s="86"/>
      <c r="AQ266" s="86"/>
      <c r="AR266" s="86"/>
      <c r="AS266" s="86"/>
      <c r="AT266" s="52"/>
      <c r="AU266" s="52"/>
      <c r="AV266" s="86"/>
    </row>
    <row r="267" spans="1:48" ht="15.6" x14ac:dyDescent="0.3">
      <c r="A267" s="52">
        <f t="shared" si="6"/>
        <v>258</v>
      </c>
      <c r="B267" s="52">
        <v>930.2</v>
      </c>
      <c r="C267" s="52" t="s">
        <v>25</v>
      </c>
      <c r="D267" s="85">
        <v>41943</v>
      </c>
      <c r="E267" s="84" t="s">
        <v>1097</v>
      </c>
      <c r="F267" s="90">
        <v>9.98</v>
      </c>
      <c r="G267" s="90">
        <v>0</v>
      </c>
      <c r="H267" s="52" t="s">
        <v>34</v>
      </c>
      <c r="I267" s="52" t="s">
        <v>61</v>
      </c>
      <c r="J267" s="52">
        <v>0</v>
      </c>
      <c r="K267" s="52">
        <v>9999</v>
      </c>
      <c r="L267" s="52" t="s">
        <v>1170</v>
      </c>
      <c r="M267" s="89">
        <v>20141105074519</v>
      </c>
      <c r="N267" s="52">
        <v>1447</v>
      </c>
      <c r="O267" s="52">
        <v>1</v>
      </c>
      <c r="P267" s="52"/>
      <c r="Q267" s="52"/>
      <c r="R267" s="52" t="s">
        <v>11</v>
      </c>
      <c r="S267" s="52" t="s">
        <v>58</v>
      </c>
      <c r="T267" s="52">
        <v>1256607</v>
      </c>
      <c r="U267" s="52">
        <v>14</v>
      </c>
      <c r="V267" s="52" t="s">
        <v>41</v>
      </c>
      <c r="W267" s="52" t="s">
        <v>59</v>
      </c>
      <c r="X267" s="52" t="s">
        <v>11</v>
      </c>
      <c r="Y267" s="88">
        <v>41913</v>
      </c>
      <c r="Z267" s="52"/>
      <c r="AA267" s="52"/>
      <c r="AB267" s="52"/>
      <c r="AC267" s="52"/>
      <c r="AD267" s="52"/>
      <c r="AE267" s="52"/>
      <c r="AF267" s="52"/>
      <c r="AG267" s="52"/>
      <c r="AH267" s="52"/>
      <c r="AI267" s="52"/>
      <c r="AJ267" s="52"/>
      <c r="AK267" s="52"/>
      <c r="AL267" s="52"/>
      <c r="AM267" s="86"/>
      <c r="AN267" s="86"/>
      <c r="AO267" s="86"/>
      <c r="AP267" s="86"/>
      <c r="AQ267" s="86"/>
      <c r="AR267" s="86">
        <f>F267</f>
        <v>9.98</v>
      </c>
      <c r="AS267" s="86"/>
      <c r="AT267" s="52"/>
      <c r="AU267" s="52"/>
      <c r="AV267" s="86"/>
    </row>
    <row r="268" spans="1:48" ht="15.6" x14ac:dyDescent="0.3">
      <c r="A268" s="52">
        <f t="shared" ref="A268:A331" si="8">A267+1</f>
        <v>259</v>
      </c>
      <c r="B268" s="52">
        <v>930.2</v>
      </c>
      <c r="C268" s="52" t="s">
        <v>25</v>
      </c>
      <c r="D268" s="85">
        <v>41942</v>
      </c>
      <c r="E268" s="84" t="s">
        <v>1098</v>
      </c>
      <c r="F268" s="90">
        <v>127.2</v>
      </c>
      <c r="G268" s="90">
        <v>0</v>
      </c>
      <c r="H268" s="52" t="s">
        <v>34</v>
      </c>
      <c r="I268" s="52" t="s">
        <v>61</v>
      </c>
      <c r="J268" s="52">
        <v>0</v>
      </c>
      <c r="K268" s="52">
        <v>10028</v>
      </c>
      <c r="L268" s="52" t="s">
        <v>93</v>
      </c>
      <c r="M268" s="89">
        <v>4581</v>
      </c>
      <c r="N268" s="52">
        <v>117784</v>
      </c>
      <c r="O268" s="52">
        <v>1</v>
      </c>
      <c r="P268" s="52">
        <v>2730</v>
      </c>
      <c r="Q268" s="52" t="s">
        <v>286</v>
      </c>
      <c r="R268" s="52" t="s">
        <v>11</v>
      </c>
      <c r="S268" s="52" t="s">
        <v>58</v>
      </c>
      <c r="T268" s="52">
        <v>1256469</v>
      </c>
      <c r="U268" s="52">
        <v>137</v>
      </c>
      <c r="V268" s="52" t="s">
        <v>41</v>
      </c>
      <c r="W268" s="52" t="s">
        <v>59</v>
      </c>
      <c r="X268" s="52" t="s">
        <v>11</v>
      </c>
      <c r="Y268" s="88">
        <v>41913</v>
      </c>
      <c r="Z268" s="52"/>
      <c r="AA268" s="52"/>
      <c r="AB268" s="52"/>
      <c r="AC268" s="52"/>
      <c r="AD268" s="52"/>
      <c r="AE268" s="52"/>
      <c r="AF268" s="52"/>
      <c r="AG268" s="52"/>
      <c r="AH268" s="52"/>
      <c r="AI268" s="52"/>
      <c r="AJ268" s="52"/>
      <c r="AK268" s="52"/>
      <c r="AL268" s="52"/>
      <c r="AM268" s="52"/>
      <c r="AN268" s="52"/>
      <c r="AO268" s="52"/>
      <c r="AP268" s="52"/>
      <c r="AQ268" s="52"/>
      <c r="AR268" s="86">
        <f>F268</f>
        <v>127.2</v>
      </c>
      <c r="AS268" s="86"/>
      <c r="AT268" s="52"/>
      <c r="AU268" s="52"/>
      <c r="AV268" s="86"/>
    </row>
    <row r="269" spans="1:48" ht="15.6" x14ac:dyDescent="0.3">
      <c r="A269" s="52">
        <f t="shared" si="8"/>
        <v>260</v>
      </c>
      <c r="B269" s="52">
        <v>930.2</v>
      </c>
      <c r="C269" s="52" t="s">
        <v>25</v>
      </c>
      <c r="D269" s="85">
        <v>41935</v>
      </c>
      <c r="E269" s="84" t="s">
        <v>1099</v>
      </c>
      <c r="F269" s="90">
        <v>350</v>
      </c>
      <c r="G269" s="90">
        <v>0</v>
      </c>
      <c r="H269" s="52" t="s">
        <v>34</v>
      </c>
      <c r="I269" s="52" t="s">
        <v>219</v>
      </c>
      <c r="J269" s="52">
        <v>0</v>
      </c>
      <c r="K269" s="52">
        <v>7961</v>
      </c>
      <c r="L269" s="52" t="s">
        <v>1171</v>
      </c>
      <c r="M269" s="89" t="s">
        <v>287</v>
      </c>
      <c r="N269" s="52">
        <v>117618</v>
      </c>
      <c r="O269" s="52">
        <v>1</v>
      </c>
      <c r="P269" s="52"/>
      <c r="Q269" s="52"/>
      <c r="R269" s="52" t="s">
        <v>11</v>
      </c>
      <c r="S269" s="52" t="s">
        <v>58</v>
      </c>
      <c r="T269" s="52">
        <v>1256161</v>
      </c>
      <c r="U269" s="52">
        <v>66</v>
      </c>
      <c r="V269" s="52" t="s">
        <v>41</v>
      </c>
      <c r="W269" s="52" t="s">
        <v>59</v>
      </c>
      <c r="X269" s="52" t="s">
        <v>11</v>
      </c>
      <c r="Y269" s="88">
        <v>41913</v>
      </c>
      <c r="Z269" s="52"/>
      <c r="AA269" s="52"/>
      <c r="AB269" s="52"/>
      <c r="AC269" s="52"/>
      <c r="AD269" s="52"/>
      <c r="AE269" s="52"/>
      <c r="AF269" s="52"/>
      <c r="AG269" s="52"/>
      <c r="AH269" s="52"/>
      <c r="AI269" s="52"/>
      <c r="AJ269" s="52"/>
      <c r="AK269" s="52"/>
      <c r="AL269" s="52"/>
      <c r="AM269" s="52"/>
      <c r="AN269" s="52"/>
      <c r="AO269" s="52"/>
      <c r="AP269" s="52"/>
      <c r="AQ269" s="52"/>
      <c r="AR269" s="52"/>
      <c r="AS269" s="52"/>
      <c r="AT269" s="86">
        <f>F269</f>
        <v>350</v>
      </c>
      <c r="AU269" s="52" t="s">
        <v>500</v>
      </c>
      <c r="AV269" s="86"/>
    </row>
    <row r="270" spans="1:48" ht="15.6" x14ac:dyDescent="0.3">
      <c r="A270" s="52">
        <f t="shared" si="8"/>
        <v>261</v>
      </c>
      <c r="B270" s="52">
        <v>930.2</v>
      </c>
      <c r="C270" s="52" t="s">
        <v>25</v>
      </c>
      <c r="D270" s="85">
        <v>41913</v>
      </c>
      <c r="E270" s="84" t="s">
        <v>1100</v>
      </c>
      <c r="F270" s="90">
        <v>450</v>
      </c>
      <c r="G270" s="90">
        <v>0</v>
      </c>
      <c r="H270" s="52" t="s">
        <v>34</v>
      </c>
      <c r="I270" s="52" t="s">
        <v>38</v>
      </c>
      <c r="J270" s="52">
        <v>0</v>
      </c>
      <c r="K270" s="52">
        <v>7458</v>
      </c>
      <c r="L270" s="52" t="s">
        <v>1144</v>
      </c>
      <c r="M270" s="89">
        <v>18649</v>
      </c>
      <c r="N270" s="52">
        <v>117592</v>
      </c>
      <c r="O270" s="52">
        <v>1</v>
      </c>
      <c r="P270" s="52"/>
      <c r="Q270" s="52"/>
      <c r="R270" s="52" t="s">
        <v>11</v>
      </c>
      <c r="S270" s="52" t="s">
        <v>58</v>
      </c>
      <c r="T270" s="52">
        <v>1256161</v>
      </c>
      <c r="U270" s="52">
        <v>67</v>
      </c>
      <c r="V270" s="52" t="s">
        <v>41</v>
      </c>
      <c r="W270" s="52" t="s">
        <v>59</v>
      </c>
      <c r="X270" s="52" t="s">
        <v>11</v>
      </c>
      <c r="Y270" s="88">
        <v>41913</v>
      </c>
      <c r="Z270" s="52"/>
      <c r="AA270" s="52"/>
      <c r="AB270" s="52"/>
      <c r="AC270" s="52"/>
      <c r="AD270" s="52"/>
      <c r="AE270" s="52"/>
      <c r="AF270" s="52"/>
      <c r="AG270" s="52"/>
      <c r="AH270" s="52"/>
      <c r="AI270" s="52"/>
      <c r="AJ270" s="52"/>
      <c r="AK270" s="52"/>
      <c r="AL270" s="52"/>
      <c r="AM270" s="86">
        <f>F270</f>
        <v>450</v>
      </c>
      <c r="AN270" s="86"/>
      <c r="AO270" s="86"/>
      <c r="AP270" s="86"/>
      <c r="AQ270" s="86"/>
      <c r="AR270" s="86"/>
      <c r="AS270" s="86"/>
      <c r="AT270" s="52"/>
      <c r="AU270" s="52"/>
      <c r="AV270" s="86"/>
    </row>
    <row r="271" spans="1:48" ht="15.6" x14ac:dyDescent="0.3">
      <c r="A271" s="52">
        <f t="shared" si="8"/>
        <v>262</v>
      </c>
      <c r="B271" s="52">
        <v>930.2</v>
      </c>
      <c r="C271" s="52" t="s">
        <v>25</v>
      </c>
      <c r="D271" s="85">
        <v>41914</v>
      </c>
      <c r="E271" s="84" t="s">
        <v>1026</v>
      </c>
      <c r="F271" s="90">
        <v>48</v>
      </c>
      <c r="G271" s="90">
        <v>0</v>
      </c>
      <c r="H271" s="52" t="s">
        <v>34</v>
      </c>
      <c r="I271" s="52" t="s">
        <v>67</v>
      </c>
      <c r="J271" s="52">
        <v>0</v>
      </c>
      <c r="K271" s="52">
        <v>156</v>
      </c>
      <c r="L271" s="52" t="s">
        <v>68</v>
      </c>
      <c r="M271" s="89">
        <v>37609</v>
      </c>
      <c r="N271" s="52">
        <v>117562</v>
      </c>
      <c r="O271" s="52">
        <v>1</v>
      </c>
      <c r="P271" s="52"/>
      <c r="Q271" s="52"/>
      <c r="R271" s="52" t="s">
        <v>11</v>
      </c>
      <c r="S271" s="52" t="s">
        <v>58</v>
      </c>
      <c r="T271" s="52">
        <v>1256161</v>
      </c>
      <c r="U271" s="52">
        <v>68</v>
      </c>
      <c r="V271" s="52" t="s">
        <v>41</v>
      </c>
      <c r="W271" s="52" t="s">
        <v>59</v>
      </c>
      <c r="X271" s="52" t="s">
        <v>11</v>
      </c>
      <c r="Y271" s="88">
        <v>41913</v>
      </c>
      <c r="Z271" s="52"/>
      <c r="AA271" s="52"/>
      <c r="AB271" s="52"/>
      <c r="AC271" s="52"/>
      <c r="AD271" s="52"/>
      <c r="AE271" s="52"/>
      <c r="AF271" s="52"/>
      <c r="AG271" s="52"/>
      <c r="AH271" s="52"/>
      <c r="AI271" s="52"/>
      <c r="AJ271" s="52"/>
      <c r="AK271" s="52"/>
      <c r="AL271" s="52"/>
      <c r="AM271" s="52"/>
      <c r="AN271" s="52"/>
      <c r="AO271" s="86">
        <f>F271</f>
        <v>48</v>
      </c>
      <c r="AP271" s="52"/>
      <c r="AQ271" s="52"/>
      <c r="AR271" s="52"/>
      <c r="AS271" s="52"/>
      <c r="AT271" s="52"/>
      <c r="AU271" s="52"/>
      <c r="AV271" s="86"/>
    </row>
    <row r="272" spans="1:48" ht="15.6" x14ac:dyDescent="0.3">
      <c r="A272" s="52">
        <f t="shared" si="8"/>
        <v>263</v>
      </c>
      <c r="B272" s="52">
        <v>930.2</v>
      </c>
      <c r="C272" s="52" t="s">
        <v>25</v>
      </c>
      <c r="D272" s="85">
        <v>41925</v>
      </c>
      <c r="E272" s="84" t="s">
        <v>288</v>
      </c>
      <c r="F272" s="90">
        <v>15</v>
      </c>
      <c r="G272" s="90">
        <v>0</v>
      </c>
      <c r="H272" s="52" t="s">
        <v>34</v>
      </c>
      <c r="I272" s="52" t="s">
        <v>61</v>
      </c>
      <c r="J272" s="52">
        <v>0</v>
      </c>
      <c r="K272" s="52">
        <v>2540</v>
      </c>
      <c r="L272" s="52" t="s">
        <v>1154</v>
      </c>
      <c r="M272" s="89">
        <v>61453</v>
      </c>
      <c r="N272" s="52">
        <v>117681</v>
      </c>
      <c r="O272" s="52">
        <v>1</v>
      </c>
      <c r="P272" s="52"/>
      <c r="Q272" s="52"/>
      <c r="R272" s="52" t="s">
        <v>11</v>
      </c>
      <c r="S272" s="52" t="s">
        <v>58</v>
      </c>
      <c r="T272" s="52">
        <v>1256161</v>
      </c>
      <c r="U272" s="52">
        <v>69</v>
      </c>
      <c r="V272" s="52" t="s">
        <v>41</v>
      </c>
      <c r="W272" s="52" t="s">
        <v>59</v>
      </c>
      <c r="X272" s="52" t="s">
        <v>11</v>
      </c>
      <c r="Y272" s="88">
        <v>41913</v>
      </c>
      <c r="Z272" s="52"/>
      <c r="AA272" s="52"/>
      <c r="AB272" s="52"/>
      <c r="AC272" s="52"/>
      <c r="AD272" s="52"/>
      <c r="AE272" s="52"/>
      <c r="AF272" s="52"/>
      <c r="AG272" s="52"/>
      <c r="AH272" s="52"/>
      <c r="AI272" s="52"/>
      <c r="AJ272" s="52"/>
      <c r="AK272" s="52"/>
      <c r="AL272" s="52"/>
      <c r="AM272" s="52"/>
      <c r="AN272" s="52"/>
      <c r="AO272" s="86">
        <f>F272</f>
        <v>15</v>
      </c>
      <c r="AP272" s="52"/>
      <c r="AQ272" s="52"/>
      <c r="AR272" s="52"/>
      <c r="AS272" s="52"/>
      <c r="AT272" s="52"/>
      <c r="AU272" s="52"/>
      <c r="AV272" s="86"/>
    </row>
    <row r="273" spans="1:48" ht="15.6" x14ac:dyDescent="0.3">
      <c r="A273" s="52">
        <f t="shared" si="8"/>
        <v>264</v>
      </c>
      <c r="B273" s="52">
        <v>930.2</v>
      </c>
      <c r="C273" s="52" t="s">
        <v>25</v>
      </c>
      <c r="D273" s="85">
        <v>41935</v>
      </c>
      <c r="E273" s="84" t="s">
        <v>1101</v>
      </c>
      <c r="F273" s="90">
        <v>365.7</v>
      </c>
      <c r="G273" s="90">
        <v>0</v>
      </c>
      <c r="H273" s="52" t="s">
        <v>34</v>
      </c>
      <c r="I273" s="52" t="s">
        <v>61</v>
      </c>
      <c r="J273" s="52">
        <v>0</v>
      </c>
      <c r="K273" s="52">
        <v>2676</v>
      </c>
      <c r="L273" s="52" t="s">
        <v>289</v>
      </c>
      <c r="M273" s="89">
        <v>9966</v>
      </c>
      <c r="N273" s="52">
        <v>117596</v>
      </c>
      <c r="O273" s="52">
        <v>1</v>
      </c>
      <c r="P273" s="52"/>
      <c r="Q273" s="52"/>
      <c r="R273" s="52" t="s">
        <v>11</v>
      </c>
      <c r="S273" s="52" t="s">
        <v>58</v>
      </c>
      <c r="T273" s="52">
        <v>1256161</v>
      </c>
      <c r="U273" s="52">
        <v>70</v>
      </c>
      <c r="V273" s="52" t="s">
        <v>41</v>
      </c>
      <c r="W273" s="52" t="s">
        <v>59</v>
      </c>
      <c r="X273" s="52" t="s">
        <v>11</v>
      </c>
      <c r="Y273" s="88">
        <v>41913</v>
      </c>
      <c r="Z273" s="52"/>
      <c r="AA273" s="52"/>
      <c r="AB273" s="52"/>
      <c r="AC273" s="52"/>
      <c r="AD273" s="52"/>
      <c r="AE273" s="52"/>
      <c r="AF273" s="52"/>
      <c r="AG273" s="52"/>
      <c r="AH273" s="52"/>
      <c r="AI273" s="52"/>
      <c r="AJ273" s="52"/>
      <c r="AK273" s="52"/>
      <c r="AL273" s="52"/>
      <c r="AM273" s="86">
        <f>F273</f>
        <v>365.7</v>
      </c>
      <c r="AN273" s="86"/>
      <c r="AO273" s="86"/>
      <c r="AP273" s="86"/>
      <c r="AQ273" s="86"/>
      <c r="AR273" s="86"/>
      <c r="AS273" s="86"/>
      <c r="AT273" s="52"/>
      <c r="AU273" s="52"/>
      <c r="AV273" s="86"/>
    </row>
    <row r="274" spans="1:48" ht="15.6" x14ac:dyDescent="0.3">
      <c r="A274" s="52">
        <f t="shared" si="8"/>
        <v>265</v>
      </c>
      <c r="B274" s="52">
        <v>930.2</v>
      </c>
      <c r="C274" s="52" t="s">
        <v>25</v>
      </c>
      <c r="D274" s="85">
        <v>41913</v>
      </c>
      <c r="E274" s="84" t="s">
        <v>1102</v>
      </c>
      <c r="F274" s="90">
        <v>10.09</v>
      </c>
      <c r="G274" s="90">
        <v>0</v>
      </c>
      <c r="H274" s="52" t="s">
        <v>123</v>
      </c>
      <c r="I274" s="52" t="s">
        <v>97</v>
      </c>
      <c r="J274" s="52">
        <v>0</v>
      </c>
      <c r="K274" s="52">
        <v>2010</v>
      </c>
      <c r="L274" s="52" t="s">
        <v>282</v>
      </c>
      <c r="M274" s="89">
        <v>20141022110114</v>
      </c>
      <c r="N274" s="52">
        <v>117657</v>
      </c>
      <c r="O274" s="52">
        <v>1</v>
      </c>
      <c r="P274" s="52"/>
      <c r="Q274" s="52"/>
      <c r="R274" s="52" t="s">
        <v>11</v>
      </c>
      <c r="S274" s="52" t="s">
        <v>58</v>
      </c>
      <c r="T274" s="52">
        <v>1255912</v>
      </c>
      <c r="U274" s="52">
        <v>15</v>
      </c>
      <c r="V274" s="52" t="s">
        <v>41</v>
      </c>
      <c r="W274" s="52" t="s">
        <v>59</v>
      </c>
      <c r="X274" s="52" t="s">
        <v>11</v>
      </c>
      <c r="Y274" s="88">
        <v>41913</v>
      </c>
      <c r="Z274" s="52"/>
      <c r="AA274" s="52"/>
      <c r="AB274" s="86">
        <f>F274</f>
        <v>10.09</v>
      </c>
      <c r="AC274" s="52"/>
      <c r="AD274" s="52"/>
      <c r="AE274" s="52"/>
      <c r="AF274" s="52"/>
      <c r="AG274" s="52"/>
      <c r="AH274" s="52"/>
      <c r="AI274" s="52"/>
      <c r="AJ274" s="52"/>
      <c r="AK274" s="52"/>
      <c r="AL274" s="52"/>
      <c r="AM274" s="52"/>
      <c r="AN274" s="52"/>
      <c r="AO274" s="52"/>
      <c r="AP274" s="52"/>
      <c r="AQ274" s="52"/>
      <c r="AR274" s="52"/>
      <c r="AS274" s="52"/>
      <c r="AT274" s="52"/>
      <c r="AU274" s="52"/>
      <c r="AV274" s="86"/>
    </row>
    <row r="275" spans="1:48" ht="15.6" x14ac:dyDescent="0.3">
      <c r="A275" s="52">
        <f t="shared" si="8"/>
        <v>266</v>
      </c>
      <c r="B275" s="52">
        <v>930.2</v>
      </c>
      <c r="C275" s="52" t="s">
        <v>25</v>
      </c>
      <c r="D275" s="85">
        <v>41914</v>
      </c>
      <c r="E275" s="84" t="s">
        <v>1103</v>
      </c>
      <c r="F275" s="90">
        <v>154.19999999999999</v>
      </c>
      <c r="G275" s="90">
        <v>0</v>
      </c>
      <c r="H275" s="52" t="s">
        <v>34</v>
      </c>
      <c r="I275" s="52" t="s">
        <v>61</v>
      </c>
      <c r="J275" s="52">
        <v>0</v>
      </c>
      <c r="K275" s="52">
        <v>39</v>
      </c>
      <c r="L275" s="52" t="s">
        <v>272</v>
      </c>
      <c r="M275" s="89">
        <v>2435550</v>
      </c>
      <c r="N275" s="52">
        <v>117455</v>
      </c>
      <c r="O275" s="52">
        <v>1</v>
      </c>
      <c r="P275" s="52">
        <v>2464</v>
      </c>
      <c r="Q275" s="52" t="s">
        <v>290</v>
      </c>
      <c r="R275" s="52" t="s">
        <v>11</v>
      </c>
      <c r="S275" s="52" t="s">
        <v>58</v>
      </c>
      <c r="T275" s="52">
        <v>1255715</v>
      </c>
      <c r="U275" s="52">
        <v>49</v>
      </c>
      <c r="V275" s="52" t="s">
        <v>41</v>
      </c>
      <c r="W275" s="52" t="s">
        <v>59</v>
      </c>
      <c r="X275" s="52" t="s">
        <v>11</v>
      </c>
      <c r="Y275" s="88">
        <v>41913</v>
      </c>
      <c r="Z275" s="52"/>
      <c r="AA275" s="52"/>
      <c r="AB275" s="52"/>
      <c r="AC275" s="52"/>
      <c r="AD275" s="52"/>
      <c r="AE275" s="52"/>
      <c r="AF275" s="52"/>
      <c r="AG275" s="52"/>
      <c r="AH275" s="52"/>
      <c r="AI275" s="52"/>
      <c r="AJ275" s="52"/>
      <c r="AK275" s="52"/>
      <c r="AL275" s="52"/>
      <c r="AM275" s="52"/>
      <c r="AN275" s="52"/>
      <c r="AO275" s="52"/>
      <c r="AP275" s="52"/>
      <c r="AQ275" s="52"/>
      <c r="AR275" s="86">
        <f>F275</f>
        <v>154.19999999999999</v>
      </c>
      <c r="AS275" s="86"/>
      <c r="AT275" s="52"/>
      <c r="AU275" s="52"/>
      <c r="AV275" s="86"/>
    </row>
    <row r="276" spans="1:48" ht="15.6" x14ac:dyDescent="0.3">
      <c r="A276" s="52">
        <f t="shared" si="8"/>
        <v>267</v>
      </c>
      <c r="B276" s="52">
        <v>930.2</v>
      </c>
      <c r="C276" s="52" t="s">
        <v>25</v>
      </c>
      <c r="D276" s="85">
        <v>41913</v>
      </c>
      <c r="E276" s="84" t="s">
        <v>291</v>
      </c>
      <c r="F276" s="90">
        <v>57.2</v>
      </c>
      <c r="G276" s="90">
        <v>0</v>
      </c>
      <c r="H276" s="52" t="s">
        <v>34</v>
      </c>
      <c r="I276" s="52" t="s">
        <v>61</v>
      </c>
      <c r="J276" s="52">
        <v>0</v>
      </c>
      <c r="K276" s="52">
        <v>7402</v>
      </c>
      <c r="L276" s="52" t="s">
        <v>1133</v>
      </c>
      <c r="M276" s="89" t="s">
        <v>292</v>
      </c>
      <c r="N276" s="52">
        <v>1383</v>
      </c>
      <c r="O276" s="52">
        <v>1</v>
      </c>
      <c r="P276" s="52">
        <v>2353</v>
      </c>
      <c r="Q276" s="52" t="s">
        <v>293</v>
      </c>
      <c r="R276" s="52" t="s">
        <v>11</v>
      </c>
      <c r="S276" s="52" t="s">
        <v>58</v>
      </c>
      <c r="T276" s="52">
        <v>1255338</v>
      </c>
      <c r="U276" s="52">
        <v>51</v>
      </c>
      <c r="V276" s="52" t="s">
        <v>41</v>
      </c>
      <c r="W276" s="52" t="s">
        <v>59</v>
      </c>
      <c r="X276" s="52" t="s">
        <v>11</v>
      </c>
      <c r="Y276" s="88">
        <v>41913</v>
      </c>
      <c r="Z276" s="52"/>
      <c r="AA276" s="52"/>
      <c r="AB276" s="52"/>
      <c r="AC276" s="52"/>
      <c r="AD276" s="52"/>
      <c r="AE276" s="52"/>
      <c r="AF276" s="52"/>
      <c r="AG276" s="52"/>
      <c r="AH276" s="52"/>
      <c r="AI276" s="52"/>
      <c r="AJ276" s="52"/>
      <c r="AK276" s="52"/>
      <c r="AL276" s="52"/>
      <c r="AM276" s="52"/>
      <c r="AN276" s="52"/>
      <c r="AO276" s="52"/>
      <c r="AP276" s="52"/>
      <c r="AQ276" s="52"/>
      <c r="AR276" s="86">
        <f>F276</f>
        <v>57.2</v>
      </c>
      <c r="AS276" s="86"/>
      <c r="AT276" s="52"/>
      <c r="AU276" s="52"/>
      <c r="AV276" s="86"/>
    </row>
    <row r="277" spans="1:48" ht="15.6" x14ac:dyDescent="0.3">
      <c r="A277" s="52">
        <f t="shared" si="8"/>
        <v>268</v>
      </c>
      <c r="B277" s="52">
        <v>930.2</v>
      </c>
      <c r="C277" s="52" t="s">
        <v>25</v>
      </c>
      <c r="D277" s="85">
        <v>41913</v>
      </c>
      <c r="E277" s="84" t="s">
        <v>96</v>
      </c>
      <c r="F277" s="90">
        <v>309.12</v>
      </c>
      <c r="G277" s="90">
        <v>0</v>
      </c>
      <c r="H277" s="52" t="s">
        <v>34</v>
      </c>
      <c r="I277" s="52" t="s">
        <v>97</v>
      </c>
      <c r="J277" s="52">
        <v>0</v>
      </c>
      <c r="K277" s="52">
        <v>9250</v>
      </c>
      <c r="L277" s="52" t="s">
        <v>98</v>
      </c>
      <c r="M277" s="89">
        <v>20141008111457</v>
      </c>
      <c r="N277" s="52">
        <v>117393</v>
      </c>
      <c r="O277" s="52">
        <v>1</v>
      </c>
      <c r="P277" s="52"/>
      <c r="Q277" s="52"/>
      <c r="R277" s="52" t="s">
        <v>11</v>
      </c>
      <c r="S277" s="52" t="s">
        <v>58</v>
      </c>
      <c r="T277" s="52">
        <v>1255187</v>
      </c>
      <c r="U277" s="52">
        <v>20</v>
      </c>
      <c r="V277" s="52" t="s">
        <v>41</v>
      </c>
      <c r="W277" s="52" t="s">
        <v>59</v>
      </c>
      <c r="X277" s="52" t="s">
        <v>11</v>
      </c>
      <c r="Y277" s="88">
        <v>41913</v>
      </c>
      <c r="Z277" s="52"/>
      <c r="AA277" s="52"/>
      <c r="AB277" s="86">
        <f>F277</f>
        <v>309.12</v>
      </c>
      <c r="AC277" s="52"/>
      <c r="AD277" s="52"/>
      <c r="AE277" s="52"/>
      <c r="AF277" s="52"/>
      <c r="AG277" s="52"/>
      <c r="AH277" s="52"/>
      <c r="AI277" s="52"/>
      <c r="AJ277" s="52"/>
      <c r="AK277" s="52"/>
      <c r="AL277" s="52"/>
      <c r="AM277" s="52"/>
      <c r="AN277" s="52"/>
      <c r="AO277" s="52"/>
      <c r="AP277" s="52"/>
      <c r="AQ277" s="52"/>
      <c r="AR277" s="52"/>
      <c r="AS277" s="52"/>
      <c r="AT277" s="52"/>
      <c r="AU277" s="52"/>
      <c r="AV277" s="86"/>
    </row>
    <row r="278" spans="1:48" ht="15.6" x14ac:dyDescent="0.3">
      <c r="A278" s="52">
        <f t="shared" si="8"/>
        <v>269</v>
      </c>
      <c r="B278" s="52">
        <v>930.2</v>
      </c>
      <c r="C278" s="52" t="s">
        <v>25</v>
      </c>
      <c r="D278" s="85">
        <v>41913</v>
      </c>
      <c r="E278" s="84" t="s">
        <v>294</v>
      </c>
      <c r="F278" s="90">
        <v>35.799999999999997</v>
      </c>
      <c r="G278" s="90">
        <v>0</v>
      </c>
      <c r="H278" s="52" t="s">
        <v>34</v>
      </c>
      <c r="I278" s="52" t="s">
        <v>38</v>
      </c>
      <c r="J278" s="52">
        <v>0</v>
      </c>
      <c r="K278" s="52">
        <v>9250</v>
      </c>
      <c r="L278" s="52" t="s">
        <v>98</v>
      </c>
      <c r="M278" s="89">
        <v>20141008111457</v>
      </c>
      <c r="N278" s="52">
        <v>117393</v>
      </c>
      <c r="O278" s="52">
        <v>1</v>
      </c>
      <c r="P278" s="52"/>
      <c r="Q278" s="52"/>
      <c r="R278" s="52" t="s">
        <v>11</v>
      </c>
      <c r="S278" s="52" t="s">
        <v>58</v>
      </c>
      <c r="T278" s="52">
        <v>1255187</v>
      </c>
      <c r="U278" s="52">
        <v>21</v>
      </c>
      <c r="V278" s="52" t="s">
        <v>41</v>
      </c>
      <c r="W278" s="52" t="s">
        <v>59</v>
      </c>
      <c r="X278" s="52" t="s">
        <v>11</v>
      </c>
      <c r="Y278" s="88">
        <v>41913</v>
      </c>
      <c r="Z278" s="52"/>
      <c r="AA278" s="52"/>
      <c r="AB278" s="52"/>
      <c r="AC278" s="52"/>
      <c r="AD278" s="52"/>
      <c r="AE278" s="52"/>
      <c r="AF278" s="52"/>
      <c r="AG278" s="52"/>
      <c r="AH278" s="52"/>
      <c r="AI278" s="52"/>
      <c r="AJ278" s="52"/>
      <c r="AK278" s="52"/>
      <c r="AL278" s="52"/>
      <c r="AM278" s="86">
        <f t="shared" ref="AM278:AM284" si="9">F278</f>
        <v>35.799999999999997</v>
      </c>
      <c r="AN278" s="86"/>
      <c r="AO278" s="86"/>
      <c r="AP278" s="86"/>
      <c r="AQ278" s="86"/>
      <c r="AR278" s="86"/>
      <c r="AS278" s="86"/>
      <c r="AT278" s="52"/>
      <c r="AU278" s="52"/>
      <c r="AV278" s="86"/>
    </row>
    <row r="279" spans="1:48" ht="15.6" x14ac:dyDescent="0.3">
      <c r="A279" s="52">
        <f t="shared" si="8"/>
        <v>270</v>
      </c>
      <c r="B279" s="52">
        <v>930.2</v>
      </c>
      <c r="C279" s="52" t="s">
        <v>25</v>
      </c>
      <c r="D279" s="85">
        <v>41913</v>
      </c>
      <c r="E279" s="84" t="s">
        <v>295</v>
      </c>
      <c r="F279" s="90">
        <v>600</v>
      </c>
      <c r="G279" s="90">
        <v>0</v>
      </c>
      <c r="H279" s="52" t="s">
        <v>34</v>
      </c>
      <c r="I279" s="52" t="s">
        <v>61</v>
      </c>
      <c r="J279" s="52">
        <v>0</v>
      </c>
      <c r="K279" s="52">
        <v>7458</v>
      </c>
      <c r="L279" s="52" t="s">
        <v>1144</v>
      </c>
      <c r="M279" s="89">
        <v>18615</v>
      </c>
      <c r="N279" s="52">
        <v>117389</v>
      </c>
      <c r="O279" s="52">
        <v>1</v>
      </c>
      <c r="P279" s="52"/>
      <c r="Q279" s="52"/>
      <c r="R279" s="52" t="s">
        <v>11</v>
      </c>
      <c r="S279" s="52" t="s">
        <v>58</v>
      </c>
      <c r="T279" s="52">
        <v>1255187</v>
      </c>
      <c r="U279" s="52">
        <v>22</v>
      </c>
      <c r="V279" s="52" t="s">
        <v>41</v>
      </c>
      <c r="W279" s="52" t="s">
        <v>59</v>
      </c>
      <c r="X279" s="52" t="s">
        <v>11</v>
      </c>
      <c r="Y279" s="88">
        <v>41913</v>
      </c>
      <c r="Z279" s="52"/>
      <c r="AA279" s="52"/>
      <c r="AB279" s="52"/>
      <c r="AC279" s="52"/>
      <c r="AD279" s="52"/>
      <c r="AE279" s="52"/>
      <c r="AF279" s="52"/>
      <c r="AG279" s="52"/>
      <c r="AH279" s="52"/>
      <c r="AI279" s="52"/>
      <c r="AJ279" s="52"/>
      <c r="AK279" s="52"/>
      <c r="AL279" s="52"/>
      <c r="AM279" s="86">
        <f t="shared" si="9"/>
        <v>600</v>
      </c>
      <c r="AN279" s="86"/>
      <c r="AO279" s="86"/>
      <c r="AP279" s="86"/>
      <c r="AQ279" s="86"/>
      <c r="AR279" s="86"/>
      <c r="AS279" s="86"/>
      <c r="AT279" s="52"/>
      <c r="AU279" s="52"/>
      <c r="AV279" s="86"/>
    </row>
    <row r="280" spans="1:48" ht="15.6" x14ac:dyDescent="0.3">
      <c r="A280" s="52">
        <f t="shared" si="8"/>
        <v>271</v>
      </c>
      <c r="B280" s="52">
        <v>930.2</v>
      </c>
      <c r="C280" s="52" t="s">
        <v>25</v>
      </c>
      <c r="D280" s="85">
        <v>41919</v>
      </c>
      <c r="E280" s="84" t="s">
        <v>1104</v>
      </c>
      <c r="F280" s="90">
        <v>250</v>
      </c>
      <c r="G280" s="90">
        <v>0</v>
      </c>
      <c r="H280" s="52" t="s">
        <v>34</v>
      </c>
      <c r="I280" s="52" t="s">
        <v>61</v>
      </c>
      <c r="J280" s="52">
        <v>0</v>
      </c>
      <c r="K280" s="52">
        <v>8370</v>
      </c>
      <c r="L280" s="52" t="s">
        <v>1172</v>
      </c>
      <c r="M280" s="89">
        <v>3380</v>
      </c>
      <c r="N280" s="52">
        <v>117390</v>
      </c>
      <c r="O280" s="52">
        <v>1</v>
      </c>
      <c r="P280" s="52"/>
      <c r="Q280" s="52"/>
      <c r="R280" s="52" t="s">
        <v>11</v>
      </c>
      <c r="S280" s="52" t="s">
        <v>58</v>
      </c>
      <c r="T280" s="52">
        <v>1255187</v>
      </c>
      <c r="U280" s="52">
        <v>23</v>
      </c>
      <c r="V280" s="52" t="s">
        <v>41</v>
      </c>
      <c r="W280" s="52" t="s">
        <v>59</v>
      </c>
      <c r="X280" s="52" t="s">
        <v>11</v>
      </c>
      <c r="Y280" s="88">
        <v>41913</v>
      </c>
      <c r="Z280" s="52"/>
      <c r="AA280" s="52"/>
      <c r="AB280" s="52"/>
      <c r="AC280" s="52"/>
      <c r="AD280" s="52"/>
      <c r="AE280" s="52"/>
      <c r="AF280" s="52"/>
      <c r="AG280" s="52"/>
      <c r="AH280" s="52"/>
      <c r="AI280" s="52"/>
      <c r="AJ280" s="52"/>
      <c r="AK280" s="52"/>
      <c r="AL280" s="52"/>
      <c r="AM280" s="86">
        <f t="shared" si="9"/>
        <v>250</v>
      </c>
      <c r="AN280" s="86"/>
      <c r="AO280" s="86"/>
      <c r="AP280" s="86"/>
      <c r="AQ280" s="86"/>
      <c r="AR280" s="86"/>
      <c r="AS280" s="86"/>
      <c r="AT280" s="52"/>
      <c r="AU280" s="52"/>
      <c r="AV280" s="86"/>
    </row>
    <row r="281" spans="1:48" ht="15.6" x14ac:dyDescent="0.3">
      <c r="A281" s="52">
        <f t="shared" si="8"/>
        <v>272</v>
      </c>
      <c r="B281" s="52">
        <v>930.2</v>
      </c>
      <c r="C281" s="52" t="s">
        <v>25</v>
      </c>
      <c r="D281" s="85">
        <v>41898</v>
      </c>
      <c r="E281" s="84" t="s">
        <v>296</v>
      </c>
      <c r="F281" s="90">
        <v>349.8</v>
      </c>
      <c r="G281" s="90">
        <v>0</v>
      </c>
      <c r="H281" s="52" t="s">
        <v>34</v>
      </c>
      <c r="I281" s="52" t="s">
        <v>61</v>
      </c>
      <c r="J281" s="52">
        <v>0</v>
      </c>
      <c r="K281" s="52">
        <v>2676</v>
      </c>
      <c r="L281" s="52" t="s">
        <v>289</v>
      </c>
      <c r="M281" s="89">
        <v>9801</v>
      </c>
      <c r="N281" s="52">
        <v>117296</v>
      </c>
      <c r="O281" s="52">
        <v>1</v>
      </c>
      <c r="P281" s="52"/>
      <c r="Q281" s="52"/>
      <c r="R281" s="52" t="s">
        <v>11</v>
      </c>
      <c r="S281" s="52" t="s">
        <v>58</v>
      </c>
      <c r="T281" s="52">
        <v>1254841</v>
      </c>
      <c r="U281" s="52">
        <v>33</v>
      </c>
      <c r="V281" s="52" t="s">
        <v>66</v>
      </c>
      <c r="W281" s="52" t="s">
        <v>59</v>
      </c>
      <c r="X281" s="52" t="s">
        <v>11</v>
      </c>
      <c r="Y281" s="88">
        <v>41883</v>
      </c>
      <c r="Z281" s="52"/>
      <c r="AA281" s="52"/>
      <c r="AB281" s="52"/>
      <c r="AC281" s="52"/>
      <c r="AD281" s="52"/>
      <c r="AE281" s="52"/>
      <c r="AF281" s="52"/>
      <c r="AG281" s="52"/>
      <c r="AH281" s="52"/>
      <c r="AI281" s="52"/>
      <c r="AJ281" s="52"/>
      <c r="AK281" s="52"/>
      <c r="AL281" s="52"/>
      <c r="AM281" s="86">
        <f t="shared" si="9"/>
        <v>349.8</v>
      </c>
      <c r="AN281" s="86"/>
      <c r="AO281" s="86"/>
      <c r="AP281" s="86"/>
      <c r="AQ281" s="86"/>
      <c r="AR281" s="86"/>
      <c r="AS281" s="86"/>
      <c r="AT281" s="52"/>
      <c r="AU281" s="52"/>
      <c r="AV281" s="86"/>
    </row>
    <row r="282" spans="1:48" ht="15.6" x14ac:dyDescent="0.3">
      <c r="A282" s="52">
        <f t="shared" si="8"/>
        <v>273</v>
      </c>
      <c r="B282" s="52">
        <v>930.2</v>
      </c>
      <c r="C282" s="52" t="s">
        <v>25</v>
      </c>
      <c r="D282" s="85">
        <v>41904</v>
      </c>
      <c r="E282" s="84" t="s">
        <v>297</v>
      </c>
      <c r="F282" s="90">
        <v>1432.39</v>
      </c>
      <c r="G282" s="90">
        <v>0</v>
      </c>
      <c r="H282" s="52" t="s">
        <v>34</v>
      </c>
      <c r="I282" s="52" t="s">
        <v>298</v>
      </c>
      <c r="J282" s="52">
        <v>0</v>
      </c>
      <c r="K282" s="52">
        <v>9239</v>
      </c>
      <c r="L282" s="52" t="s">
        <v>246</v>
      </c>
      <c r="M282" s="89">
        <v>16783</v>
      </c>
      <c r="N282" s="52">
        <v>117277</v>
      </c>
      <c r="O282" s="52">
        <v>1</v>
      </c>
      <c r="P282" s="52">
        <v>1933</v>
      </c>
      <c r="Q282" s="52" t="s">
        <v>299</v>
      </c>
      <c r="R282" s="52" t="s">
        <v>11</v>
      </c>
      <c r="S282" s="52" t="s">
        <v>58</v>
      </c>
      <c r="T282" s="52">
        <v>1254725</v>
      </c>
      <c r="U282" s="52">
        <v>144</v>
      </c>
      <c r="V282" s="52" t="s">
        <v>66</v>
      </c>
      <c r="W282" s="52" t="s">
        <v>59</v>
      </c>
      <c r="X282" s="52" t="s">
        <v>11</v>
      </c>
      <c r="Y282" s="88">
        <v>41883</v>
      </c>
      <c r="Z282" s="52"/>
      <c r="AA282" s="52"/>
      <c r="AB282" s="52"/>
      <c r="AC282" s="52"/>
      <c r="AD282" s="52"/>
      <c r="AE282" s="52"/>
      <c r="AF282" s="52"/>
      <c r="AG282" s="52"/>
      <c r="AH282" s="52"/>
      <c r="AI282" s="52"/>
      <c r="AJ282" s="52"/>
      <c r="AK282" s="52"/>
      <c r="AL282" s="52"/>
      <c r="AM282" s="86">
        <f t="shared" si="9"/>
        <v>1432.39</v>
      </c>
      <c r="AN282" s="52"/>
      <c r="AO282" s="52"/>
      <c r="AP282" s="52"/>
      <c r="AQ282" s="52"/>
      <c r="AR282" s="52"/>
      <c r="AS282" s="52"/>
      <c r="AT282" s="52"/>
      <c r="AU282" s="52"/>
      <c r="AV282" s="86"/>
    </row>
    <row r="283" spans="1:48" ht="15.6" x14ac:dyDescent="0.3">
      <c r="A283" s="52">
        <f t="shared" si="8"/>
        <v>274</v>
      </c>
      <c r="B283" s="52">
        <v>930.2</v>
      </c>
      <c r="C283" s="52" t="s">
        <v>25</v>
      </c>
      <c r="D283" s="85">
        <v>41904</v>
      </c>
      <c r="E283" s="84" t="s">
        <v>300</v>
      </c>
      <c r="F283" s="90">
        <v>55.83</v>
      </c>
      <c r="G283" s="90">
        <v>0</v>
      </c>
      <c r="H283" s="52" t="s">
        <v>34</v>
      </c>
      <c r="I283" s="52" t="s">
        <v>298</v>
      </c>
      <c r="J283" s="52">
        <v>0</v>
      </c>
      <c r="K283" s="52">
        <v>9239</v>
      </c>
      <c r="L283" s="52" t="s">
        <v>246</v>
      </c>
      <c r="M283" s="89">
        <v>16783</v>
      </c>
      <c r="N283" s="52">
        <v>117277</v>
      </c>
      <c r="O283" s="52">
        <v>1</v>
      </c>
      <c r="P283" s="52">
        <v>1933</v>
      </c>
      <c r="Q283" s="52" t="s">
        <v>299</v>
      </c>
      <c r="R283" s="52" t="s">
        <v>11</v>
      </c>
      <c r="S283" s="52" t="s">
        <v>58</v>
      </c>
      <c r="T283" s="52">
        <v>1254725</v>
      </c>
      <c r="U283" s="52">
        <v>145</v>
      </c>
      <c r="V283" s="52" t="s">
        <v>66</v>
      </c>
      <c r="W283" s="52" t="s">
        <v>59</v>
      </c>
      <c r="X283" s="52" t="s">
        <v>11</v>
      </c>
      <c r="Y283" s="88">
        <v>41883</v>
      </c>
      <c r="Z283" s="52"/>
      <c r="AA283" s="52"/>
      <c r="AB283" s="52"/>
      <c r="AC283" s="52"/>
      <c r="AD283" s="52"/>
      <c r="AE283" s="52"/>
      <c r="AF283" s="52"/>
      <c r="AG283" s="52"/>
      <c r="AH283" s="52"/>
      <c r="AI283" s="52"/>
      <c r="AJ283" s="52"/>
      <c r="AK283" s="52"/>
      <c r="AL283" s="52"/>
      <c r="AM283" s="86">
        <f t="shared" si="9"/>
        <v>55.83</v>
      </c>
      <c r="AN283" s="52"/>
      <c r="AO283" s="52"/>
      <c r="AP283" s="52"/>
      <c r="AQ283" s="52"/>
      <c r="AR283" s="52"/>
      <c r="AS283" s="52"/>
      <c r="AT283" s="52"/>
      <c r="AU283" s="52"/>
      <c r="AV283" s="86"/>
    </row>
    <row r="284" spans="1:48" ht="15.6" x14ac:dyDescent="0.3">
      <c r="A284" s="52">
        <f t="shared" si="8"/>
        <v>275</v>
      </c>
      <c r="B284" s="52">
        <v>930.2</v>
      </c>
      <c r="C284" s="52" t="s">
        <v>25</v>
      </c>
      <c r="D284" s="85">
        <v>41912</v>
      </c>
      <c r="E284" s="84" t="s">
        <v>301</v>
      </c>
      <c r="F284" s="90">
        <v>1321.03</v>
      </c>
      <c r="G284" s="90">
        <v>0</v>
      </c>
      <c r="H284" s="52" t="s">
        <v>34</v>
      </c>
      <c r="I284" s="52" t="s">
        <v>61</v>
      </c>
      <c r="J284" s="52">
        <v>0</v>
      </c>
      <c r="K284" s="52">
        <v>9293</v>
      </c>
      <c r="L284" s="52" t="s">
        <v>108</v>
      </c>
      <c r="M284" s="89">
        <v>49626</v>
      </c>
      <c r="N284" s="52">
        <v>117275</v>
      </c>
      <c r="O284" s="52">
        <v>1</v>
      </c>
      <c r="P284" s="52">
        <v>2332</v>
      </c>
      <c r="Q284" s="52" t="s">
        <v>302</v>
      </c>
      <c r="R284" s="52" t="s">
        <v>11</v>
      </c>
      <c r="S284" s="52" t="s">
        <v>58</v>
      </c>
      <c r="T284" s="52">
        <v>1254725</v>
      </c>
      <c r="U284" s="52">
        <v>146</v>
      </c>
      <c r="V284" s="52" t="s">
        <v>66</v>
      </c>
      <c r="W284" s="52" t="s">
        <v>59</v>
      </c>
      <c r="X284" s="52" t="s">
        <v>11</v>
      </c>
      <c r="Y284" s="88">
        <v>41883</v>
      </c>
      <c r="Z284" s="52"/>
      <c r="AA284" s="52"/>
      <c r="AB284" s="52"/>
      <c r="AC284" s="52"/>
      <c r="AD284" s="52"/>
      <c r="AE284" s="52"/>
      <c r="AF284" s="52"/>
      <c r="AG284" s="52"/>
      <c r="AH284" s="52"/>
      <c r="AI284" s="52"/>
      <c r="AJ284" s="52"/>
      <c r="AK284" s="52"/>
      <c r="AL284" s="52"/>
      <c r="AM284" s="86">
        <f t="shared" si="9"/>
        <v>1321.03</v>
      </c>
      <c r="AN284" s="52"/>
      <c r="AO284" s="52"/>
      <c r="AP284" s="52"/>
      <c r="AQ284" s="52"/>
      <c r="AR284" s="52"/>
      <c r="AS284" s="52"/>
      <c r="AT284" s="52"/>
      <c r="AU284" s="52"/>
      <c r="AV284" s="86"/>
    </row>
    <row r="285" spans="1:48" ht="15.6" x14ac:dyDescent="0.3">
      <c r="A285" s="52">
        <f t="shared" si="8"/>
        <v>276</v>
      </c>
      <c r="B285" s="52">
        <v>930.2</v>
      </c>
      <c r="C285" s="52" t="s">
        <v>25</v>
      </c>
      <c r="D285" s="85">
        <v>41905</v>
      </c>
      <c r="E285" s="84" t="s">
        <v>1049</v>
      </c>
      <c r="F285" s="90">
        <v>2995.57</v>
      </c>
      <c r="G285" s="90">
        <v>0</v>
      </c>
      <c r="H285" s="52" t="s">
        <v>34</v>
      </c>
      <c r="I285" s="52" t="s">
        <v>104</v>
      </c>
      <c r="J285" s="52">
        <v>0</v>
      </c>
      <c r="K285" s="52">
        <v>71</v>
      </c>
      <c r="L285" s="52" t="s">
        <v>1136</v>
      </c>
      <c r="M285" s="89">
        <v>23854</v>
      </c>
      <c r="N285" s="52">
        <v>117380</v>
      </c>
      <c r="O285" s="52">
        <v>1</v>
      </c>
      <c r="P285" s="52">
        <v>635</v>
      </c>
      <c r="Q285" s="52" t="s">
        <v>248</v>
      </c>
      <c r="R285" s="52" t="s">
        <v>11</v>
      </c>
      <c r="S285" s="52" t="s">
        <v>58</v>
      </c>
      <c r="T285" s="52">
        <v>1254552</v>
      </c>
      <c r="U285" s="52">
        <v>33</v>
      </c>
      <c r="V285" s="52" t="s">
        <v>41</v>
      </c>
      <c r="W285" s="52" t="s">
        <v>59</v>
      </c>
      <c r="X285" s="52" t="s">
        <v>11</v>
      </c>
      <c r="Y285" s="88">
        <v>41883</v>
      </c>
      <c r="Z285" s="52"/>
      <c r="AA285" s="52"/>
      <c r="AB285" s="52"/>
      <c r="AC285" s="52"/>
      <c r="AD285" s="52"/>
      <c r="AE285" s="52"/>
      <c r="AF285" s="52"/>
      <c r="AG285" s="52"/>
      <c r="AH285" s="52"/>
      <c r="AI285" s="52"/>
      <c r="AJ285" s="52"/>
      <c r="AK285" s="86">
        <f>F285</f>
        <v>2995.57</v>
      </c>
      <c r="AL285" s="52"/>
      <c r="AM285" s="52"/>
      <c r="AN285" s="52"/>
      <c r="AO285" s="52"/>
      <c r="AP285" s="52"/>
      <c r="AQ285" s="52"/>
      <c r="AR285" s="52"/>
      <c r="AS285" s="52"/>
      <c r="AT285" s="52"/>
      <c r="AU285" s="52"/>
      <c r="AV285" s="86"/>
    </row>
    <row r="286" spans="1:48" ht="15.6" x14ac:dyDescent="0.3">
      <c r="A286" s="52">
        <f t="shared" si="8"/>
        <v>277</v>
      </c>
      <c r="B286" s="52">
        <v>930.2</v>
      </c>
      <c r="C286" s="52" t="s">
        <v>25</v>
      </c>
      <c r="D286" s="85">
        <v>41905</v>
      </c>
      <c r="E286" s="84" t="s">
        <v>303</v>
      </c>
      <c r="F286" s="90">
        <v>100</v>
      </c>
      <c r="G286" s="90">
        <v>0</v>
      </c>
      <c r="H286" s="52" t="s">
        <v>34</v>
      </c>
      <c r="I286" s="52" t="s">
        <v>61</v>
      </c>
      <c r="J286" s="52">
        <v>0</v>
      </c>
      <c r="K286" s="52">
        <v>7241</v>
      </c>
      <c r="L286" s="52" t="s">
        <v>1142</v>
      </c>
      <c r="M286" s="89">
        <v>20141002075746</v>
      </c>
      <c r="N286" s="52">
        <v>117235</v>
      </c>
      <c r="O286" s="52">
        <v>1</v>
      </c>
      <c r="P286" s="52"/>
      <c r="Q286" s="52"/>
      <c r="R286" s="52" t="s">
        <v>11</v>
      </c>
      <c r="S286" s="52" t="s">
        <v>58</v>
      </c>
      <c r="T286" s="52">
        <v>1254454</v>
      </c>
      <c r="U286" s="52">
        <v>95</v>
      </c>
      <c r="V286" s="52" t="s">
        <v>41</v>
      </c>
      <c r="W286" s="52" t="s">
        <v>59</v>
      </c>
      <c r="X286" s="52" t="s">
        <v>11</v>
      </c>
      <c r="Y286" s="88">
        <v>41883</v>
      </c>
      <c r="Z286" s="52"/>
      <c r="AA286" s="52"/>
      <c r="AB286" s="52"/>
      <c r="AC286" s="52"/>
      <c r="AD286" s="52"/>
      <c r="AE286" s="52"/>
      <c r="AF286" s="52"/>
      <c r="AG286" s="52"/>
      <c r="AH286" s="52"/>
      <c r="AI286" s="52"/>
      <c r="AJ286" s="52"/>
      <c r="AK286" s="52"/>
      <c r="AL286" s="52"/>
      <c r="AM286" s="86">
        <f>F286</f>
        <v>100</v>
      </c>
      <c r="AN286" s="86"/>
      <c r="AO286" s="86"/>
      <c r="AP286" s="86"/>
      <c r="AQ286" s="86"/>
      <c r="AR286" s="86"/>
      <c r="AS286" s="86"/>
      <c r="AT286" s="52"/>
      <c r="AU286" s="52"/>
      <c r="AV286" s="86"/>
    </row>
    <row r="287" spans="1:48" ht="15.6" x14ac:dyDescent="0.3">
      <c r="A287" s="52">
        <f t="shared" si="8"/>
        <v>278</v>
      </c>
      <c r="B287" s="52">
        <v>930.2</v>
      </c>
      <c r="C287" s="52" t="s">
        <v>25</v>
      </c>
      <c r="D287" s="85">
        <v>41892</v>
      </c>
      <c r="E287" s="84" t="s">
        <v>1105</v>
      </c>
      <c r="F287" s="90">
        <v>27</v>
      </c>
      <c r="G287" s="90">
        <v>0</v>
      </c>
      <c r="H287" s="52" t="s">
        <v>34</v>
      </c>
      <c r="I287" s="52" t="s">
        <v>132</v>
      </c>
      <c r="J287" s="52">
        <v>0</v>
      </c>
      <c r="K287" s="52">
        <v>9999</v>
      </c>
      <c r="L287" s="52" t="s">
        <v>1173</v>
      </c>
      <c r="M287" s="89">
        <v>20140924091530</v>
      </c>
      <c r="N287" s="52">
        <v>1301</v>
      </c>
      <c r="O287" s="52">
        <v>1</v>
      </c>
      <c r="P287" s="52"/>
      <c r="Q287" s="52"/>
      <c r="R287" s="52" t="s">
        <v>11</v>
      </c>
      <c r="S287" s="52" t="s">
        <v>58</v>
      </c>
      <c r="T287" s="52">
        <v>1253956</v>
      </c>
      <c r="U287" s="52">
        <v>134</v>
      </c>
      <c r="V287" s="52" t="s">
        <v>41</v>
      </c>
      <c r="W287" s="52" t="s">
        <v>59</v>
      </c>
      <c r="X287" s="52" t="s">
        <v>11</v>
      </c>
      <c r="Y287" s="88">
        <v>41883</v>
      </c>
      <c r="Z287" s="52"/>
      <c r="AA287" s="52"/>
      <c r="AB287" s="52"/>
      <c r="AC287" s="52"/>
      <c r="AD287" s="52"/>
      <c r="AE287" s="52"/>
      <c r="AF287" s="52"/>
      <c r="AG287" s="52"/>
      <c r="AH287" s="52"/>
      <c r="AI287" s="52"/>
      <c r="AJ287" s="52"/>
      <c r="AK287" s="52"/>
      <c r="AL287" s="86">
        <f>F287</f>
        <v>27</v>
      </c>
      <c r="AM287" s="52"/>
      <c r="AN287" s="52"/>
      <c r="AO287" s="52"/>
      <c r="AP287" s="52"/>
      <c r="AQ287" s="52"/>
      <c r="AR287" s="52"/>
      <c r="AS287" s="52"/>
      <c r="AT287" s="52"/>
      <c r="AU287" s="52"/>
      <c r="AV287" s="86"/>
    </row>
    <row r="288" spans="1:48" ht="15.6" x14ac:dyDescent="0.3">
      <c r="A288" s="52">
        <f t="shared" si="8"/>
        <v>279</v>
      </c>
      <c r="B288" s="52">
        <v>930.2</v>
      </c>
      <c r="C288" s="52" t="s">
        <v>25</v>
      </c>
      <c r="D288" s="85">
        <v>41892</v>
      </c>
      <c r="E288" s="84" t="s">
        <v>1106</v>
      </c>
      <c r="F288" s="90">
        <v>832.2</v>
      </c>
      <c r="G288" s="90">
        <v>0</v>
      </c>
      <c r="H288" s="52" t="s">
        <v>34</v>
      </c>
      <c r="I288" s="52" t="s">
        <v>132</v>
      </c>
      <c r="J288" s="52">
        <v>0</v>
      </c>
      <c r="K288" s="52">
        <v>9999</v>
      </c>
      <c r="L288" s="52" t="s">
        <v>304</v>
      </c>
      <c r="M288" s="89">
        <v>20140924091933</v>
      </c>
      <c r="N288" s="52">
        <v>1303</v>
      </c>
      <c r="O288" s="52">
        <v>1</v>
      </c>
      <c r="P288" s="52"/>
      <c r="Q288" s="52"/>
      <c r="R288" s="52" t="s">
        <v>11</v>
      </c>
      <c r="S288" s="52" t="s">
        <v>58</v>
      </c>
      <c r="T288" s="52">
        <v>1253956</v>
      </c>
      <c r="U288" s="52">
        <v>135</v>
      </c>
      <c r="V288" s="52" t="s">
        <v>41</v>
      </c>
      <c r="W288" s="52" t="s">
        <v>59</v>
      </c>
      <c r="X288" s="52" t="s">
        <v>11</v>
      </c>
      <c r="Y288" s="88">
        <v>41883</v>
      </c>
      <c r="Z288" s="52"/>
      <c r="AA288" s="52"/>
      <c r="AB288" s="52"/>
      <c r="AC288" s="52"/>
      <c r="AD288" s="52"/>
      <c r="AE288" s="52"/>
      <c r="AF288" s="52"/>
      <c r="AG288" s="52"/>
      <c r="AH288" s="52"/>
      <c r="AI288" s="52"/>
      <c r="AJ288" s="52"/>
      <c r="AK288" s="52"/>
      <c r="AL288" s="86">
        <f>F288</f>
        <v>832.2</v>
      </c>
      <c r="AM288" s="52"/>
      <c r="AN288" s="52"/>
      <c r="AO288" s="52"/>
      <c r="AP288" s="52"/>
      <c r="AQ288" s="52"/>
      <c r="AR288" s="52"/>
      <c r="AS288" s="52"/>
      <c r="AT288" s="52"/>
      <c r="AU288" s="52"/>
      <c r="AV288" s="86"/>
    </row>
    <row r="289" spans="1:48" ht="15.6" x14ac:dyDescent="0.3">
      <c r="A289" s="52">
        <f t="shared" si="8"/>
        <v>280</v>
      </c>
      <c r="B289" s="52">
        <v>930.2</v>
      </c>
      <c r="C289" s="52" t="s">
        <v>25</v>
      </c>
      <c r="D289" s="85">
        <v>41892</v>
      </c>
      <c r="E289" s="84" t="s">
        <v>1107</v>
      </c>
      <c r="F289" s="90">
        <v>138.15</v>
      </c>
      <c r="G289" s="90">
        <v>0</v>
      </c>
      <c r="H289" s="52" t="s">
        <v>34</v>
      </c>
      <c r="I289" s="52" t="s">
        <v>132</v>
      </c>
      <c r="J289" s="52">
        <v>0</v>
      </c>
      <c r="K289" s="52">
        <v>9999</v>
      </c>
      <c r="L289" s="52" t="s">
        <v>305</v>
      </c>
      <c r="M289" s="89">
        <v>20140924093015</v>
      </c>
      <c r="N289" s="52">
        <v>1304</v>
      </c>
      <c r="O289" s="52">
        <v>1</v>
      </c>
      <c r="P289" s="52"/>
      <c r="Q289" s="52"/>
      <c r="R289" s="52" t="s">
        <v>11</v>
      </c>
      <c r="S289" s="52" t="s">
        <v>58</v>
      </c>
      <c r="T289" s="52">
        <v>1253956</v>
      </c>
      <c r="U289" s="52">
        <v>136</v>
      </c>
      <c r="V289" s="52" t="s">
        <v>41</v>
      </c>
      <c r="W289" s="52" t="s">
        <v>59</v>
      </c>
      <c r="X289" s="52" t="s">
        <v>11</v>
      </c>
      <c r="Y289" s="88">
        <v>41883</v>
      </c>
      <c r="Z289" s="52"/>
      <c r="AA289" s="52"/>
      <c r="AB289" s="52"/>
      <c r="AC289" s="52"/>
      <c r="AD289" s="52"/>
      <c r="AE289" s="52"/>
      <c r="AF289" s="52"/>
      <c r="AG289" s="52"/>
      <c r="AH289" s="52"/>
      <c r="AI289" s="52"/>
      <c r="AJ289" s="52"/>
      <c r="AK289" s="52"/>
      <c r="AL289" s="86">
        <f>F289</f>
        <v>138.15</v>
      </c>
      <c r="AM289" s="52"/>
      <c r="AN289" s="52"/>
      <c r="AO289" s="52"/>
      <c r="AP289" s="52"/>
      <c r="AQ289" s="52"/>
      <c r="AR289" s="52"/>
      <c r="AS289" s="52"/>
      <c r="AT289" s="52"/>
      <c r="AU289" s="52"/>
      <c r="AV289" s="86"/>
    </row>
    <row r="290" spans="1:48" ht="15.6" x14ac:dyDescent="0.3">
      <c r="A290" s="52">
        <f t="shared" si="8"/>
        <v>281</v>
      </c>
      <c r="B290" s="52">
        <v>930.2</v>
      </c>
      <c r="C290" s="52" t="s">
        <v>25</v>
      </c>
      <c r="D290" s="85">
        <v>41893</v>
      </c>
      <c r="E290" s="84" t="s">
        <v>1108</v>
      </c>
      <c r="F290" s="90">
        <v>38.19</v>
      </c>
      <c r="G290" s="90">
        <v>0</v>
      </c>
      <c r="H290" s="52" t="s">
        <v>34</v>
      </c>
      <c r="I290" s="52" t="s">
        <v>132</v>
      </c>
      <c r="J290" s="52">
        <v>0</v>
      </c>
      <c r="K290" s="52">
        <v>9999</v>
      </c>
      <c r="L290" s="52" t="s">
        <v>306</v>
      </c>
      <c r="M290" s="89">
        <v>20140924091719</v>
      </c>
      <c r="N290" s="52">
        <v>1302</v>
      </c>
      <c r="O290" s="52">
        <v>1</v>
      </c>
      <c r="P290" s="52"/>
      <c r="Q290" s="52"/>
      <c r="R290" s="52" t="s">
        <v>11</v>
      </c>
      <c r="S290" s="52" t="s">
        <v>58</v>
      </c>
      <c r="T290" s="52">
        <v>1253956</v>
      </c>
      <c r="U290" s="52">
        <v>137</v>
      </c>
      <c r="V290" s="52" t="s">
        <v>41</v>
      </c>
      <c r="W290" s="52" t="s">
        <v>59</v>
      </c>
      <c r="X290" s="52" t="s">
        <v>11</v>
      </c>
      <c r="Y290" s="88">
        <v>41883</v>
      </c>
      <c r="Z290" s="52"/>
      <c r="AA290" s="52"/>
      <c r="AB290" s="52"/>
      <c r="AC290" s="52"/>
      <c r="AD290" s="52"/>
      <c r="AE290" s="52"/>
      <c r="AF290" s="52"/>
      <c r="AG290" s="52"/>
      <c r="AH290" s="52"/>
      <c r="AI290" s="52"/>
      <c r="AJ290" s="52"/>
      <c r="AK290" s="52"/>
      <c r="AL290" s="86">
        <f>F290</f>
        <v>38.19</v>
      </c>
      <c r="AM290" s="52"/>
      <c r="AN290" s="52"/>
      <c r="AO290" s="52"/>
      <c r="AP290" s="52"/>
      <c r="AQ290" s="52"/>
      <c r="AR290" s="52"/>
      <c r="AS290" s="52"/>
      <c r="AT290" s="52"/>
      <c r="AU290" s="52"/>
      <c r="AV290" s="86"/>
    </row>
    <row r="291" spans="1:48" ht="15.6" x14ac:dyDescent="0.3">
      <c r="A291" s="52">
        <f t="shared" si="8"/>
        <v>282</v>
      </c>
      <c r="B291" s="52">
        <v>930.2</v>
      </c>
      <c r="C291" s="52" t="s">
        <v>25</v>
      </c>
      <c r="D291" s="85">
        <v>41898</v>
      </c>
      <c r="E291" s="84" t="s">
        <v>307</v>
      </c>
      <c r="F291" s="90">
        <v>2331.6799999999998</v>
      </c>
      <c r="G291" s="90">
        <v>0</v>
      </c>
      <c r="H291" s="52" t="s">
        <v>34</v>
      </c>
      <c r="I291" s="52" t="s">
        <v>308</v>
      </c>
      <c r="J291" s="52">
        <v>0</v>
      </c>
      <c r="K291" s="52">
        <v>9293</v>
      </c>
      <c r="L291" s="52" t="s">
        <v>108</v>
      </c>
      <c r="M291" s="89">
        <v>20140923140315</v>
      </c>
      <c r="N291" s="52">
        <v>117275</v>
      </c>
      <c r="O291" s="52">
        <v>1</v>
      </c>
      <c r="P291" s="52">
        <v>2146</v>
      </c>
      <c r="Q291" s="52" t="s">
        <v>309</v>
      </c>
      <c r="R291" s="52" t="s">
        <v>11</v>
      </c>
      <c r="S291" s="52" t="s">
        <v>58</v>
      </c>
      <c r="T291" s="52">
        <v>1253925</v>
      </c>
      <c r="U291" s="52">
        <v>37</v>
      </c>
      <c r="V291" s="52" t="s">
        <v>41</v>
      </c>
      <c r="W291" s="52" t="s">
        <v>59</v>
      </c>
      <c r="X291" s="52" t="s">
        <v>11</v>
      </c>
      <c r="Y291" s="88">
        <v>41883</v>
      </c>
      <c r="Z291" s="52"/>
      <c r="AA291" s="52"/>
      <c r="AB291" s="52"/>
      <c r="AC291" s="52"/>
      <c r="AD291" s="52"/>
      <c r="AE291" s="52"/>
      <c r="AF291" s="52"/>
      <c r="AG291" s="52"/>
      <c r="AH291" s="52"/>
      <c r="AI291" s="52"/>
      <c r="AJ291" s="52"/>
      <c r="AK291" s="52"/>
      <c r="AL291" s="52"/>
      <c r="AM291" s="86">
        <f>F291</f>
        <v>2331.6799999999998</v>
      </c>
      <c r="AN291" s="86"/>
      <c r="AO291" s="86"/>
      <c r="AP291" s="86"/>
      <c r="AQ291" s="86"/>
      <c r="AR291" s="86"/>
      <c r="AS291" s="86"/>
      <c r="AT291" s="52"/>
      <c r="AU291" s="52"/>
      <c r="AV291" s="86"/>
    </row>
    <row r="292" spans="1:48" ht="15.6" x14ac:dyDescent="0.3">
      <c r="A292" s="52">
        <f t="shared" si="8"/>
        <v>283</v>
      </c>
      <c r="B292" s="52">
        <v>930.2</v>
      </c>
      <c r="C292" s="52" t="s">
        <v>25</v>
      </c>
      <c r="D292" s="85">
        <v>41897</v>
      </c>
      <c r="E292" s="84" t="s">
        <v>1109</v>
      </c>
      <c r="F292" s="90">
        <v>0</v>
      </c>
      <c r="G292" s="90">
        <v>945</v>
      </c>
      <c r="H292" s="52" t="s">
        <v>34</v>
      </c>
      <c r="I292" s="52" t="s">
        <v>310</v>
      </c>
      <c r="J292" s="52">
        <v>0</v>
      </c>
      <c r="K292" s="52">
        <v>1673</v>
      </c>
      <c r="L292" s="52" t="s">
        <v>311</v>
      </c>
      <c r="M292" s="89" t="s">
        <v>312</v>
      </c>
      <c r="N292" s="52"/>
      <c r="O292" s="52">
        <v>0</v>
      </c>
      <c r="P292" s="52">
        <v>2347</v>
      </c>
      <c r="Q292" s="52" t="s">
        <v>313</v>
      </c>
      <c r="R292" s="52" t="s">
        <v>314</v>
      </c>
      <c r="S292" s="52" t="s">
        <v>58</v>
      </c>
      <c r="T292" s="52">
        <v>1253545</v>
      </c>
      <c r="U292" s="52">
        <v>2</v>
      </c>
      <c r="V292" s="52" t="s">
        <v>41</v>
      </c>
      <c r="W292" s="52" t="s">
        <v>59</v>
      </c>
      <c r="X292" s="52" t="s">
        <v>314</v>
      </c>
      <c r="Y292" s="88">
        <v>41883</v>
      </c>
      <c r="Z292" s="52"/>
      <c r="AA292" s="52"/>
      <c r="AB292" s="52"/>
      <c r="AC292" s="52"/>
      <c r="AD292" s="52"/>
      <c r="AE292" s="52"/>
      <c r="AF292" s="52"/>
      <c r="AG292" s="52"/>
      <c r="AH292" s="52"/>
      <c r="AI292" s="52"/>
      <c r="AJ292" s="52"/>
      <c r="AK292" s="52"/>
      <c r="AL292" s="52"/>
      <c r="AM292" s="52"/>
      <c r="AN292" s="52"/>
      <c r="AO292" s="52"/>
      <c r="AP292" s="52"/>
      <c r="AQ292" s="52"/>
      <c r="AR292" s="52"/>
      <c r="AS292" s="52"/>
      <c r="AT292" s="86">
        <f>-G292</f>
        <v>-945</v>
      </c>
      <c r="AU292" s="52"/>
      <c r="AV292" s="86"/>
    </row>
    <row r="293" spans="1:48" ht="15.6" x14ac:dyDescent="0.3">
      <c r="A293" s="52">
        <f t="shared" si="8"/>
        <v>284</v>
      </c>
      <c r="B293" s="52">
        <v>930.2</v>
      </c>
      <c r="C293" s="52" t="s">
        <v>25</v>
      </c>
      <c r="D293" s="85">
        <v>41897</v>
      </c>
      <c r="E293" s="84" t="s">
        <v>1110</v>
      </c>
      <c r="F293" s="90">
        <v>945</v>
      </c>
      <c r="G293" s="90">
        <v>0</v>
      </c>
      <c r="H293" s="52" t="s">
        <v>34</v>
      </c>
      <c r="I293" s="52" t="s">
        <v>310</v>
      </c>
      <c r="J293" s="52">
        <v>0</v>
      </c>
      <c r="K293" s="52">
        <v>1673</v>
      </c>
      <c r="L293" s="52" t="s">
        <v>311</v>
      </c>
      <c r="M293" s="89" t="s">
        <v>312</v>
      </c>
      <c r="N293" s="52"/>
      <c r="O293" s="52">
        <v>0</v>
      </c>
      <c r="P293" s="52">
        <v>2347</v>
      </c>
      <c r="Q293" s="52" t="s">
        <v>313</v>
      </c>
      <c r="R293" s="52" t="s">
        <v>11</v>
      </c>
      <c r="S293" s="52" t="s">
        <v>58</v>
      </c>
      <c r="T293" s="52">
        <v>1253541</v>
      </c>
      <c r="U293" s="52">
        <v>42</v>
      </c>
      <c r="V293" s="52" t="s">
        <v>41</v>
      </c>
      <c r="W293" s="52" t="s">
        <v>59</v>
      </c>
      <c r="X293" s="52" t="s">
        <v>11</v>
      </c>
      <c r="Y293" s="88">
        <v>41883</v>
      </c>
      <c r="Z293" s="52"/>
      <c r="AA293" s="52"/>
      <c r="AB293" s="52"/>
      <c r="AC293" s="52"/>
      <c r="AD293" s="52"/>
      <c r="AE293" s="52"/>
      <c r="AF293" s="52"/>
      <c r="AG293" s="52"/>
      <c r="AH293" s="52"/>
      <c r="AI293" s="52"/>
      <c r="AJ293" s="52"/>
      <c r="AK293" s="52"/>
      <c r="AL293" s="52"/>
      <c r="AM293" s="52"/>
      <c r="AN293" s="52"/>
      <c r="AO293" s="52"/>
      <c r="AP293" s="52"/>
      <c r="AQ293" s="52"/>
      <c r="AR293" s="52"/>
      <c r="AS293" s="52"/>
      <c r="AT293" s="86">
        <f>F293</f>
        <v>945</v>
      </c>
      <c r="AU293" s="52"/>
      <c r="AV293" s="86"/>
    </row>
    <row r="294" spans="1:48" ht="15.6" x14ac:dyDescent="0.3">
      <c r="A294" s="52">
        <f t="shared" si="8"/>
        <v>285</v>
      </c>
      <c r="B294" s="52">
        <v>930.2</v>
      </c>
      <c r="C294" s="52" t="s">
        <v>25</v>
      </c>
      <c r="D294" s="85">
        <v>41892</v>
      </c>
      <c r="E294" s="84" t="s">
        <v>1111</v>
      </c>
      <c r="F294" s="90">
        <v>528</v>
      </c>
      <c r="G294" s="90">
        <v>0</v>
      </c>
      <c r="H294" s="52" t="s">
        <v>34</v>
      </c>
      <c r="I294" s="52" t="s">
        <v>103</v>
      </c>
      <c r="J294" s="52">
        <v>0</v>
      </c>
      <c r="K294" s="52">
        <v>1499</v>
      </c>
      <c r="L294" s="52" t="s">
        <v>102</v>
      </c>
      <c r="M294" s="89">
        <v>51031</v>
      </c>
      <c r="N294" s="52">
        <v>116470</v>
      </c>
      <c r="O294" s="52">
        <v>1</v>
      </c>
      <c r="P294" s="52">
        <v>2376</v>
      </c>
      <c r="Q294" s="52" t="s">
        <v>315</v>
      </c>
      <c r="R294" s="52" t="s">
        <v>11</v>
      </c>
      <c r="S294" s="52" t="s">
        <v>58</v>
      </c>
      <c r="T294" s="52">
        <v>1253541</v>
      </c>
      <c r="U294" s="52">
        <v>43</v>
      </c>
      <c r="V294" s="52" t="s">
        <v>41</v>
      </c>
      <c r="W294" s="52" t="s">
        <v>59</v>
      </c>
      <c r="X294" s="52" t="s">
        <v>11</v>
      </c>
      <c r="Y294" s="88">
        <v>41883</v>
      </c>
      <c r="Z294" s="52"/>
      <c r="AA294" s="52"/>
      <c r="AB294" s="52"/>
      <c r="AC294" s="52"/>
      <c r="AD294" s="52"/>
      <c r="AE294" s="52"/>
      <c r="AF294" s="52"/>
      <c r="AG294" s="52"/>
      <c r="AH294" s="52"/>
      <c r="AI294" s="52"/>
      <c r="AJ294" s="52"/>
      <c r="AK294" s="52"/>
      <c r="AL294" s="52"/>
      <c r="AM294" s="86">
        <f>F294</f>
        <v>528</v>
      </c>
      <c r="AN294" s="52"/>
      <c r="AO294" s="52"/>
      <c r="AP294" s="52"/>
      <c r="AQ294" s="52"/>
      <c r="AR294" s="52"/>
      <c r="AS294" s="52"/>
      <c r="AT294" s="52"/>
      <c r="AU294" s="52"/>
      <c r="AV294" s="86"/>
    </row>
    <row r="295" spans="1:48" ht="15.6" x14ac:dyDescent="0.3">
      <c r="A295" s="52">
        <f t="shared" si="8"/>
        <v>286</v>
      </c>
      <c r="B295" s="52">
        <v>930.2</v>
      </c>
      <c r="C295" s="52" t="s">
        <v>25</v>
      </c>
      <c r="D295" s="85">
        <v>41894</v>
      </c>
      <c r="E295" s="84" t="s">
        <v>163</v>
      </c>
      <c r="F295" s="90">
        <v>500</v>
      </c>
      <c r="G295" s="90">
        <v>0</v>
      </c>
      <c r="H295" s="52" t="s">
        <v>34</v>
      </c>
      <c r="I295" s="52" t="s">
        <v>56</v>
      </c>
      <c r="J295" s="52">
        <v>0</v>
      </c>
      <c r="K295" s="52">
        <v>10115</v>
      </c>
      <c r="L295" s="52" t="s">
        <v>316</v>
      </c>
      <c r="M295" s="89">
        <v>20140915112023</v>
      </c>
      <c r="N295" s="52">
        <v>116509</v>
      </c>
      <c r="O295" s="52">
        <v>1</v>
      </c>
      <c r="P295" s="52"/>
      <c r="Q295" s="52"/>
      <c r="R295" s="52" t="s">
        <v>11</v>
      </c>
      <c r="S295" s="52" t="s">
        <v>58</v>
      </c>
      <c r="T295" s="52">
        <v>1253409</v>
      </c>
      <c r="U295" s="52">
        <v>25</v>
      </c>
      <c r="V295" s="52" t="s">
        <v>41</v>
      </c>
      <c r="W295" s="52" t="s">
        <v>59</v>
      </c>
      <c r="X295" s="52" t="s">
        <v>11</v>
      </c>
      <c r="Y295" s="88">
        <v>41883</v>
      </c>
      <c r="Z295" s="52"/>
      <c r="AA295" s="52"/>
      <c r="AB295" s="52"/>
      <c r="AC295" s="52"/>
      <c r="AD295" s="52"/>
      <c r="AE295" s="52"/>
      <c r="AF295" s="52"/>
      <c r="AG295" s="86">
        <f>F295</f>
        <v>500</v>
      </c>
      <c r="AH295" s="86"/>
      <c r="AI295" s="52"/>
      <c r="AJ295" s="52"/>
      <c r="AK295" s="52"/>
      <c r="AL295" s="52"/>
      <c r="AM295" s="52"/>
      <c r="AN295" s="52"/>
      <c r="AO295" s="52"/>
      <c r="AP295" s="52"/>
      <c r="AQ295" s="52"/>
      <c r="AR295" s="52"/>
      <c r="AS295" s="52"/>
      <c r="AT295" s="52"/>
      <c r="AU295" s="52"/>
      <c r="AV295" s="86"/>
    </row>
    <row r="296" spans="1:48" ht="15.6" x14ac:dyDescent="0.3">
      <c r="A296" s="52">
        <f t="shared" si="8"/>
        <v>287</v>
      </c>
      <c r="B296" s="52">
        <v>930.2</v>
      </c>
      <c r="C296" s="52" t="s">
        <v>25</v>
      </c>
      <c r="D296" s="85">
        <v>41893</v>
      </c>
      <c r="E296" s="84" t="s">
        <v>317</v>
      </c>
      <c r="F296" s="90">
        <v>100</v>
      </c>
      <c r="G296" s="90">
        <v>0</v>
      </c>
      <c r="H296" s="52" t="s">
        <v>34</v>
      </c>
      <c r="I296" s="52" t="s">
        <v>38</v>
      </c>
      <c r="J296" s="52">
        <v>0</v>
      </c>
      <c r="K296" s="52">
        <v>2850</v>
      </c>
      <c r="L296" s="52" t="s">
        <v>1174</v>
      </c>
      <c r="M296" s="89">
        <v>20140911160626</v>
      </c>
      <c r="N296" s="52">
        <v>116486</v>
      </c>
      <c r="O296" s="52">
        <v>1</v>
      </c>
      <c r="P296" s="52"/>
      <c r="Q296" s="52"/>
      <c r="R296" s="52" t="s">
        <v>11</v>
      </c>
      <c r="S296" s="52" t="s">
        <v>58</v>
      </c>
      <c r="T296" s="52">
        <v>1253409</v>
      </c>
      <c r="U296" s="52">
        <v>26</v>
      </c>
      <c r="V296" s="52" t="s">
        <v>41</v>
      </c>
      <c r="W296" s="52" t="s">
        <v>59</v>
      </c>
      <c r="X296" s="52" t="s">
        <v>11</v>
      </c>
      <c r="Y296" s="88">
        <v>41883</v>
      </c>
      <c r="Z296" s="52"/>
      <c r="AA296" s="52"/>
      <c r="AB296" s="52"/>
      <c r="AC296" s="52"/>
      <c r="AD296" s="52"/>
      <c r="AE296" s="52"/>
      <c r="AF296" s="52"/>
      <c r="AG296" s="52"/>
      <c r="AH296" s="52"/>
      <c r="AI296" s="52"/>
      <c r="AJ296" s="52"/>
      <c r="AK296" s="52"/>
      <c r="AL296" s="52"/>
      <c r="AM296" s="86">
        <f>F296</f>
        <v>100</v>
      </c>
      <c r="AN296" s="86"/>
      <c r="AO296" s="86"/>
      <c r="AP296" s="86"/>
      <c r="AQ296" s="86"/>
      <c r="AR296" s="86"/>
      <c r="AS296" s="86"/>
      <c r="AT296" s="52"/>
      <c r="AU296" s="52"/>
      <c r="AV296" s="86"/>
    </row>
    <row r="297" spans="1:48" ht="15.6" x14ac:dyDescent="0.3">
      <c r="A297" s="52">
        <f t="shared" si="8"/>
        <v>288</v>
      </c>
      <c r="B297" s="52">
        <v>930.2</v>
      </c>
      <c r="C297" s="52" t="s">
        <v>25</v>
      </c>
      <c r="D297" s="85">
        <v>41892</v>
      </c>
      <c r="E297" s="84" t="s">
        <v>163</v>
      </c>
      <c r="F297" s="90">
        <v>500</v>
      </c>
      <c r="G297" s="90">
        <v>0</v>
      </c>
      <c r="H297" s="52" t="s">
        <v>34</v>
      </c>
      <c r="I297" s="52" t="s">
        <v>56</v>
      </c>
      <c r="J297" s="52">
        <v>0</v>
      </c>
      <c r="K297" s="52">
        <v>10114</v>
      </c>
      <c r="L297" s="52" t="s">
        <v>318</v>
      </c>
      <c r="M297" s="89">
        <v>20140910161406</v>
      </c>
      <c r="N297" s="52">
        <v>115955</v>
      </c>
      <c r="O297" s="52">
        <v>1</v>
      </c>
      <c r="P297" s="52"/>
      <c r="Q297" s="52"/>
      <c r="R297" s="52" t="s">
        <v>11</v>
      </c>
      <c r="S297" s="52" t="s">
        <v>58</v>
      </c>
      <c r="T297" s="52">
        <v>1253203</v>
      </c>
      <c r="U297" s="52">
        <v>94</v>
      </c>
      <c r="V297" s="52" t="s">
        <v>41</v>
      </c>
      <c r="W297" s="52" t="s">
        <v>59</v>
      </c>
      <c r="X297" s="52" t="s">
        <v>11</v>
      </c>
      <c r="Y297" s="88">
        <v>41883</v>
      </c>
      <c r="Z297" s="52"/>
      <c r="AA297" s="52"/>
      <c r="AB297" s="52"/>
      <c r="AC297" s="52"/>
      <c r="AD297" s="52"/>
      <c r="AE297" s="52"/>
      <c r="AF297" s="52"/>
      <c r="AG297" s="86">
        <f>F297</f>
        <v>500</v>
      </c>
      <c r="AH297" s="86"/>
      <c r="AI297" s="52"/>
      <c r="AJ297" s="52"/>
      <c r="AK297" s="52"/>
      <c r="AL297" s="52"/>
      <c r="AM297" s="52"/>
      <c r="AN297" s="52"/>
      <c r="AO297" s="52"/>
      <c r="AP297" s="52"/>
      <c r="AQ297" s="52"/>
      <c r="AR297" s="52"/>
      <c r="AS297" s="52"/>
      <c r="AT297" s="52"/>
      <c r="AU297" s="52"/>
      <c r="AV297" s="86"/>
    </row>
    <row r="298" spans="1:48" ht="15.6" x14ac:dyDescent="0.3">
      <c r="A298" s="52">
        <f t="shared" si="8"/>
        <v>289</v>
      </c>
      <c r="B298" s="52">
        <v>930.2</v>
      </c>
      <c r="C298" s="52" t="s">
        <v>25</v>
      </c>
      <c r="D298" s="85">
        <v>41883</v>
      </c>
      <c r="E298" s="84" t="s">
        <v>170</v>
      </c>
      <c r="F298" s="90">
        <v>100</v>
      </c>
      <c r="G298" s="90">
        <v>0</v>
      </c>
      <c r="H298" s="52" t="s">
        <v>34</v>
      </c>
      <c r="I298" s="52" t="s">
        <v>67</v>
      </c>
      <c r="J298" s="52">
        <v>0</v>
      </c>
      <c r="K298" s="52">
        <v>9207</v>
      </c>
      <c r="L298" s="52" t="s">
        <v>1175</v>
      </c>
      <c r="M298" s="89">
        <v>10799</v>
      </c>
      <c r="N298" s="52">
        <v>115942</v>
      </c>
      <c r="O298" s="52">
        <v>1</v>
      </c>
      <c r="P298" s="52"/>
      <c r="Q298" s="52"/>
      <c r="R298" s="52" t="s">
        <v>11</v>
      </c>
      <c r="S298" s="52" t="s">
        <v>58</v>
      </c>
      <c r="T298" s="52">
        <v>1253203</v>
      </c>
      <c r="U298" s="52">
        <v>95</v>
      </c>
      <c r="V298" s="52" t="s">
        <v>41</v>
      </c>
      <c r="W298" s="52" t="s">
        <v>59</v>
      </c>
      <c r="X298" s="52" t="s">
        <v>11</v>
      </c>
      <c r="Y298" s="88">
        <v>41883</v>
      </c>
      <c r="Z298" s="52"/>
      <c r="AA298" s="52"/>
      <c r="AB298" s="52"/>
      <c r="AC298" s="52"/>
      <c r="AD298" s="52"/>
      <c r="AE298" s="52"/>
      <c r="AF298" s="52"/>
      <c r="AG298" s="52"/>
      <c r="AH298" s="52"/>
      <c r="AI298" s="52"/>
      <c r="AJ298" s="52"/>
      <c r="AK298" s="52"/>
      <c r="AL298" s="52"/>
      <c r="AM298" s="52"/>
      <c r="AN298" s="86">
        <f>F298</f>
        <v>100</v>
      </c>
      <c r="AO298" s="52"/>
      <c r="AP298" s="52"/>
      <c r="AQ298" s="52"/>
      <c r="AR298" s="52"/>
      <c r="AS298" s="52"/>
      <c r="AT298" s="52"/>
      <c r="AU298" s="52"/>
      <c r="AV298" s="86"/>
    </row>
    <row r="299" spans="1:48" ht="15.6" x14ac:dyDescent="0.3">
      <c r="A299" s="52">
        <f t="shared" si="8"/>
        <v>290</v>
      </c>
      <c r="B299" s="52">
        <v>930.2</v>
      </c>
      <c r="C299" s="52" t="s">
        <v>25</v>
      </c>
      <c r="D299" s="85">
        <v>41886</v>
      </c>
      <c r="E299" s="84" t="s">
        <v>1026</v>
      </c>
      <c r="F299" s="90">
        <v>36</v>
      </c>
      <c r="G299" s="90">
        <v>0</v>
      </c>
      <c r="H299" s="52" t="s">
        <v>34</v>
      </c>
      <c r="I299" s="52" t="s">
        <v>67</v>
      </c>
      <c r="J299" s="52">
        <v>0</v>
      </c>
      <c r="K299" s="52">
        <v>156</v>
      </c>
      <c r="L299" s="52" t="s">
        <v>68</v>
      </c>
      <c r="M299" s="89">
        <v>37395</v>
      </c>
      <c r="N299" s="52">
        <v>115897</v>
      </c>
      <c r="O299" s="52">
        <v>1</v>
      </c>
      <c r="P299" s="52"/>
      <c r="Q299" s="52"/>
      <c r="R299" s="52" t="s">
        <v>11</v>
      </c>
      <c r="S299" s="52" t="s">
        <v>58</v>
      </c>
      <c r="T299" s="52">
        <v>1253203</v>
      </c>
      <c r="U299" s="52">
        <v>96</v>
      </c>
      <c r="V299" s="52" t="s">
        <v>41</v>
      </c>
      <c r="W299" s="52" t="s">
        <v>59</v>
      </c>
      <c r="X299" s="52" t="s">
        <v>11</v>
      </c>
      <c r="Y299" s="88">
        <v>41883</v>
      </c>
      <c r="Z299" s="52"/>
      <c r="AA299" s="52"/>
      <c r="AB299" s="52"/>
      <c r="AC299" s="52"/>
      <c r="AD299" s="52"/>
      <c r="AE299" s="52"/>
      <c r="AF299" s="52"/>
      <c r="AG299" s="52"/>
      <c r="AH299" s="52"/>
      <c r="AI299" s="52"/>
      <c r="AJ299" s="52"/>
      <c r="AK299" s="52"/>
      <c r="AL299" s="52"/>
      <c r="AM299" s="52"/>
      <c r="AN299" s="52"/>
      <c r="AO299" s="86">
        <f>F299</f>
        <v>36</v>
      </c>
      <c r="AP299" s="52"/>
      <c r="AQ299" s="52"/>
      <c r="AR299" s="52"/>
      <c r="AS299" s="52"/>
      <c r="AT299" s="52"/>
      <c r="AU299" s="52"/>
      <c r="AV299" s="86"/>
    </row>
    <row r="300" spans="1:48" ht="15.6" x14ac:dyDescent="0.3">
      <c r="A300" s="52">
        <f t="shared" si="8"/>
        <v>291</v>
      </c>
      <c r="B300" s="52">
        <v>930.2</v>
      </c>
      <c r="C300" s="52" t="s">
        <v>25</v>
      </c>
      <c r="D300" s="85">
        <v>41880</v>
      </c>
      <c r="E300" s="84" t="s">
        <v>1049</v>
      </c>
      <c r="F300" s="90">
        <v>2986.38</v>
      </c>
      <c r="G300" s="90">
        <v>0</v>
      </c>
      <c r="H300" s="52" t="s">
        <v>34</v>
      </c>
      <c r="I300" s="52" t="s">
        <v>104</v>
      </c>
      <c r="J300" s="52">
        <v>0</v>
      </c>
      <c r="K300" s="52">
        <v>71</v>
      </c>
      <c r="L300" s="52" t="s">
        <v>1136</v>
      </c>
      <c r="M300" s="89">
        <v>23497</v>
      </c>
      <c r="N300" s="52">
        <v>116965</v>
      </c>
      <c r="O300" s="52">
        <v>1</v>
      </c>
      <c r="P300" s="52">
        <v>635</v>
      </c>
      <c r="Q300" s="52" t="s">
        <v>248</v>
      </c>
      <c r="R300" s="52" t="s">
        <v>11</v>
      </c>
      <c r="S300" s="52" t="s">
        <v>58</v>
      </c>
      <c r="T300" s="52">
        <v>1253133</v>
      </c>
      <c r="U300" s="52">
        <v>56</v>
      </c>
      <c r="V300" s="52" t="s">
        <v>41</v>
      </c>
      <c r="W300" s="52" t="s">
        <v>59</v>
      </c>
      <c r="X300" s="52" t="s">
        <v>11</v>
      </c>
      <c r="Y300" s="88">
        <v>41852</v>
      </c>
      <c r="Z300" s="52"/>
      <c r="AA300" s="52"/>
      <c r="AB300" s="52"/>
      <c r="AC300" s="52"/>
      <c r="AD300" s="52"/>
      <c r="AE300" s="52"/>
      <c r="AF300" s="52"/>
      <c r="AG300" s="52"/>
      <c r="AH300" s="52"/>
      <c r="AI300" s="52"/>
      <c r="AJ300" s="52"/>
      <c r="AK300" s="86">
        <f>F300</f>
        <v>2986.38</v>
      </c>
      <c r="AL300" s="52"/>
      <c r="AM300" s="52"/>
      <c r="AN300" s="52"/>
      <c r="AO300" s="52"/>
      <c r="AP300" s="52"/>
      <c r="AQ300" s="52"/>
      <c r="AR300" s="52"/>
      <c r="AS300" s="52"/>
      <c r="AT300" s="52"/>
      <c r="AU300" s="52"/>
      <c r="AV300" s="86"/>
    </row>
    <row r="301" spans="1:48" ht="15.6" x14ac:dyDescent="0.3">
      <c r="A301" s="52">
        <f t="shared" si="8"/>
        <v>292</v>
      </c>
      <c r="B301" s="52">
        <v>930.2</v>
      </c>
      <c r="C301" s="52" t="s">
        <v>25</v>
      </c>
      <c r="D301" s="85">
        <v>41898</v>
      </c>
      <c r="E301" s="84" t="s">
        <v>319</v>
      </c>
      <c r="F301" s="90">
        <v>4950</v>
      </c>
      <c r="G301" s="90">
        <v>0</v>
      </c>
      <c r="H301" s="52" t="s">
        <v>34</v>
      </c>
      <c r="I301" s="52" t="s">
        <v>110</v>
      </c>
      <c r="J301" s="52">
        <v>0</v>
      </c>
      <c r="K301" s="52">
        <v>10105</v>
      </c>
      <c r="L301" s="52" t="s">
        <v>111</v>
      </c>
      <c r="M301" s="89">
        <v>17601</v>
      </c>
      <c r="N301" s="52">
        <v>115945</v>
      </c>
      <c r="O301" s="52">
        <v>1</v>
      </c>
      <c r="P301" s="52">
        <v>2217</v>
      </c>
      <c r="Q301" s="52" t="s">
        <v>320</v>
      </c>
      <c r="R301" s="52" t="s">
        <v>11</v>
      </c>
      <c r="S301" s="52" t="s">
        <v>58</v>
      </c>
      <c r="T301" s="52">
        <v>1253062</v>
      </c>
      <c r="U301" s="52">
        <v>24</v>
      </c>
      <c r="V301" s="52" t="s">
        <v>41</v>
      </c>
      <c r="W301" s="52" t="s">
        <v>59</v>
      </c>
      <c r="X301" s="52" t="s">
        <v>11</v>
      </c>
      <c r="Y301" s="88">
        <v>41883</v>
      </c>
      <c r="Z301" s="52"/>
      <c r="AA301" s="52"/>
      <c r="AB301" s="52"/>
      <c r="AC301" s="52"/>
      <c r="AD301" s="52"/>
      <c r="AE301" s="52"/>
      <c r="AF301" s="52"/>
      <c r="AG301" s="52"/>
      <c r="AH301" s="52"/>
      <c r="AI301" s="52"/>
      <c r="AJ301" s="52"/>
      <c r="AK301" s="52"/>
      <c r="AL301" s="52"/>
      <c r="AM301" s="52"/>
      <c r="AN301" s="52"/>
      <c r="AO301" s="52"/>
      <c r="AP301" s="52"/>
      <c r="AQ301" s="86">
        <f>F301</f>
        <v>4950</v>
      </c>
      <c r="AR301" s="86"/>
      <c r="AS301" s="86"/>
      <c r="AT301" s="52"/>
      <c r="AU301" s="52"/>
      <c r="AV301" s="86"/>
    </row>
    <row r="302" spans="1:48" ht="15.6" x14ac:dyDescent="0.3">
      <c r="A302" s="52">
        <f t="shared" si="8"/>
        <v>293</v>
      </c>
      <c r="B302" s="52">
        <v>930.2</v>
      </c>
      <c r="C302" s="52" t="s">
        <v>25</v>
      </c>
      <c r="D302" s="85">
        <v>41886</v>
      </c>
      <c r="E302" s="84" t="s">
        <v>163</v>
      </c>
      <c r="F302" s="90">
        <v>500</v>
      </c>
      <c r="G302" s="90">
        <v>0</v>
      </c>
      <c r="H302" s="52" t="s">
        <v>34</v>
      </c>
      <c r="I302" s="52" t="s">
        <v>56</v>
      </c>
      <c r="J302" s="52">
        <v>0</v>
      </c>
      <c r="K302" s="52">
        <v>10108</v>
      </c>
      <c r="L302" s="52" t="s">
        <v>321</v>
      </c>
      <c r="M302" s="89">
        <v>20140904145657</v>
      </c>
      <c r="N302" s="52">
        <v>115920</v>
      </c>
      <c r="O302" s="52">
        <v>1</v>
      </c>
      <c r="P302" s="52"/>
      <c r="Q302" s="52"/>
      <c r="R302" s="52" t="s">
        <v>11</v>
      </c>
      <c r="S302" s="52" t="s">
        <v>58</v>
      </c>
      <c r="T302" s="52">
        <v>1252909</v>
      </c>
      <c r="U302" s="52">
        <v>36</v>
      </c>
      <c r="V302" s="52" t="s">
        <v>41</v>
      </c>
      <c r="W302" s="52" t="s">
        <v>59</v>
      </c>
      <c r="X302" s="52" t="s">
        <v>11</v>
      </c>
      <c r="Y302" s="88">
        <v>41883</v>
      </c>
      <c r="Z302" s="52"/>
      <c r="AA302" s="52"/>
      <c r="AB302" s="52"/>
      <c r="AC302" s="52"/>
      <c r="AD302" s="52"/>
      <c r="AE302" s="52"/>
      <c r="AF302" s="52"/>
      <c r="AG302" s="86">
        <f>F302</f>
        <v>500</v>
      </c>
      <c r="AH302" s="86"/>
      <c r="AI302" s="52"/>
      <c r="AJ302" s="52"/>
      <c r="AK302" s="52"/>
      <c r="AL302" s="52"/>
      <c r="AM302" s="52"/>
      <c r="AN302" s="52"/>
      <c r="AO302" s="52"/>
      <c r="AP302" s="52"/>
      <c r="AQ302" s="52"/>
      <c r="AR302" s="52"/>
      <c r="AS302" s="52"/>
      <c r="AT302" s="52"/>
      <c r="AU302" s="52"/>
      <c r="AV302" s="86"/>
    </row>
    <row r="303" spans="1:48" ht="15.6" x14ac:dyDescent="0.3">
      <c r="A303" s="52">
        <f t="shared" si="8"/>
        <v>294</v>
      </c>
      <c r="B303" s="52">
        <v>930.2</v>
      </c>
      <c r="C303" s="52" t="s">
        <v>25</v>
      </c>
      <c r="D303" s="85">
        <v>41884</v>
      </c>
      <c r="E303" s="84" t="s">
        <v>322</v>
      </c>
      <c r="F303" s="90">
        <v>100</v>
      </c>
      <c r="G303" s="90">
        <v>0</v>
      </c>
      <c r="H303" s="52" t="s">
        <v>34</v>
      </c>
      <c r="I303" s="52" t="s">
        <v>67</v>
      </c>
      <c r="J303" s="52">
        <v>0</v>
      </c>
      <c r="K303" s="52">
        <v>1009</v>
      </c>
      <c r="L303" s="52" t="s">
        <v>1156</v>
      </c>
      <c r="M303" s="89">
        <v>20140902094803</v>
      </c>
      <c r="N303" s="52">
        <v>114929</v>
      </c>
      <c r="O303" s="52">
        <v>1</v>
      </c>
      <c r="P303" s="52"/>
      <c r="Q303" s="52"/>
      <c r="R303" s="52" t="s">
        <v>11</v>
      </c>
      <c r="S303" s="52" t="s">
        <v>58</v>
      </c>
      <c r="T303" s="52">
        <v>1252554</v>
      </c>
      <c r="U303" s="52">
        <v>44</v>
      </c>
      <c r="V303" s="52" t="s">
        <v>41</v>
      </c>
      <c r="W303" s="52" t="s">
        <v>59</v>
      </c>
      <c r="X303" s="52" t="s">
        <v>11</v>
      </c>
      <c r="Y303" s="88">
        <v>41883</v>
      </c>
      <c r="Z303" s="52"/>
      <c r="AA303" s="52"/>
      <c r="AB303" s="52"/>
      <c r="AC303" s="52"/>
      <c r="AD303" s="52"/>
      <c r="AE303" s="52"/>
      <c r="AF303" s="52"/>
      <c r="AG303" s="52"/>
      <c r="AH303" s="52"/>
      <c r="AI303" s="52"/>
      <c r="AJ303" s="52"/>
      <c r="AK303" s="52"/>
      <c r="AL303" s="52"/>
      <c r="AM303" s="86">
        <f>F303</f>
        <v>100</v>
      </c>
      <c r="AN303" s="86"/>
      <c r="AO303" s="86"/>
      <c r="AP303" s="86"/>
      <c r="AQ303" s="86"/>
      <c r="AR303" s="86"/>
      <c r="AS303" s="86"/>
      <c r="AT303" s="52"/>
      <c r="AU303" s="52"/>
      <c r="AV303" s="86"/>
    </row>
    <row r="304" spans="1:48" ht="15.6" x14ac:dyDescent="0.3">
      <c r="A304" s="52">
        <f t="shared" si="8"/>
        <v>295</v>
      </c>
      <c r="B304" s="52">
        <v>930.2</v>
      </c>
      <c r="C304" s="52" t="s">
        <v>25</v>
      </c>
      <c r="D304" s="85">
        <v>41871</v>
      </c>
      <c r="E304" s="84" t="s">
        <v>1112</v>
      </c>
      <c r="F304" s="90">
        <v>468</v>
      </c>
      <c r="G304" s="90">
        <v>0</v>
      </c>
      <c r="H304" s="52" t="s">
        <v>34</v>
      </c>
      <c r="I304" s="52" t="s">
        <v>103</v>
      </c>
      <c r="J304" s="52">
        <v>0</v>
      </c>
      <c r="K304" s="52">
        <v>2007</v>
      </c>
      <c r="L304" s="52" t="s">
        <v>102</v>
      </c>
      <c r="M304" s="89">
        <v>50884</v>
      </c>
      <c r="N304" s="52">
        <v>114818</v>
      </c>
      <c r="O304" s="52">
        <v>1</v>
      </c>
      <c r="P304" s="52">
        <v>2160</v>
      </c>
      <c r="Q304" s="52" t="s">
        <v>323</v>
      </c>
      <c r="R304" s="52" t="s">
        <v>11</v>
      </c>
      <c r="S304" s="52" t="s">
        <v>58</v>
      </c>
      <c r="T304" s="52">
        <v>1252372</v>
      </c>
      <c r="U304" s="52">
        <v>65</v>
      </c>
      <c r="V304" s="52" t="s">
        <v>41</v>
      </c>
      <c r="W304" s="52" t="s">
        <v>59</v>
      </c>
      <c r="X304" s="52" t="s">
        <v>11</v>
      </c>
      <c r="Y304" s="88">
        <v>41852</v>
      </c>
      <c r="Z304" s="52"/>
      <c r="AA304" s="52"/>
      <c r="AB304" s="52"/>
      <c r="AC304" s="52"/>
      <c r="AD304" s="52"/>
      <c r="AE304" s="52"/>
      <c r="AF304" s="52"/>
      <c r="AG304" s="52"/>
      <c r="AH304" s="52"/>
      <c r="AI304" s="52"/>
      <c r="AJ304" s="52"/>
      <c r="AK304" s="52"/>
      <c r="AL304" s="52"/>
      <c r="AM304" s="86">
        <f>F304</f>
        <v>468</v>
      </c>
      <c r="AN304" s="52"/>
      <c r="AO304" s="52"/>
      <c r="AP304" s="52"/>
      <c r="AQ304" s="52"/>
      <c r="AR304" s="52"/>
      <c r="AS304" s="52"/>
      <c r="AT304" s="52"/>
      <c r="AU304" s="52"/>
      <c r="AV304" s="86"/>
    </row>
    <row r="305" spans="1:48" ht="15.6" x14ac:dyDescent="0.3">
      <c r="A305" s="52">
        <f t="shared" si="8"/>
        <v>296</v>
      </c>
      <c r="B305" s="52">
        <v>930.2</v>
      </c>
      <c r="C305" s="52" t="s">
        <v>25</v>
      </c>
      <c r="D305" s="85">
        <v>41873</v>
      </c>
      <c r="E305" s="84" t="s">
        <v>163</v>
      </c>
      <c r="F305" s="90">
        <v>500</v>
      </c>
      <c r="G305" s="90">
        <v>0</v>
      </c>
      <c r="H305" s="52" t="s">
        <v>34</v>
      </c>
      <c r="I305" s="52" t="s">
        <v>56</v>
      </c>
      <c r="J305" s="52">
        <v>0</v>
      </c>
      <c r="K305" s="52">
        <v>10101</v>
      </c>
      <c r="L305" s="52" t="s">
        <v>324</v>
      </c>
      <c r="M305" s="89">
        <v>20140822162659</v>
      </c>
      <c r="N305" s="52">
        <v>114796</v>
      </c>
      <c r="O305" s="52">
        <v>1</v>
      </c>
      <c r="P305" s="52"/>
      <c r="Q305" s="52"/>
      <c r="R305" s="52" t="s">
        <v>11</v>
      </c>
      <c r="S305" s="52" t="s">
        <v>58</v>
      </c>
      <c r="T305" s="52">
        <v>1252264</v>
      </c>
      <c r="U305" s="52">
        <v>18</v>
      </c>
      <c r="V305" s="52" t="s">
        <v>41</v>
      </c>
      <c r="W305" s="52" t="s">
        <v>59</v>
      </c>
      <c r="X305" s="52" t="s">
        <v>11</v>
      </c>
      <c r="Y305" s="88">
        <v>41852</v>
      </c>
      <c r="Z305" s="52"/>
      <c r="AA305" s="52"/>
      <c r="AB305" s="52"/>
      <c r="AC305" s="52"/>
      <c r="AD305" s="52"/>
      <c r="AE305" s="52"/>
      <c r="AF305" s="52"/>
      <c r="AG305" s="86">
        <f>F305</f>
        <v>500</v>
      </c>
      <c r="AH305" s="86"/>
      <c r="AI305" s="52"/>
      <c r="AJ305" s="52"/>
      <c r="AK305" s="52"/>
      <c r="AL305" s="52"/>
      <c r="AM305" s="52"/>
      <c r="AN305" s="52"/>
      <c r="AO305" s="52"/>
      <c r="AP305" s="52"/>
      <c r="AQ305" s="52"/>
      <c r="AR305" s="52"/>
      <c r="AS305" s="52"/>
      <c r="AT305" s="52"/>
      <c r="AU305" s="52"/>
      <c r="AV305" s="86"/>
    </row>
    <row r="306" spans="1:48" ht="15.6" x14ac:dyDescent="0.3">
      <c r="A306" s="52">
        <f t="shared" si="8"/>
        <v>297</v>
      </c>
      <c r="B306" s="52">
        <v>930.2</v>
      </c>
      <c r="C306" s="52" t="s">
        <v>25</v>
      </c>
      <c r="D306" s="85">
        <v>41873</v>
      </c>
      <c r="E306" s="84" t="s">
        <v>163</v>
      </c>
      <c r="F306" s="90">
        <v>500</v>
      </c>
      <c r="G306" s="90">
        <v>0</v>
      </c>
      <c r="H306" s="52" t="s">
        <v>34</v>
      </c>
      <c r="I306" s="52" t="s">
        <v>56</v>
      </c>
      <c r="J306" s="52">
        <v>0</v>
      </c>
      <c r="K306" s="52">
        <v>10103</v>
      </c>
      <c r="L306" s="52" t="s">
        <v>325</v>
      </c>
      <c r="M306" s="89">
        <v>20140826090720</v>
      </c>
      <c r="N306" s="52">
        <v>114807</v>
      </c>
      <c r="O306" s="52">
        <v>1</v>
      </c>
      <c r="P306" s="52"/>
      <c r="Q306" s="52"/>
      <c r="R306" s="52" t="s">
        <v>11</v>
      </c>
      <c r="S306" s="52" t="s">
        <v>58</v>
      </c>
      <c r="T306" s="52">
        <v>1252264</v>
      </c>
      <c r="U306" s="52">
        <v>19</v>
      </c>
      <c r="V306" s="52" t="s">
        <v>41</v>
      </c>
      <c r="W306" s="52" t="s">
        <v>59</v>
      </c>
      <c r="X306" s="52" t="s">
        <v>11</v>
      </c>
      <c r="Y306" s="88">
        <v>41852</v>
      </c>
      <c r="Z306" s="52"/>
      <c r="AA306" s="52"/>
      <c r="AB306" s="52"/>
      <c r="AC306" s="52"/>
      <c r="AD306" s="52"/>
      <c r="AE306" s="52"/>
      <c r="AF306" s="52"/>
      <c r="AG306" s="86">
        <f>F306</f>
        <v>500</v>
      </c>
      <c r="AH306" s="86"/>
      <c r="AI306" s="52"/>
      <c r="AJ306" s="52"/>
      <c r="AK306" s="52"/>
      <c r="AL306" s="52"/>
      <c r="AM306" s="52"/>
      <c r="AN306" s="52"/>
      <c r="AO306" s="52"/>
      <c r="AP306" s="52"/>
      <c r="AQ306" s="52"/>
      <c r="AR306" s="52"/>
      <c r="AS306" s="52"/>
      <c r="AT306" s="52"/>
      <c r="AU306" s="52"/>
      <c r="AV306" s="86"/>
    </row>
    <row r="307" spans="1:48" ht="15.6" x14ac:dyDescent="0.3">
      <c r="A307" s="52">
        <f t="shared" si="8"/>
        <v>298</v>
      </c>
      <c r="B307" s="52">
        <v>930.2</v>
      </c>
      <c r="C307" s="52" t="s">
        <v>25</v>
      </c>
      <c r="D307" s="85">
        <v>41878</v>
      </c>
      <c r="E307" s="84" t="s">
        <v>163</v>
      </c>
      <c r="F307" s="90">
        <v>500</v>
      </c>
      <c r="G307" s="90">
        <v>0</v>
      </c>
      <c r="H307" s="52" t="s">
        <v>34</v>
      </c>
      <c r="I307" s="52" t="s">
        <v>56</v>
      </c>
      <c r="J307" s="52">
        <v>0</v>
      </c>
      <c r="K307" s="52">
        <v>10104</v>
      </c>
      <c r="L307" s="52" t="s">
        <v>326</v>
      </c>
      <c r="M307" s="89">
        <v>20140827085856</v>
      </c>
      <c r="N307" s="52">
        <v>114846</v>
      </c>
      <c r="O307" s="52">
        <v>1</v>
      </c>
      <c r="P307" s="52"/>
      <c r="Q307" s="52"/>
      <c r="R307" s="52" t="s">
        <v>11</v>
      </c>
      <c r="S307" s="52" t="s">
        <v>58</v>
      </c>
      <c r="T307" s="52">
        <v>1252264</v>
      </c>
      <c r="U307" s="52">
        <v>20</v>
      </c>
      <c r="V307" s="52" t="s">
        <v>41</v>
      </c>
      <c r="W307" s="52" t="s">
        <v>59</v>
      </c>
      <c r="X307" s="52" t="s">
        <v>11</v>
      </c>
      <c r="Y307" s="88">
        <v>41852</v>
      </c>
      <c r="Z307" s="52"/>
      <c r="AA307" s="52"/>
      <c r="AB307" s="52"/>
      <c r="AC307" s="52"/>
      <c r="AD307" s="52"/>
      <c r="AE307" s="52"/>
      <c r="AF307" s="52"/>
      <c r="AG307" s="86">
        <f>F307</f>
        <v>500</v>
      </c>
      <c r="AH307" s="86"/>
      <c r="AI307" s="52"/>
      <c r="AJ307" s="52"/>
      <c r="AK307" s="52"/>
      <c r="AL307" s="52"/>
      <c r="AM307" s="52"/>
      <c r="AN307" s="52"/>
      <c r="AO307" s="52"/>
      <c r="AP307" s="52"/>
      <c r="AQ307" s="52"/>
      <c r="AR307" s="52"/>
      <c r="AS307" s="52"/>
      <c r="AT307" s="52"/>
      <c r="AU307" s="52"/>
      <c r="AV307" s="86"/>
    </row>
    <row r="308" spans="1:48" ht="15.6" x14ac:dyDescent="0.3">
      <c r="A308" s="52">
        <f t="shared" si="8"/>
        <v>299</v>
      </c>
      <c r="B308" s="52">
        <v>930.2</v>
      </c>
      <c r="C308" s="52" t="s">
        <v>25</v>
      </c>
      <c r="D308" s="85">
        <v>41872</v>
      </c>
      <c r="E308" s="84" t="s">
        <v>327</v>
      </c>
      <c r="F308" s="90">
        <v>31.12</v>
      </c>
      <c r="G308" s="90">
        <v>0</v>
      </c>
      <c r="H308" s="52" t="s">
        <v>34</v>
      </c>
      <c r="I308" s="52" t="s">
        <v>67</v>
      </c>
      <c r="J308" s="52">
        <v>0</v>
      </c>
      <c r="K308" s="52">
        <v>7402</v>
      </c>
      <c r="L308" s="52" t="s">
        <v>1133</v>
      </c>
      <c r="M308" s="89">
        <v>7862</v>
      </c>
      <c r="N308" s="52">
        <v>1083</v>
      </c>
      <c r="O308" s="52">
        <v>1</v>
      </c>
      <c r="P308" s="52"/>
      <c r="Q308" s="52"/>
      <c r="R308" s="52" t="s">
        <v>11</v>
      </c>
      <c r="S308" s="52" t="s">
        <v>58</v>
      </c>
      <c r="T308" s="52">
        <v>1252004</v>
      </c>
      <c r="U308" s="52">
        <v>41</v>
      </c>
      <c r="V308" s="52" t="s">
        <v>41</v>
      </c>
      <c r="W308" s="52" t="s">
        <v>59</v>
      </c>
      <c r="X308" s="52" t="s">
        <v>11</v>
      </c>
      <c r="Y308" s="88">
        <v>41852</v>
      </c>
      <c r="Z308" s="52"/>
      <c r="AA308" s="52"/>
      <c r="AB308" s="52"/>
      <c r="AC308" s="52"/>
      <c r="AD308" s="52"/>
      <c r="AE308" s="52"/>
      <c r="AF308" s="52"/>
      <c r="AG308" s="52"/>
      <c r="AH308" s="52"/>
      <c r="AI308" s="52"/>
      <c r="AJ308" s="52"/>
      <c r="AK308" s="52"/>
      <c r="AL308" s="52"/>
      <c r="AM308" s="86">
        <f>F308</f>
        <v>31.12</v>
      </c>
      <c r="AN308" s="52"/>
      <c r="AO308" s="52"/>
      <c r="AP308" s="52"/>
      <c r="AQ308" s="52"/>
      <c r="AR308" s="52"/>
      <c r="AS308" s="52"/>
      <c r="AT308" s="52"/>
      <c r="AU308" s="52"/>
      <c r="AV308" s="86"/>
    </row>
    <row r="309" spans="1:48" ht="15.6" x14ac:dyDescent="0.3">
      <c r="A309" s="52">
        <f t="shared" si="8"/>
        <v>300</v>
      </c>
      <c r="B309" s="52">
        <v>930.2</v>
      </c>
      <c r="C309" s="52" t="s">
        <v>25</v>
      </c>
      <c r="D309" s="85">
        <v>41852</v>
      </c>
      <c r="E309" s="84" t="s">
        <v>328</v>
      </c>
      <c r="F309" s="90">
        <v>619</v>
      </c>
      <c r="G309" s="90">
        <v>0</v>
      </c>
      <c r="H309" s="52" t="s">
        <v>34</v>
      </c>
      <c r="I309" s="52" t="s">
        <v>67</v>
      </c>
      <c r="J309" s="52">
        <v>0</v>
      </c>
      <c r="K309" s="52">
        <v>10007</v>
      </c>
      <c r="L309" s="52" t="s">
        <v>94</v>
      </c>
      <c r="M309" s="89" t="s">
        <v>329</v>
      </c>
      <c r="N309" s="52">
        <v>114727</v>
      </c>
      <c r="O309" s="52">
        <v>1</v>
      </c>
      <c r="P309" s="52"/>
      <c r="Q309" s="52"/>
      <c r="R309" s="52" t="s">
        <v>11</v>
      </c>
      <c r="S309" s="52" t="s">
        <v>58</v>
      </c>
      <c r="T309" s="52">
        <v>1251955</v>
      </c>
      <c r="U309" s="52">
        <v>41</v>
      </c>
      <c r="V309" s="52" t="s">
        <v>41</v>
      </c>
      <c r="W309" s="52" t="s">
        <v>59</v>
      </c>
      <c r="X309" s="52" t="s">
        <v>11</v>
      </c>
      <c r="Y309" s="88">
        <v>41852</v>
      </c>
      <c r="Z309" s="52"/>
      <c r="AA309" s="52"/>
      <c r="AB309" s="52"/>
      <c r="AC309" s="52"/>
      <c r="AD309" s="52"/>
      <c r="AE309" s="52"/>
      <c r="AF309" s="52"/>
      <c r="AG309" s="52"/>
      <c r="AH309" s="52"/>
      <c r="AI309" s="52"/>
      <c r="AJ309" s="52"/>
      <c r="AK309" s="52"/>
      <c r="AL309" s="52"/>
      <c r="AM309" s="86">
        <f>F309</f>
        <v>619</v>
      </c>
      <c r="AN309" s="86"/>
      <c r="AO309" s="86"/>
      <c r="AP309" s="86"/>
      <c r="AQ309" s="86"/>
      <c r="AR309" s="86"/>
      <c r="AS309" s="86"/>
      <c r="AT309" s="52"/>
      <c r="AU309" s="52"/>
      <c r="AV309" s="86"/>
    </row>
    <row r="310" spans="1:48" ht="15.6" x14ac:dyDescent="0.3">
      <c r="A310" s="52">
        <f t="shared" si="8"/>
        <v>301</v>
      </c>
      <c r="B310" s="52">
        <v>930.2</v>
      </c>
      <c r="C310" s="52" t="s">
        <v>25</v>
      </c>
      <c r="D310" s="85">
        <v>41857</v>
      </c>
      <c r="E310" s="84" t="s">
        <v>330</v>
      </c>
      <c r="F310" s="90">
        <v>321</v>
      </c>
      <c r="G310" s="90">
        <v>0</v>
      </c>
      <c r="H310" s="52" t="s">
        <v>34</v>
      </c>
      <c r="I310" s="52" t="s">
        <v>61</v>
      </c>
      <c r="J310" s="52">
        <v>0</v>
      </c>
      <c r="K310" s="52">
        <v>2540</v>
      </c>
      <c r="L310" s="52" t="s">
        <v>1176</v>
      </c>
      <c r="M310" s="89">
        <v>61423</v>
      </c>
      <c r="N310" s="52">
        <v>114690</v>
      </c>
      <c r="O310" s="52">
        <v>1</v>
      </c>
      <c r="P310" s="52"/>
      <c r="Q310" s="52"/>
      <c r="R310" s="52" t="s">
        <v>11</v>
      </c>
      <c r="S310" s="52" t="s">
        <v>58</v>
      </c>
      <c r="T310" s="52">
        <v>1251955</v>
      </c>
      <c r="U310" s="52">
        <v>42</v>
      </c>
      <c r="V310" s="52" t="s">
        <v>41</v>
      </c>
      <c r="W310" s="52" t="s">
        <v>59</v>
      </c>
      <c r="X310" s="52" t="s">
        <v>11</v>
      </c>
      <c r="Y310" s="88">
        <v>41852</v>
      </c>
      <c r="Z310" s="52"/>
      <c r="AA310" s="52"/>
      <c r="AB310" s="52"/>
      <c r="AC310" s="52"/>
      <c r="AD310" s="52"/>
      <c r="AE310" s="52"/>
      <c r="AF310" s="52"/>
      <c r="AG310" s="52"/>
      <c r="AH310" s="52"/>
      <c r="AI310" s="52"/>
      <c r="AJ310" s="52"/>
      <c r="AK310" s="52"/>
      <c r="AL310" s="52"/>
      <c r="AM310" s="52"/>
      <c r="AN310" s="86">
        <f>F310</f>
        <v>321</v>
      </c>
      <c r="AO310" s="52"/>
      <c r="AP310" s="52"/>
      <c r="AQ310" s="52"/>
      <c r="AR310" s="52"/>
      <c r="AS310" s="52"/>
      <c r="AT310" s="52"/>
      <c r="AU310" s="52"/>
      <c r="AV310" s="86"/>
    </row>
    <row r="311" spans="1:48" ht="15.6" x14ac:dyDescent="0.3">
      <c r="A311" s="52">
        <f t="shared" si="8"/>
        <v>302</v>
      </c>
      <c r="B311" s="52">
        <v>930.2</v>
      </c>
      <c r="C311" s="52" t="s">
        <v>25</v>
      </c>
      <c r="D311" s="85">
        <v>41865</v>
      </c>
      <c r="E311" s="84" t="s">
        <v>331</v>
      </c>
      <c r="F311" s="90">
        <v>15</v>
      </c>
      <c r="G311" s="90">
        <v>0</v>
      </c>
      <c r="H311" s="52" t="s">
        <v>34</v>
      </c>
      <c r="I311" s="52" t="s">
        <v>61</v>
      </c>
      <c r="J311" s="52">
        <v>0</v>
      </c>
      <c r="K311" s="52">
        <v>2540</v>
      </c>
      <c r="L311" s="52" t="s">
        <v>1154</v>
      </c>
      <c r="M311" s="89">
        <v>61430</v>
      </c>
      <c r="N311" s="52">
        <v>114690</v>
      </c>
      <c r="O311" s="52">
        <v>1</v>
      </c>
      <c r="P311" s="52"/>
      <c r="Q311" s="52"/>
      <c r="R311" s="52" t="s">
        <v>11</v>
      </c>
      <c r="S311" s="52" t="s">
        <v>58</v>
      </c>
      <c r="T311" s="52">
        <v>1251955</v>
      </c>
      <c r="U311" s="52">
        <v>43</v>
      </c>
      <c r="V311" s="52" t="s">
        <v>41</v>
      </c>
      <c r="W311" s="52" t="s">
        <v>59</v>
      </c>
      <c r="X311" s="52" t="s">
        <v>11</v>
      </c>
      <c r="Y311" s="88">
        <v>41852</v>
      </c>
      <c r="Z311" s="52"/>
      <c r="AA311" s="52"/>
      <c r="AB311" s="52"/>
      <c r="AC311" s="52"/>
      <c r="AD311" s="52"/>
      <c r="AE311" s="52"/>
      <c r="AF311" s="52"/>
      <c r="AG311" s="52"/>
      <c r="AH311" s="52"/>
      <c r="AI311" s="52"/>
      <c r="AJ311" s="52"/>
      <c r="AK311" s="52"/>
      <c r="AL311" s="52"/>
      <c r="AM311" s="52"/>
      <c r="AN311" s="52"/>
      <c r="AO311" s="86">
        <f>F311</f>
        <v>15</v>
      </c>
      <c r="AP311" s="52"/>
      <c r="AQ311" s="52"/>
      <c r="AR311" s="52"/>
      <c r="AS311" s="52"/>
      <c r="AT311" s="52"/>
      <c r="AU311" s="52"/>
      <c r="AV311" s="86"/>
    </row>
    <row r="312" spans="1:48" ht="15.6" x14ac:dyDescent="0.3">
      <c r="A312" s="52">
        <f t="shared" si="8"/>
        <v>303</v>
      </c>
      <c r="B312" s="52">
        <v>930.2</v>
      </c>
      <c r="C312" s="52" t="s">
        <v>25</v>
      </c>
      <c r="D312" s="85">
        <v>41862</v>
      </c>
      <c r="E312" s="84" t="s">
        <v>332</v>
      </c>
      <c r="F312" s="90">
        <v>2496.21</v>
      </c>
      <c r="G312" s="90">
        <v>0</v>
      </c>
      <c r="H312" s="52" t="s">
        <v>34</v>
      </c>
      <c r="I312" s="52" t="s">
        <v>56</v>
      </c>
      <c r="J312" s="52">
        <v>0</v>
      </c>
      <c r="K312" s="52">
        <v>109</v>
      </c>
      <c r="L312" s="52" t="s">
        <v>648</v>
      </c>
      <c r="M312" s="89">
        <v>11533612</v>
      </c>
      <c r="N312" s="52">
        <v>114913</v>
      </c>
      <c r="O312" s="52">
        <v>1</v>
      </c>
      <c r="P312" s="52">
        <v>2126</v>
      </c>
      <c r="Q312" s="52" t="s">
        <v>333</v>
      </c>
      <c r="R312" s="52" t="s">
        <v>11</v>
      </c>
      <c r="S312" s="52" t="s">
        <v>58</v>
      </c>
      <c r="T312" s="52">
        <v>1251954</v>
      </c>
      <c r="U312" s="52">
        <v>74</v>
      </c>
      <c r="V312" s="52" t="s">
        <v>41</v>
      </c>
      <c r="W312" s="52" t="s">
        <v>59</v>
      </c>
      <c r="X312" s="52" t="s">
        <v>11</v>
      </c>
      <c r="Y312" s="88">
        <v>41852</v>
      </c>
      <c r="Z312" s="52"/>
      <c r="AA312" s="52"/>
      <c r="AB312" s="52"/>
      <c r="AC312" s="52"/>
      <c r="AD312" s="52"/>
      <c r="AE312" s="52"/>
      <c r="AF312" s="86">
        <f>F312</f>
        <v>2496.21</v>
      </c>
      <c r="AG312" s="86"/>
      <c r="AH312" s="86"/>
      <c r="AI312" s="52"/>
      <c r="AJ312" s="52"/>
      <c r="AK312" s="52"/>
      <c r="AL312" s="52"/>
      <c r="AM312" s="52"/>
      <c r="AN312" s="52"/>
      <c r="AO312" s="52"/>
      <c r="AP312" s="52"/>
      <c r="AQ312" s="52"/>
      <c r="AR312" s="52"/>
      <c r="AS312" s="52"/>
      <c r="AT312" s="52"/>
      <c r="AU312" s="52"/>
      <c r="AV312" s="86"/>
    </row>
    <row r="313" spans="1:48" ht="15.6" x14ac:dyDescent="0.3">
      <c r="A313" s="52">
        <f t="shared" si="8"/>
        <v>304</v>
      </c>
      <c r="B313" s="52">
        <v>930.2</v>
      </c>
      <c r="C313" s="52" t="s">
        <v>25</v>
      </c>
      <c r="D313" s="85">
        <v>41869</v>
      </c>
      <c r="E313" s="84" t="s">
        <v>163</v>
      </c>
      <c r="F313" s="90">
        <v>500</v>
      </c>
      <c r="G313" s="90">
        <v>0</v>
      </c>
      <c r="H313" s="52" t="s">
        <v>34</v>
      </c>
      <c r="I313" s="52" t="s">
        <v>56</v>
      </c>
      <c r="J313" s="52">
        <v>0</v>
      </c>
      <c r="K313" s="52">
        <v>10096</v>
      </c>
      <c r="L313" s="52" t="s">
        <v>334</v>
      </c>
      <c r="M313" s="89">
        <v>20140819153941</v>
      </c>
      <c r="N313" s="52">
        <v>114688</v>
      </c>
      <c r="O313" s="52">
        <v>1</v>
      </c>
      <c r="P313" s="52"/>
      <c r="Q313" s="52"/>
      <c r="R313" s="52" t="s">
        <v>11</v>
      </c>
      <c r="S313" s="52" t="s">
        <v>58</v>
      </c>
      <c r="T313" s="52">
        <v>1251875</v>
      </c>
      <c r="U313" s="52">
        <v>15</v>
      </c>
      <c r="V313" s="52" t="s">
        <v>41</v>
      </c>
      <c r="W313" s="52" t="s">
        <v>59</v>
      </c>
      <c r="X313" s="52" t="s">
        <v>11</v>
      </c>
      <c r="Y313" s="88">
        <v>41852</v>
      </c>
      <c r="Z313" s="52"/>
      <c r="AA313" s="52"/>
      <c r="AB313" s="52"/>
      <c r="AC313" s="52"/>
      <c r="AD313" s="52"/>
      <c r="AE313" s="52"/>
      <c r="AF313" s="52"/>
      <c r="AG313" s="86">
        <f>F313</f>
        <v>500</v>
      </c>
      <c r="AH313" s="86"/>
      <c r="AI313" s="52"/>
      <c r="AJ313" s="52"/>
      <c r="AK313" s="52"/>
      <c r="AL313" s="52"/>
      <c r="AM313" s="52"/>
      <c r="AN313" s="52"/>
      <c r="AO313" s="52"/>
      <c r="AP313" s="52"/>
      <c r="AQ313" s="52"/>
      <c r="AR313" s="52"/>
      <c r="AS313" s="52"/>
      <c r="AT313" s="52"/>
      <c r="AU313" s="52"/>
      <c r="AV313" s="86"/>
    </row>
    <row r="314" spans="1:48" ht="15.6" x14ac:dyDescent="0.3">
      <c r="A314" s="52">
        <f t="shared" si="8"/>
        <v>305</v>
      </c>
      <c r="B314" s="52">
        <v>930.2</v>
      </c>
      <c r="C314" s="52" t="s">
        <v>25</v>
      </c>
      <c r="D314" s="85">
        <v>41852</v>
      </c>
      <c r="E314" s="84" t="s">
        <v>1113</v>
      </c>
      <c r="F314" s="90">
        <v>8500</v>
      </c>
      <c r="G314" s="90">
        <v>0</v>
      </c>
      <c r="H314" s="52" t="s">
        <v>34</v>
      </c>
      <c r="I314" s="52" t="s">
        <v>63</v>
      </c>
      <c r="J314" s="52">
        <v>0</v>
      </c>
      <c r="K314" s="52">
        <v>109</v>
      </c>
      <c r="L314" s="52" t="s">
        <v>648</v>
      </c>
      <c r="M314" s="89" t="s">
        <v>335</v>
      </c>
      <c r="N314" s="52">
        <v>114726</v>
      </c>
      <c r="O314" s="52">
        <v>1</v>
      </c>
      <c r="P314" s="52">
        <v>2051</v>
      </c>
      <c r="Q314" s="52" t="s">
        <v>336</v>
      </c>
      <c r="R314" s="52" t="s">
        <v>11</v>
      </c>
      <c r="S314" s="52" t="s">
        <v>58</v>
      </c>
      <c r="T314" s="52">
        <v>1251874</v>
      </c>
      <c r="U314" s="52">
        <v>74</v>
      </c>
      <c r="V314" s="52" t="s">
        <v>41</v>
      </c>
      <c r="W314" s="52" t="s">
        <v>59</v>
      </c>
      <c r="X314" s="52" t="s">
        <v>11</v>
      </c>
      <c r="Y314" s="88">
        <v>41852</v>
      </c>
      <c r="Z314" s="52"/>
      <c r="AA314" s="52"/>
      <c r="AB314" s="52"/>
      <c r="AC314" s="52"/>
      <c r="AD314" s="52"/>
      <c r="AE314" s="52"/>
      <c r="AF314" s="52"/>
      <c r="AG314" s="52"/>
      <c r="AH314" s="52"/>
      <c r="AI314" s="86">
        <f>F314</f>
        <v>8500</v>
      </c>
      <c r="AJ314" s="52"/>
      <c r="AK314" s="52"/>
      <c r="AL314" s="52"/>
      <c r="AM314" s="52"/>
      <c r="AN314" s="52"/>
      <c r="AO314" s="52"/>
      <c r="AP314" s="52"/>
      <c r="AQ314" s="52"/>
      <c r="AR314" s="52"/>
      <c r="AS314" s="52"/>
      <c r="AT314" s="52"/>
      <c r="AU314" s="52"/>
      <c r="AV314" s="86"/>
    </row>
    <row r="315" spans="1:48" ht="15.6" x14ac:dyDescent="0.3">
      <c r="A315" s="52">
        <f t="shared" si="8"/>
        <v>306</v>
      </c>
      <c r="B315" s="52">
        <v>930.2</v>
      </c>
      <c r="C315" s="52" t="s">
        <v>25</v>
      </c>
      <c r="D315" s="85">
        <v>41866</v>
      </c>
      <c r="E315" s="84" t="s">
        <v>163</v>
      </c>
      <c r="F315" s="90">
        <v>500</v>
      </c>
      <c r="G315" s="90">
        <v>0</v>
      </c>
      <c r="H315" s="52" t="s">
        <v>34</v>
      </c>
      <c r="I315" s="52" t="s">
        <v>56</v>
      </c>
      <c r="J315" s="52">
        <v>0</v>
      </c>
      <c r="K315" s="52">
        <v>10094</v>
      </c>
      <c r="L315" s="52" t="s">
        <v>337</v>
      </c>
      <c r="M315" s="89">
        <v>20140818094912</v>
      </c>
      <c r="N315" s="52">
        <v>114702</v>
      </c>
      <c r="O315" s="52">
        <v>1</v>
      </c>
      <c r="P315" s="52"/>
      <c r="Q315" s="52"/>
      <c r="R315" s="52" t="s">
        <v>11</v>
      </c>
      <c r="S315" s="52" t="s">
        <v>58</v>
      </c>
      <c r="T315" s="52">
        <v>1251756</v>
      </c>
      <c r="U315" s="52">
        <v>37</v>
      </c>
      <c r="V315" s="52" t="s">
        <v>41</v>
      </c>
      <c r="W315" s="52" t="s">
        <v>59</v>
      </c>
      <c r="X315" s="52" t="s">
        <v>11</v>
      </c>
      <c r="Y315" s="88">
        <v>41852</v>
      </c>
      <c r="Z315" s="52"/>
      <c r="AA315" s="52"/>
      <c r="AB315" s="52"/>
      <c r="AC315" s="52"/>
      <c r="AD315" s="52"/>
      <c r="AE315" s="52"/>
      <c r="AF315" s="52"/>
      <c r="AG315" s="86">
        <f>F315</f>
        <v>500</v>
      </c>
      <c r="AH315" s="86"/>
      <c r="AI315" s="52"/>
      <c r="AJ315" s="52"/>
      <c r="AK315" s="52"/>
      <c r="AL315" s="52"/>
      <c r="AM315" s="52"/>
      <c r="AN315" s="52"/>
      <c r="AO315" s="52"/>
      <c r="AP315" s="52"/>
      <c r="AQ315" s="52"/>
      <c r="AR315" s="52"/>
      <c r="AS315" s="52"/>
      <c r="AT315" s="52"/>
      <c r="AU315" s="52"/>
      <c r="AV315" s="86"/>
    </row>
    <row r="316" spans="1:48" ht="15.6" x14ac:dyDescent="0.3">
      <c r="A316" s="52">
        <f t="shared" si="8"/>
        <v>307</v>
      </c>
      <c r="B316" s="52">
        <v>930.2</v>
      </c>
      <c r="C316" s="52" t="s">
        <v>25</v>
      </c>
      <c r="D316" s="85">
        <v>41858</v>
      </c>
      <c r="E316" s="84" t="s">
        <v>1026</v>
      </c>
      <c r="F316" s="90">
        <v>420</v>
      </c>
      <c r="G316" s="90">
        <v>0</v>
      </c>
      <c r="H316" s="52" t="s">
        <v>34</v>
      </c>
      <c r="I316" s="52" t="s">
        <v>67</v>
      </c>
      <c r="J316" s="52">
        <v>0</v>
      </c>
      <c r="K316" s="52">
        <v>156</v>
      </c>
      <c r="L316" s="52" t="s">
        <v>68</v>
      </c>
      <c r="M316" s="89">
        <v>37169</v>
      </c>
      <c r="N316" s="52">
        <v>114703</v>
      </c>
      <c r="O316" s="52">
        <v>1</v>
      </c>
      <c r="P316" s="52"/>
      <c r="Q316" s="52"/>
      <c r="R316" s="52" t="s">
        <v>11</v>
      </c>
      <c r="S316" s="52" t="s">
        <v>58</v>
      </c>
      <c r="T316" s="52">
        <v>1251756</v>
      </c>
      <c r="U316" s="52">
        <v>38</v>
      </c>
      <c r="V316" s="52" t="s">
        <v>41</v>
      </c>
      <c r="W316" s="52" t="s">
        <v>59</v>
      </c>
      <c r="X316" s="52" t="s">
        <v>11</v>
      </c>
      <c r="Y316" s="88">
        <v>41852</v>
      </c>
      <c r="Z316" s="52"/>
      <c r="AA316" s="52"/>
      <c r="AB316" s="52"/>
      <c r="AC316" s="52"/>
      <c r="AD316" s="52"/>
      <c r="AE316" s="52"/>
      <c r="AF316" s="52"/>
      <c r="AG316" s="52"/>
      <c r="AH316" s="52"/>
      <c r="AI316" s="52"/>
      <c r="AJ316" s="52"/>
      <c r="AK316" s="52"/>
      <c r="AL316" s="52"/>
      <c r="AM316" s="86">
        <f>F316</f>
        <v>420</v>
      </c>
      <c r="AN316" s="86"/>
      <c r="AO316" s="86"/>
      <c r="AP316" s="86"/>
      <c r="AQ316" s="86"/>
      <c r="AR316" s="86"/>
      <c r="AS316" s="86"/>
      <c r="AT316" s="52"/>
      <c r="AU316" s="52"/>
      <c r="AV316" s="86"/>
    </row>
    <row r="317" spans="1:48" ht="15.6" x14ac:dyDescent="0.3">
      <c r="A317" s="52">
        <f t="shared" si="8"/>
        <v>308</v>
      </c>
      <c r="B317" s="52">
        <v>930.2</v>
      </c>
      <c r="C317" s="52" t="s">
        <v>25</v>
      </c>
      <c r="D317" s="85">
        <v>41864</v>
      </c>
      <c r="E317" s="84" t="s">
        <v>163</v>
      </c>
      <c r="F317" s="90">
        <v>500</v>
      </c>
      <c r="G317" s="90">
        <v>0</v>
      </c>
      <c r="H317" s="52" t="s">
        <v>34</v>
      </c>
      <c r="I317" s="52" t="s">
        <v>56</v>
      </c>
      <c r="J317" s="52">
        <v>0</v>
      </c>
      <c r="K317" s="52">
        <v>10090</v>
      </c>
      <c r="L317" s="52" t="s">
        <v>338</v>
      </c>
      <c r="M317" s="89">
        <v>20140813153821</v>
      </c>
      <c r="N317" s="52">
        <v>114583</v>
      </c>
      <c r="O317" s="52">
        <v>1</v>
      </c>
      <c r="P317" s="52"/>
      <c r="Q317" s="52"/>
      <c r="R317" s="52" t="s">
        <v>11</v>
      </c>
      <c r="S317" s="52" t="s">
        <v>58</v>
      </c>
      <c r="T317" s="52">
        <v>1251560</v>
      </c>
      <c r="U317" s="52">
        <v>44</v>
      </c>
      <c r="V317" s="52" t="s">
        <v>41</v>
      </c>
      <c r="W317" s="52" t="s">
        <v>59</v>
      </c>
      <c r="X317" s="52" t="s">
        <v>11</v>
      </c>
      <c r="Y317" s="88">
        <v>41852</v>
      </c>
      <c r="Z317" s="52"/>
      <c r="AA317" s="52"/>
      <c r="AB317" s="52"/>
      <c r="AC317" s="52"/>
      <c r="AD317" s="52"/>
      <c r="AE317" s="52"/>
      <c r="AF317" s="52"/>
      <c r="AG317" s="86">
        <f>F317</f>
        <v>500</v>
      </c>
      <c r="AH317" s="86"/>
      <c r="AI317" s="52"/>
      <c r="AJ317" s="52"/>
      <c r="AK317" s="52"/>
      <c r="AL317" s="52"/>
      <c r="AM317" s="52"/>
      <c r="AN317" s="52"/>
      <c r="AO317" s="52"/>
      <c r="AP317" s="52"/>
      <c r="AQ317" s="52"/>
      <c r="AR317" s="52"/>
      <c r="AS317" s="52"/>
      <c r="AT317" s="52"/>
      <c r="AU317" s="52"/>
      <c r="AV317" s="86"/>
    </row>
    <row r="318" spans="1:48" ht="15.6" x14ac:dyDescent="0.3">
      <c r="A318" s="52">
        <f t="shared" si="8"/>
        <v>309</v>
      </c>
      <c r="B318" s="52">
        <v>930.2</v>
      </c>
      <c r="C318" s="52" t="s">
        <v>25</v>
      </c>
      <c r="D318" s="85">
        <v>41859</v>
      </c>
      <c r="E318" s="84" t="s">
        <v>1114</v>
      </c>
      <c r="F318" s="90">
        <v>1000</v>
      </c>
      <c r="G318" s="90">
        <v>0</v>
      </c>
      <c r="H318" s="52" t="s">
        <v>34</v>
      </c>
      <c r="I318" s="52" t="s">
        <v>67</v>
      </c>
      <c r="J318" s="52">
        <v>0</v>
      </c>
      <c r="K318" s="52">
        <v>156</v>
      </c>
      <c r="L318" s="52" t="s">
        <v>68</v>
      </c>
      <c r="M318" s="89">
        <v>37206</v>
      </c>
      <c r="N318" s="52">
        <v>114598</v>
      </c>
      <c r="O318" s="52">
        <v>1</v>
      </c>
      <c r="P318" s="52"/>
      <c r="Q318" s="52"/>
      <c r="R318" s="52" t="s">
        <v>11</v>
      </c>
      <c r="S318" s="52" t="s">
        <v>58</v>
      </c>
      <c r="T318" s="52">
        <v>1251560</v>
      </c>
      <c r="U318" s="52">
        <v>45</v>
      </c>
      <c r="V318" s="52" t="s">
        <v>41</v>
      </c>
      <c r="W318" s="52" t="s">
        <v>59</v>
      </c>
      <c r="X318" s="52" t="s">
        <v>11</v>
      </c>
      <c r="Y318" s="88">
        <v>41852</v>
      </c>
      <c r="Z318" s="52"/>
      <c r="AA318" s="52"/>
      <c r="AB318" s="52"/>
      <c r="AC318" s="52"/>
      <c r="AD318" s="52"/>
      <c r="AE318" s="52"/>
      <c r="AF318" s="52"/>
      <c r="AG318" s="52"/>
      <c r="AH318" s="52"/>
      <c r="AI318" s="52"/>
      <c r="AJ318" s="52"/>
      <c r="AK318" s="52"/>
      <c r="AL318" s="52"/>
      <c r="AM318" s="86">
        <f>F318</f>
        <v>1000</v>
      </c>
      <c r="AN318" s="86"/>
      <c r="AO318" s="86"/>
      <c r="AP318" s="86"/>
      <c r="AQ318" s="86"/>
      <c r="AR318" s="86"/>
      <c r="AS318" s="86"/>
      <c r="AT318" s="52"/>
      <c r="AU318" s="52"/>
      <c r="AV318" s="86"/>
    </row>
    <row r="319" spans="1:48" ht="15.6" x14ac:dyDescent="0.3">
      <c r="A319" s="52">
        <f t="shared" si="8"/>
        <v>310</v>
      </c>
      <c r="B319" s="52">
        <v>930.2</v>
      </c>
      <c r="C319" s="52" t="s">
        <v>25</v>
      </c>
      <c r="D319" s="85">
        <v>41852</v>
      </c>
      <c r="E319" s="84" t="s">
        <v>1049</v>
      </c>
      <c r="F319" s="90">
        <v>2986.35</v>
      </c>
      <c r="G319" s="90">
        <v>0</v>
      </c>
      <c r="H319" s="52" t="s">
        <v>34</v>
      </c>
      <c r="I319" s="52" t="s">
        <v>104</v>
      </c>
      <c r="J319" s="52">
        <v>0</v>
      </c>
      <c r="K319" s="52">
        <v>71</v>
      </c>
      <c r="L319" s="52" t="s">
        <v>1136</v>
      </c>
      <c r="M319" s="89">
        <v>22970</v>
      </c>
      <c r="N319" s="52">
        <v>114717</v>
      </c>
      <c r="O319" s="52">
        <v>1</v>
      </c>
      <c r="P319" s="52">
        <v>635</v>
      </c>
      <c r="Q319" s="52" t="s">
        <v>248</v>
      </c>
      <c r="R319" s="52" t="s">
        <v>11</v>
      </c>
      <c r="S319" s="52" t="s">
        <v>58</v>
      </c>
      <c r="T319" s="52">
        <v>1251559</v>
      </c>
      <c r="U319" s="52">
        <v>30</v>
      </c>
      <c r="V319" s="52" t="s">
        <v>41</v>
      </c>
      <c r="W319" s="52" t="s">
        <v>59</v>
      </c>
      <c r="X319" s="52" t="s">
        <v>11</v>
      </c>
      <c r="Y319" s="88">
        <v>41852</v>
      </c>
      <c r="Z319" s="52"/>
      <c r="AA319" s="52"/>
      <c r="AB319" s="52"/>
      <c r="AC319" s="52"/>
      <c r="AD319" s="52"/>
      <c r="AE319" s="52"/>
      <c r="AF319" s="52"/>
      <c r="AG319" s="52"/>
      <c r="AH319" s="52"/>
      <c r="AI319" s="52"/>
      <c r="AJ319" s="52"/>
      <c r="AK319" s="86">
        <f>F319</f>
        <v>2986.35</v>
      </c>
      <c r="AL319" s="52"/>
      <c r="AM319" s="52"/>
      <c r="AN319" s="52"/>
      <c r="AO319" s="52"/>
      <c r="AP319" s="52"/>
      <c r="AQ319" s="52"/>
      <c r="AR319" s="52"/>
      <c r="AS319" s="52"/>
      <c r="AT319" s="52"/>
      <c r="AU319" s="52"/>
      <c r="AV319" s="86"/>
    </row>
    <row r="320" spans="1:48" ht="15.6" x14ac:dyDescent="0.3">
      <c r="A320" s="52">
        <f t="shared" si="8"/>
        <v>311</v>
      </c>
      <c r="B320" s="52">
        <v>930.2</v>
      </c>
      <c r="C320" s="52" t="s">
        <v>25</v>
      </c>
      <c r="D320" s="85">
        <v>41862</v>
      </c>
      <c r="E320" s="84" t="s">
        <v>163</v>
      </c>
      <c r="F320" s="90">
        <v>500</v>
      </c>
      <c r="G320" s="90">
        <v>0</v>
      </c>
      <c r="H320" s="52" t="s">
        <v>34</v>
      </c>
      <c r="I320" s="52" t="s">
        <v>56</v>
      </c>
      <c r="J320" s="52">
        <v>0</v>
      </c>
      <c r="K320" s="52">
        <v>10086</v>
      </c>
      <c r="L320" s="52" t="s">
        <v>339</v>
      </c>
      <c r="M320" s="89">
        <v>20140811113802</v>
      </c>
      <c r="N320" s="52">
        <v>114640</v>
      </c>
      <c r="O320" s="52">
        <v>1</v>
      </c>
      <c r="P320" s="52"/>
      <c r="Q320" s="52"/>
      <c r="R320" s="52" t="s">
        <v>11</v>
      </c>
      <c r="S320" s="52" t="s">
        <v>58</v>
      </c>
      <c r="T320" s="52">
        <v>1251183</v>
      </c>
      <c r="U320" s="52">
        <v>45</v>
      </c>
      <c r="V320" s="52" t="s">
        <v>41</v>
      </c>
      <c r="W320" s="52" t="s">
        <v>59</v>
      </c>
      <c r="X320" s="52" t="s">
        <v>11</v>
      </c>
      <c r="Y320" s="88">
        <v>41852</v>
      </c>
      <c r="Z320" s="52"/>
      <c r="AA320" s="52"/>
      <c r="AB320" s="52"/>
      <c r="AC320" s="52"/>
      <c r="AD320" s="52"/>
      <c r="AE320" s="52"/>
      <c r="AF320" s="52"/>
      <c r="AG320" s="86">
        <f>F320</f>
        <v>500</v>
      </c>
      <c r="AH320" s="86"/>
      <c r="AI320" s="52"/>
      <c r="AJ320" s="52"/>
      <c r="AK320" s="52"/>
      <c r="AL320" s="52"/>
      <c r="AM320" s="52"/>
      <c r="AN320" s="52"/>
      <c r="AO320" s="52"/>
      <c r="AP320" s="52"/>
      <c r="AQ320" s="52"/>
      <c r="AR320" s="52"/>
      <c r="AS320" s="52"/>
      <c r="AT320" s="52"/>
      <c r="AU320" s="52"/>
      <c r="AV320" s="86"/>
    </row>
    <row r="321" spans="1:48" ht="15.6" x14ac:dyDescent="0.3">
      <c r="A321" s="52">
        <f t="shared" si="8"/>
        <v>312</v>
      </c>
      <c r="B321" s="52">
        <v>930.2</v>
      </c>
      <c r="C321" s="52" t="s">
        <v>25</v>
      </c>
      <c r="D321" s="85">
        <v>41851</v>
      </c>
      <c r="E321" s="84" t="s">
        <v>96</v>
      </c>
      <c r="F321" s="90">
        <v>118.16</v>
      </c>
      <c r="G321" s="90">
        <v>0</v>
      </c>
      <c r="H321" s="52" t="s">
        <v>34</v>
      </c>
      <c r="I321" s="52" t="s">
        <v>97</v>
      </c>
      <c r="J321" s="52">
        <v>0</v>
      </c>
      <c r="K321" s="52">
        <v>9250</v>
      </c>
      <c r="L321" s="52" t="s">
        <v>98</v>
      </c>
      <c r="M321" s="89">
        <v>20140806153505</v>
      </c>
      <c r="N321" s="52">
        <v>114527</v>
      </c>
      <c r="O321" s="52">
        <v>1</v>
      </c>
      <c r="P321" s="52"/>
      <c r="Q321" s="52"/>
      <c r="R321" s="52" t="s">
        <v>11</v>
      </c>
      <c r="S321" s="52" t="s">
        <v>58</v>
      </c>
      <c r="T321" s="52">
        <v>1250914</v>
      </c>
      <c r="U321" s="52">
        <v>47</v>
      </c>
      <c r="V321" s="52" t="s">
        <v>41</v>
      </c>
      <c r="W321" s="52" t="s">
        <v>59</v>
      </c>
      <c r="X321" s="52" t="s">
        <v>11</v>
      </c>
      <c r="Y321" s="88">
        <v>41821</v>
      </c>
      <c r="Z321" s="52"/>
      <c r="AA321" s="52"/>
      <c r="AB321" s="86">
        <f>F321</f>
        <v>118.16</v>
      </c>
      <c r="AC321" s="52"/>
      <c r="AD321" s="52"/>
      <c r="AE321" s="52"/>
      <c r="AF321" s="52"/>
      <c r="AG321" s="52"/>
      <c r="AH321" s="52"/>
      <c r="AI321" s="52"/>
      <c r="AJ321" s="52"/>
      <c r="AK321" s="52"/>
      <c r="AL321" s="52"/>
      <c r="AM321" s="52"/>
      <c r="AN321" s="52"/>
      <c r="AO321" s="52"/>
      <c r="AP321" s="52"/>
      <c r="AQ321" s="52"/>
      <c r="AR321" s="52"/>
      <c r="AS321" s="52"/>
      <c r="AT321" s="52"/>
      <c r="AU321" s="52"/>
      <c r="AV321" s="86"/>
    </row>
    <row r="322" spans="1:48" ht="15.6" x14ac:dyDescent="0.3">
      <c r="A322" s="52">
        <f t="shared" si="8"/>
        <v>313</v>
      </c>
      <c r="B322" s="52">
        <v>930.2</v>
      </c>
      <c r="C322" s="52" t="s">
        <v>25</v>
      </c>
      <c r="D322" s="85">
        <v>41851</v>
      </c>
      <c r="E322" s="84" t="s">
        <v>340</v>
      </c>
      <c r="F322" s="90">
        <v>53.52</v>
      </c>
      <c r="G322" s="90">
        <v>0</v>
      </c>
      <c r="H322" s="52" t="s">
        <v>34</v>
      </c>
      <c r="I322" s="52" t="s">
        <v>127</v>
      </c>
      <c r="J322" s="52">
        <v>0</v>
      </c>
      <c r="K322" s="52">
        <v>9250</v>
      </c>
      <c r="L322" s="52" t="s">
        <v>98</v>
      </c>
      <c r="M322" s="89">
        <v>20140806153505</v>
      </c>
      <c r="N322" s="52">
        <v>114527</v>
      </c>
      <c r="O322" s="52">
        <v>1</v>
      </c>
      <c r="P322" s="52"/>
      <c r="Q322" s="52"/>
      <c r="R322" s="52" t="s">
        <v>11</v>
      </c>
      <c r="S322" s="52" t="s">
        <v>58</v>
      </c>
      <c r="T322" s="52">
        <v>1250914</v>
      </c>
      <c r="U322" s="52">
        <v>48</v>
      </c>
      <c r="V322" s="52" t="s">
        <v>41</v>
      </c>
      <c r="W322" s="52" t="s">
        <v>59</v>
      </c>
      <c r="X322" s="52" t="s">
        <v>11</v>
      </c>
      <c r="Y322" s="88">
        <v>41821</v>
      </c>
      <c r="Z322" s="52"/>
      <c r="AA322" s="52"/>
      <c r="AB322" s="52"/>
      <c r="AC322" s="52"/>
      <c r="AD322" s="52"/>
      <c r="AE322" s="52"/>
      <c r="AF322" s="52"/>
      <c r="AG322" s="52"/>
      <c r="AH322" s="52"/>
      <c r="AI322" s="52"/>
      <c r="AJ322" s="52"/>
      <c r="AK322" s="52"/>
      <c r="AL322" s="52"/>
      <c r="AM322" s="52"/>
      <c r="AN322" s="52"/>
      <c r="AO322" s="86">
        <f>F322</f>
        <v>53.52</v>
      </c>
      <c r="AP322" s="52"/>
      <c r="AQ322" s="52"/>
      <c r="AR322" s="52"/>
      <c r="AS322" s="52"/>
      <c r="AT322" s="52"/>
      <c r="AU322" s="52"/>
      <c r="AV322" s="86"/>
    </row>
    <row r="323" spans="1:48" ht="15.6" x14ac:dyDescent="0.3">
      <c r="A323" s="52">
        <f t="shared" si="8"/>
        <v>314</v>
      </c>
      <c r="B323" s="52">
        <v>930.2</v>
      </c>
      <c r="C323" s="52" t="s">
        <v>25</v>
      </c>
      <c r="D323" s="85">
        <v>41828</v>
      </c>
      <c r="E323" s="84" t="s">
        <v>1115</v>
      </c>
      <c r="F323" s="90">
        <v>55</v>
      </c>
      <c r="G323" s="90">
        <v>0</v>
      </c>
      <c r="H323" s="52" t="s">
        <v>34</v>
      </c>
      <c r="I323" s="52" t="s">
        <v>118</v>
      </c>
      <c r="J323" s="52">
        <v>0</v>
      </c>
      <c r="K323" s="52">
        <v>9999</v>
      </c>
      <c r="L323" s="52" t="s">
        <v>341</v>
      </c>
      <c r="M323" s="89">
        <v>20140807145548</v>
      </c>
      <c r="N323" s="52">
        <v>1039</v>
      </c>
      <c r="O323" s="52">
        <v>1</v>
      </c>
      <c r="P323" s="52"/>
      <c r="Q323" s="52"/>
      <c r="R323" s="52" t="s">
        <v>11</v>
      </c>
      <c r="S323" s="52" t="s">
        <v>58</v>
      </c>
      <c r="T323" s="52">
        <v>1250914</v>
      </c>
      <c r="U323" s="52">
        <v>49</v>
      </c>
      <c r="V323" s="52" t="s">
        <v>41</v>
      </c>
      <c r="W323" s="52" t="s">
        <v>59</v>
      </c>
      <c r="X323" s="52" t="s">
        <v>11</v>
      </c>
      <c r="Y323" s="88">
        <v>41821</v>
      </c>
      <c r="Z323" s="52"/>
      <c r="AA323" s="52"/>
      <c r="AB323" s="52"/>
      <c r="AC323" s="52"/>
      <c r="AD323" s="52"/>
      <c r="AE323" s="52"/>
      <c r="AF323" s="52"/>
      <c r="AG323" s="52"/>
      <c r="AH323" s="52"/>
      <c r="AI323" s="52"/>
      <c r="AJ323" s="52"/>
      <c r="AK323" s="52"/>
      <c r="AL323" s="86">
        <f>F323</f>
        <v>55</v>
      </c>
      <c r="AM323" s="52"/>
      <c r="AN323" s="52"/>
      <c r="AO323" s="52"/>
      <c r="AP323" s="52"/>
      <c r="AQ323" s="52"/>
      <c r="AR323" s="52"/>
      <c r="AS323" s="52"/>
      <c r="AT323" s="52"/>
      <c r="AU323" s="52"/>
      <c r="AV323" s="86"/>
    </row>
    <row r="324" spans="1:48" ht="15.6" x14ac:dyDescent="0.3">
      <c r="A324" s="52">
        <f t="shared" si="8"/>
        <v>315</v>
      </c>
      <c r="B324" s="52">
        <v>930.2</v>
      </c>
      <c r="C324" s="52" t="s">
        <v>25</v>
      </c>
      <c r="D324" s="85">
        <v>41858</v>
      </c>
      <c r="E324" s="84" t="s">
        <v>163</v>
      </c>
      <c r="F324" s="90">
        <v>500</v>
      </c>
      <c r="G324" s="90">
        <v>0</v>
      </c>
      <c r="H324" s="52" t="s">
        <v>34</v>
      </c>
      <c r="I324" s="52" t="s">
        <v>56</v>
      </c>
      <c r="J324" s="52">
        <v>0</v>
      </c>
      <c r="K324" s="52">
        <v>10085</v>
      </c>
      <c r="L324" s="52" t="s">
        <v>342</v>
      </c>
      <c r="M324" s="89">
        <v>20140807132347</v>
      </c>
      <c r="N324" s="52">
        <v>114524</v>
      </c>
      <c r="O324" s="52">
        <v>1</v>
      </c>
      <c r="P324" s="52"/>
      <c r="Q324" s="52"/>
      <c r="R324" s="52" t="s">
        <v>11</v>
      </c>
      <c r="S324" s="52" t="s">
        <v>58</v>
      </c>
      <c r="T324" s="52">
        <v>1250914</v>
      </c>
      <c r="U324" s="52">
        <v>50</v>
      </c>
      <c r="V324" s="52" t="s">
        <v>41</v>
      </c>
      <c r="W324" s="52" t="s">
        <v>59</v>
      </c>
      <c r="X324" s="52" t="s">
        <v>11</v>
      </c>
      <c r="Y324" s="88">
        <v>41852</v>
      </c>
      <c r="Z324" s="52"/>
      <c r="AA324" s="52"/>
      <c r="AB324" s="52"/>
      <c r="AC324" s="52"/>
      <c r="AD324" s="52"/>
      <c r="AE324" s="52"/>
      <c r="AF324" s="52"/>
      <c r="AG324" s="86">
        <f>F324</f>
        <v>500</v>
      </c>
      <c r="AH324" s="86"/>
      <c r="AI324" s="52"/>
      <c r="AJ324" s="52"/>
      <c r="AK324" s="52"/>
      <c r="AL324" s="52"/>
      <c r="AM324" s="52"/>
      <c r="AN324" s="52"/>
      <c r="AO324" s="52"/>
      <c r="AP324" s="52"/>
      <c r="AQ324" s="52"/>
      <c r="AR324" s="52"/>
      <c r="AS324" s="52"/>
      <c r="AT324" s="52"/>
      <c r="AU324" s="52"/>
      <c r="AV324" s="86"/>
    </row>
    <row r="325" spans="1:48" ht="15.6" x14ac:dyDescent="0.3">
      <c r="A325" s="52">
        <f t="shared" si="8"/>
        <v>316</v>
      </c>
      <c r="B325" s="52">
        <v>930.2</v>
      </c>
      <c r="C325" s="52" t="s">
        <v>25</v>
      </c>
      <c r="D325" s="85">
        <v>41858</v>
      </c>
      <c r="E325" s="84" t="s">
        <v>1116</v>
      </c>
      <c r="F325" s="90">
        <v>3000</v>
      </c>
      <c r="G325" s="90">
        <v>0</v>
      </c>
      <c r="H325" s="52" t="s">
        <v>34</v>
      </c>
      <c r="I325" s="52" t="s">
        <v>95</v>
      </c>
      <c r="J325" s="52">
        <v>0</v>
      </c>
      <c r="K325" s="52">
        <v>8506</v>
      </c>
      <c r="L325" s="52" t="s">
        <v>1131</v>
      </c>
      <c r="M325" s="89">
        <v>20140807120344</v>
      </c>
      <c r="N325" s="52">
        <v>114535</v>
      </c>
      <c r="O325" s="52">
        <v>1</v>
      </c>
      <c r="P325" s="52"/>
      <c r="Q325" s="52"/>
      <c r="R325" s="52" t="s">
        <v>11</v>
      </c>
      <c r="S325" s="52" t="s">
        <v>58</v>
      </c>
      <c r="T325" s="52">
        <v>1250914</v>
      </c>
      <c r="U325" s="52">
        <v>51</v>
      </c>
      <c r="V325" s="52" t="s">
        <v>41</v>
      </c>
      <c r="W325" s="52" t="s">
        <v>59</v>
      </c>
      <c r="X325" s="52" t="s">
        <v>11</v>
      </c>
      <c r="Y325" s="88">
        <v>41852</v>
      </c>
      <c r="Z325" s="52"/>
      <c r="AA325" s="52"/>
      <c r="AB325" s="52"/>
      <c r="AC325" s="52"/>
      <c r="AD325" s="86">
        <f>F325</f>
        <v>3000</v>
      </c>
      <c r="AE325" s="52"/>
      <c r="AF325" s="52"/>
      <c r="AG325" s="52"/>
      <c r="AH325" s="52"/>
      <c r="AI325" s="52"/>
      <c r="AJ325" s="52"/>
      <c r="AK325" s="52"/>
      <c r="AL325" s="52"/>
      <c r="AM325" s="52"/>
      <c r="AN325" s="52"/>
      <c r="AO325" s="52"/>
      <c r="AP325" s="52"/>
      <c r="AQ325" s="52"/>
      <c r="AR325" s="52"/>
      <c r="AS325" s="52"/>
      <c r="AT325" s="52"/>
      <c r="AU325" s="52"/>
      <c r="AV325" s="86"/>
    </row>
    <row r="326" spans="1:48" ht="15.6" x14ac:dyDescent="0.3">
      <c r="A326" s="52">
        <f t="shared" si="8"/>
        <v>317</v>
      </c>
      <c r="B326" s="52">
        <v>930.2</v>
      </c>
      <c r="C326" s="52" t="s">
        <v>25</v>
      </c>
      <c r="D326" s="85">
        <v>41836</v>
      </c>
      <c r="E326" s="84" t="s">
        <v>343</v>
      </c>
      <c r="F326" s="90">
        <v>103.72</v>
      </c>
      <c r="G326" s="90">
        <v>0</v>
      </c>
      <c r="H326" s="52" t="s">
        <v>34</v>
      </c>
      <c r="I326" s="52" t="s">
        <v>75</v>
      </c>
      <c r="J326" s="52">
        <v>0</v>
      </c>
      <c r="K326" s="52">
        <v>8384</v>
      </c>
      <c r="L326" s="52" t="s">
        <v>344</v>
      </c>
      <c r="M326" s="89">
        <v>11582</v>
      </c>
      <c r="N326" s="52">
        <v>1037</v>
      </c>
      <c r="O326" s="52">
        <v>1</v>
      </c>
      <c r="P326" s="52">
        <v>1886</v>
      </c>
      <c r="Q326" s="52" t="s">
        <v>345</v>
      </c>
      <c r="R326" s="52" t="s">
        <v>11</v>
      </c>
      <c r="S326" s="52" t="s">
        <v>58</v>
      </c>
      <c r="T326" s="52">
        <v>1250873</v>
      </c>
      <c r="U326" s="52">
        <v>3</v>
      </c>
      <c r="V326" s="52" t="s">
        <v>41</v>
      </c>
      <c r="W326" s="52" t="s">
        <v>59</v>
      </c>
      <c r="X326" s="52" t="s">
        <v>11</v>
      </c>
      <c r="Y326" s="88">
        <v>41821</v>
      </c>
      <c r="Z326" s="52"/>
      <c r="AA326" s="52"/>
      <c r="AB326" s="52"/>
      <c r="AC326" s="52"/>
      <c r="AD326" s="52"/>
      <c r="AE326" s="52"/>
      <c r="AF326" s="52"/>
      <c r="AG326" s="52"/>
      <c r="AH326" s="52"/>
      <c r="AI326" s="52"/>
      <c r="AJ326" s="52"/>
      <c r="AK326" s="52"/>
      <c r="AL326" s="52"/>
      <c r="AM326" s="86">
        <f>F326</f>
        <v>103.72</v>
      </c>
      <c r="AN326" s="86"/>
      <c r="AO326" s="86"/>
      <c r="AP326" s="86"/>
      <c r="AQ326" s="86"/>
      <c r="AR326" s="86"/>
      <c r="AS326" s="86"/>
      <c r="AT326" s="52"/>
      <c r="AU326" s="52"/>
      <c r="AV326" s="86"/>
    </row>
    <row r="327" spans="1:48" ht="15.6" x14ac:dyDescent="0.3">
      <c r="A327" s="52">
        <f t="shared" si="8"/>
        <v>318</v>
      </c>
      <c r="B327" s="52">
        <v>930.2</v>
      </c>
      <c r="C327" s="52" t="s">
        <v>25</v>
      </c>
      <c r="D327" s="85">
        <v>41829</v>
      </c>
      <c r="E327" s="84" t="s">
        <v>1117</v>
      </c>
      <c r="F327" s="90">
        <v>104.72</v>
      </c>
      <c r="G327" s="90">
        <v>0</v>
      </c>
      <c r="H327" s="52" t="s">
        <v>34</v>
      </c>
      <c r="I327" s="52" t="s">
        <v>118</v>
      </c>
      <c r="J327" s="52">
        <v>0</v>
      </c>
      <c r="K327" s="52">
        <v>9999</v>
      </c>
      <c r="L327" s="52" t="s">
        <v>346</v>
      </c>
      <c r="M327" s="89">
        <v>20140731160431</v>
      </c>
      <c r="N327" s="52">
        <v>1015</v>
      </c>
      <c r="O327" s="52">
        <v>1</v>
      </c>
      <c r="P327" s="52"/>
      <c r="Q327" s="52"/>
      <c r="R327" s="52" t="s">
        <v>11</v>
      </c>
      <c r="S327" s="52" t="s">
        <v>58</v>
      </c>
      <c r="T327" s="52">
        <v>1250504</v>
      </c>
      <c r="U327" s="52">
        <v>75</v>
      </c>
      <c r="V327" s="52" t="s">
        <v>41</v>
      </c>
      <c r="W327" s="52" t="s">
        <v>59</v>
      </c>
      <c r="X327" s="52" t="s">
        <v>11</v>
      </c>
      <c r="Y327" s="88">
        <v>41821</v>
      </c>
      <c r="Z327" s="52"/>
      <c r="AA327" s="52"/>
      <c r="AB327" s="52"/>
      <c r="AC327" s="52"/>
      <c r="AD327" s="52"/>
      <c r="AE327" s="52"/>
      <c r="AF327" s="52"/>
      <c r="AG327" s="52"/>
      <c r="AH327" s="52"/>
      <c r="AI327" s="52"/>
      <c r="AJ327" s="52"/>
      <c r="AK327" s="52"/>
      <c r="AL327" s="86">
        <f>F327</f>
        <v>104.72</v>
      </c>
      <c r="AM327" s="52"/>
      <c r="AN327" s="52"/>
      <c r="AO327" s="52"/>
      <c r="AP327" s="52"/>
      <c r="AQ327" s="52"/>
      <c r="AR327" s="52"/>
      <c r="AS327" s="52"/>
      <c r="AT327" s="52"/>
      <c r="AU327" s="52"/>
      <c r="AV327" s="86"/>
    </row>
    <row r="328" spans="1:48" ht="15.6" x14ac:dyDescent="0.3">
      <c r="A328" s="52">
        <f t="shared" si="8"/>
        <v>319</v>
      </c>
      <c r="B328" s="52">
        <v>930.2</v>
      </c>
      <c r="C328" s="52" t="s">
        <v>25</v>
      </c>
      <c r="D328" s="85">
        <v>41850</v>
      </c>
      <c r="E328" s="84" t="s">
        <v>1118</v>
      </c>
      <c r="F328" s="90">
        <v>50</v>
      </c>
      <c r="G328" s="90">
        <v>0</v>
      </c>
      <c r="H328" s="52" t="s">
        <v>34</v>
      </c>
      <c r="I328" s="52" t="s">
        <v>38</v>
      </c>
      <c r="J328" s="52">
        <v>0</v>
      </c>
      <c r="K328" s="52">
        <v>7241</v>
      </c>
      <c r="L328" s="52" t="s">
        <v>1142</v>
      </c>
      <c r="M328" s="89">
        <v>20140731110749</v>
      </c>
      <c r="N328" s="52">
        <v>114474</v>
      </c>
      <c r="O328" s="52">
        <v>1</v>
      </c>
      <c r="P328" s="52"/>
      <c r="Q328" s="52"/>
      <c r="R328" s="52" t="s">
        <v>11</v>
      </c>
      <c r="S328" s="52" t="s">
        <v>58</v>
      </c>
      <c r="T328" s="52">
        <v>1250458</v>
      </c>
      <c r="U328" s="52">
        <v>95</v>
      </c>
      <c r="V328" s="52" t="s">
        <v>41</v>
      </c>
      <c r="W328" s="52" t="s">
        <v>59</v>
      </c>
      <c r="X328" s="52" t="s">
        <v>11</v>
      </c>
      <c r="Y328" s="88">
        <v>41821</v>
      </c>
      <c r="Z328" s="52"/>
      <c r="AA328" s="52"/>
      <c r="AB328" s="52"/>
      <c r="AC328" s="52"/>
      <c r="AD328" s="52"/>
      <c r="AE328" s="52"/>
      <c r="AF328" s="52"/>
      <c r="AG328" s="52"/>
      <c r="AH328" s="52"/>
      <c r="AI328" s="52"/>
      <c r="AJ328" s="52"/>
      <c r="AK328" s="52"/>
      <c r="AL328" s="52"/>
      <c r="AM328" s="86">
        <f>F328</f>
        <v>50</v>
      </c>
      <c r="AN328" s="86"/>
      <c r="AO328" s="86"/>
      <c r="AP328" s="86"/>
      <c r="AQ328" s="86"/>
      <c r="AR328" s="86"/>
      <c r="AS328" s="86"/>
      <c r="AT328" s="52"/>
      <c r="AU328" s="52"/>
      <c r="AV328" s="86"/>
    </row>
    <row r="329" spans="1:48" ht="15.6" x14ac:dyDescent="0.3">
      <c r="A329" s="52">
        <f t="shared" si="8"/>
        <v>320</v>
      </c>
      <c r="B329" s="52">
        <v>930.2</v>
      </c>
      <c r="C329" s="52" t="s">
        <v>25</v>
      </c>
      <c r="D329" s="85">
        <v>41850</v>
      </c>
      <c r="E329" s="84" t="s">
        <v>163</v>
      </c>
      <c r="F329" s="90">
        <v>500</v>
      </c>
      <c r="G329" s="90">
        <v>0</v>
      </c>
      <c r="H329" s="52" t="s">
        <v>34</v>
      </c>
      <c r="I329" s="52" t="s">
        <v>56</v>
      </c>
      <c r="J329" s="52">
        <v>0</v>
      </c>
      <c r="K329" s="52">
        <v>10077</v>
      </c>
      <c r="L329" s="52" t="s">
        <v>347</v>
      </c>
      <c r="M329" s="89">
        <v>20140730094033</v>
      </c>
      <c r="N329" s="52">
        <v>114415</v>
      </c>
      <c r="O329" s="52">
        <v>1</v>
      </c>
      <c r="P329" s="52"/>
      <c r="Q329" s="52"/>
      <c r="R329" s="52" t="s">
        <v>11</v>
      </c>
      <c r="S329" s="52" t="s">
        <v>58</v>
      </c>
      <c r="T329" s="52">
        <v>1250371</v>
      </c>
      <c r="U329" s="52">
        <v>93</v>
      </c>
      <c r="V329" s="52" t="s">
        <v>41</v>
      </c>
      <c r="W329" s="52" t="s">
        <v>59</v>
      </c>
      <c r="X329" s="52" t="s">
        <v>11</v>
      </c>
      <c r="Y329" s="88">
        <v>41821</v>
      </c>
      <c r="Z329" s="52"/>
      <c r="AA329" s="52"/>
      <c r="AB329" s="52"/>
      <c r="AC329" s="52"/>
      <c r="AD329" s="52"/>
      <c r="AE329" s="52"/>
      <c r="AF329" s="52"/>
      <c r="AG329" s="86">
        <f>F329</f>
        <v>500</v>
      </c>
      <c r="AH329" s="86"/>
      <c r="AI329" s="52"/>
      <c r="AJ329" s="52"/>
      <c r="AK329" s="52"/>
      <c r="AL329" s="52"/>
      <c r="AM329" s="52"/>
      <c r="AN329" s="52"/>
      <c r="AO329" s="52"/>
      <c r="AP329" s="52"/>
      <c r="AQ329" s="52"/>
      <c r="AR329" s="52"/>
      <c r="AS329" s="52"/>
      <c r="AT329" s="52"/>
      <c r="AU329" s="52"/>
      <c r="AV329" s="86"/>
    </row>
    <row r="330" spans="1:48" ht="15.6" x14ac:dyDescent="0.3">
      <c r="A330" s="52">
        <f t="shared" si="8"/>
        <v>321</v>
      </c>
      <c r="B330" s="52">
        <v>930.2</v>
      </c>
      <c r="C330" s="52" t="s">
        <v>25</v>
      </c>
      <c r="D330" s="85">
        <v>41829</v>
      </c>
      <c r="E330" s="84" t="s">
        <v>348</v>
      </c>
      <c r="F330" s="90">
        <v>99</v>
      </c>
      <c r="G330" s="90">
        <v>0</v>
      </c>
      <c r="H330" s="52" t="s">
        <v>114</v>
      </c>
      <c r="I330" s="52" t="s">
        <v>115</v>
      </c>
      <c r="J330" s="52">
        <v>0</v>
      </c>
      <c r="K330" s="52">
        <v>156</v>
      </c>
      <c r="L330" s="52" t="s">
        <v>68</v>
      </c>
      <c r="M330" s="89">
        <v>36854</v>
      </c>
      <c r="N330" s="52">
        <v>114422</v>
      </c>
      <c r="O330" s="52">
        <v>1</v>
      </c>
      <c r="P330" s="52">
        <v>1923</v>
      </c>
      <c r="Q330" s="52" t="s">
        <v>348</v>
      </c>
      <c r="R330" s="52" t="s">
        <v>11</v>
      </c>
      <c r="S330" s="52" t="s">
        <v>58</v>
      </c>
      <c r="T330" s="52">
        <v>1250263</v>
      </c>
      <c r="U330" s="52">
        <v>94</v>
      </c>
      <c r="V330" s="52" t="s">
        <v>41</v>
      </c>
      <c r="W330" s="52" t="s">
        <v>59</v>
      </c>
      <c r="X330" s="52" t="s">
        <v>11</v>
      </c>
      <c r="Y330" s="88">
        <v>41821</v>
      </c>
      <c r="Z330" s="52"/>
      <c r="AA330" s="52"/>
      <c r="AB330" s="52"/>
      <c r="AC330" s="52"/>
      <c r="AD330" s="52"/>
      <c r="AE330" s="52"/>
      <c r="AF330" s="52"/>
      <c r="AG330" s="52"/>
      <c r="AH330" s="52"/>
      <c r="AI330" s="52"/>
      <c r="AJ330" s="52"/>
      <c r="AK330" s="52"/>
      <c r="AL330" s="86">
        <f>F330</f>
        <v>99</v>
      </c>
      <c r="AM330" s="52"/>
      <c r="AN330" s="52"/>
      <c r="AO330" s="52"/>
      <c r="AP330" s="52"/>
      <c r="AQ330" s="52"/>
      <c r="AR330" s="52"/>
      <c r="AS330" s="52"/>
      <c r="AT330" s="52"/>
      <c r="AU330" s="52"/>
      <c r="AV330" s="86"/>
    </row>
    <row r="331" spans="1:48" ht="15.6" x14ac:dyDescent="0.3">
      <c r="A331" s="52">
        <f t="shared" si="8"/>
        <v>322</v>
      </c>
      <c r="B331" s="52">
        <v>930.2</v>
      </c>
      <c r="C331" s="52" t="s">
        <v>25</v>
      </c>
      <c r="D331" s="85">
        <v>41835</v>
      </c>
      <c r="E331" s="84" t="s">
        <v>1119</v>
      </c>
      <c r="F331" s="90">
        <v>185</v>
      </c>
      <c r="G331" s="90">
        <v>0</v>
      </c>
      <c r="H331" s="52" t="s">
        <v>114</v>
      </c>
      <c r="I331" s="52" t="s">
        <v>115</v>
      </c>
      <c r="J331" s="52">
        <v>0</v>
      </c>
      <c r="K331" s="52">
        <v>7130</v>
      </c>
      <c r="L331" s="52" t="s">
        <v>1177</v>
      </c>
      <c r="M331" s="89">
        <v>1184</v>
      </c>
      <c r="N331" s="52">
        <v>114458</v>
      </c>
      <c r="O331" s="52">
        <v>1</v>
      </c>
      <c r="P331" s="52">
        <v>1922</v>
      </c>
      <c r="Q331" s="52" t="s">
        <v>349</v>
      </c>
      <c r="R331" s="52" t="s">
        <v>11</v>
      </c>
      <c r="S331" s="52" t="s">
        <v>58</v>
      </c>
      <c r="T331" s="52">
        <v>1250263</v>
      </c>
      <c r="U331" s="52">
        <v>95</v>
      </c>
      <c r="V331" s="52" t="s">
        <v>41</v>
      </c>
      <c r="W331" s="52" t="s">
        <v>59</v>
      </c>
      <c r="X331" s="52" t="s">
        <v>11</v>
      </c>
      <c r="Y331" s="88">
        <v>41821</v>
      </c>
      <c r="Z331" s="52"/>
      <c r="AA331" s="52"/>
      <c r="AB331" s="52"/>
      <c r="AC331" s="52"/>
      <c r="AD331" s="52"/>
      <c r="AE331" s="52"/>
      <c r="AF331" s="52"/>
      <c r="AG331" s="52"/>
      <c r="AH331" s="52"/>
      <c r="AI331" s="52"/>
      <c r="AJ331" s="52"/>
      <c r="AK331" s="52"/>
      <c r="AL331" s="86">
        <f>F331</f>
        <v>185</v>
      </c>
      <c r="AM331" s="52"/>
      <c r="AN331" s="52"/>
      <c r="AO331" s="52"/>
      <c r="AP331" s="52"/>
      <c r="AQ331" s="52"/>
      <c r="AR331" s="52"/>
      <c r="AS331" s="52"/>
      <c r="AT331" s="52"/>
      <c r="AU331" s="52"/>
      <c r="AV331" s="86"/>
    </row>
    <row r="332" spans="1:48" ht="15.6" x14ac:dyDescent="0.3">
      <c r="A332" s="52">
        <f t="shared" ref="A332:A395" si="10">A331+1</f>
        <v>323</v>
      </c>
      <c r="B332" s="52">
        <v>930.2</v>
      </c>
      <c r="C332" s="52" t="s">
        <v>25</v>
      </c>
      <c r="D332" s="85">
        <v>41821</v>
      </c>
      <c r="E332" s="84" t="s">
        <v>163</v>
      </c>
      <c r="F332" s="90">
        <v>500</v>
      </c>
      <c r="G332" s="90">
        <v>0</v>
      </c>
      <c r="H332" s="52" t="s">
        <v>34</v>
      </c>
      <c r="I332" s="52" t="s">
        <v>56</v>
      </c>
      <c r="J332" s="52">
        <v>0</v>
      </c>
      <c r="K332" s="52">
        <v>10070</v>
      </c>
      <c r="L332" s="52" t="s">
        <v>350</v>
      </c>
      <c r="M332" s="89">
        <v>20140724105356</v>
      </c>
      <c r="N332" s="52">
        <v>114325</v>
      </c>
      <c r="O332" s="52">
        <v>1</v>
      </c>
      <c r="P332" s="52"/>
      <c r="Q332" s="52"/>
      <c r="R332" s="52" t="s">
        <v>11</v>
      </c>
      <c r="S332" s="52" t="s">
        <v>58</v>
      </c>
      <c r="T332" s="52">
        <v>1249951</v>
      </c>
      <c r="U332" s="52">
        <v>39</v>
      </c>
      <c r="V332" s="52" t="s">
        <v>41</v>
      </c>
      <c r="W332" s="52" t="s">
        <v>59</v>
      </c>
      <c r="X332" s="52" t="s">
        <v>11</v>
      </c>
      <c r="Y332" s="88">
        <v>41821</v>
      </c>
      <c r="Z332" s="52"/>
      <c r="AA332" s="52"/>
      <c r="AB332" s="52"/>
      <c r="AC332" s="52"/>
      <c r="AD332" s="52"/>
      <c r="AE332" s="52"/>
      <c r="AF332" s="52"/>
      <c r="AG332" s="86">
        <f>F332</f>
        <v>500</v>
      </c>
      <c r="AH332" s="86"/>
      <c r="AI332" s="52"/>
      <c r="AJ332" s="52"/>
      <c r="AK332" s="52"/>
      <c r="AL332" s="52"/>
      <c r="AM332" s="52"/>
      <c r="AN332" s="52"/>
      <c r="AO332" s="52"/>
      <c r="AP332" s="52"/>
      <c r="AQ332" s="52"/>
      <c r="AR332" s="52"/>
      <c r="AS332" s="52"/>
      <c r="AT332" s="52"/>
      <c r="AU332" s="52"/>
      <c r="AV332" s="86"/>
    </row>
    <row r="333" spans="1:48" ht="15.6" x14ac:dyDescent="0.3">
      <c r="A333" s="52">
        <f t="shared" si="10"/>
        <v>324</v>
      </c>
      <c r="B333" s="52">
        <v>930.2</v>
      </c>
      <c r="C333" s="52" t="s">
        <v>25</v>
      </c>
      <c r="D333" s="85">
        <v>41831</v>
      </c>
      <c r="E333" s="84" t="s">
        <v>351</v>
      </c>
      <c r="F333" s="90">
        <v>5000</v>
      </c>
      <c r="G333" s="90">
        <v>0</v>
      </c>
      <c r="H333" s="52" t="s">
        <v>189</v>
      </c>
      <c r="I333" s="52" t="s">
        <v>190</v>
      </c>
      <c r="J333" s="52">
        <v>0</v>
      </c>
      <c r="K333" s="52">
        <v>10069</v>
      </c>
      <c r="L333" s="52" t="s">
        <v>1178</v>
      </c>
      <c r="M333" s="89">
        <v>20140717155831</v>
      </c>
      <c r="N333" s="52">
        <v>114323</v>
      </c>
      <c r="O333" s="52">
        <v>1</v>
      </c>
      <c r="P333" s="52"/>
      <c r="Q333" s="52"/>
      <c r="R333" s="52" t="s">
        <v>11</v>
      </c>
      <c r="S333" s="52" t="s">
        <v>58</v>
      </c>
      <c r="T333" s="52">
        <v>1249626</v>
      </c>
      <c r="U333" s="52">
        <v>17</v>
      </c>
      <c r="V333" s="52" t="s">
        <v>41</v>
      </c>
      <c r="W333" s="52" t="s">
        <v>59</v>
      </c>
      <c r="X333" s="52" t="s">
        <v>11</v>
      </c>
      <c r="Y333" s="88">
        <v>41821</v>
      </c>
      <c r="Z333" s="52"/>
      <c r="AA333" s="52"/>
      <c r="AB333" s="52"/>
      <c r="AC333" s="52"/>
      <c r="AD333" s="52"/>
      <c r="AE333" s="52"/>
      <c r="AF333" s="52"/>
      <c r="AG333" s="52"/>
      <c r="AH333" s="52"/>
      <c r="AI333" s="52"/>
      <c r="AJ333" s="52"/>
      <c r="AK333" s="52"/>
      <c r="AL333" s="52"/>
      <c r="AM333" s="52"/>
      <c r="AN333" s="52"/>
      <c r="AO333" s="52"/>
      <c r="AP333" s="52"/>
      <c r="AQ333" s="52"/>
      <c r="AR333" s="52"/>
      <c r="AS333" s="52"/>
      <c r="AT333" s="86">
        <f>F333</f>
        <v>5000</v>
      </c>
      <c r="AU333" s="52" t="s">
        <v>505</v>
      </c>
      <c r="AV333" s="86"/>
    </row>
    <row r="334" spans="1:48" ht="15.6" x14ac:dyDescent="0.3">
      <c r="A334" s="52">
        <f t="shared" si="10"/>
        <v>325</v>
      </c>
      <c r="B334" s="52">
        <v>930.2</v>
      </c>
      <c r="C334" s="52" t="s">
        <v>25</v>
      </c>
      <c r="D334" s="85">
        <v>41837</v>
      </c>
      <c r="E334" s="84" t="s">
        <v>352</v>
      </c>
      <c r="F334" s="90">
        <v>9000</v>
      </c>
      <c r="G334" s="90">
        <v>0</v>
      </c>
      <c r="H334" s="52" t="s">
        <v>34</v>
      </c>
      <c r="I334" s="52" t="s">
        <v>95</v>
      </c>
      <c r="J334" s="52">
        <v>0</v>
      </c>
      <c r="K334" s="52">
        <v>10007</v>
      </c>
      <c r="L334" s="52" t="s">
        <v>94</v>
      </c>
      <c r="M334" s="89">
        <v>20140717143727</v>
      </c>
      <c r="N334" s="52">
        <v>114252</v>
      </c>
      <c r="O334" s="52">
        <v>1</v>
      </c>
      <c r="P334" s="52"/>
      <c r="Q334" s="52"/>
      <c r="R334" s="52" t="s">
        <v>11</v>
      </c>
      <c r="S334" s="52" t="s">
        <v>58</v>
      </c>
      <c r="T334" s="52">
        <v>1249416</v>
      </c>
      <c r="U334" s="52">
        <v>68</v>
      </c>
      <c r="V334" s="52" t="s">
        <v>41</v>
      </c>
      <c r="W334" s="52" t="s">
        <v>59</v>
      </c>
      <c r="X334" s="52" t="s">
        <v>11</v>
      </c>
      <c r="Y334" s="88">
        <v>41821</v>
      </c>
      <c r="Z334" s="52"/>
      <c r="AA334" s="52"/>
      <c r="AB334" s="52"/>
      <c r="AC334" s="52"/>
      <c r="AD334" s="52"/>
      <c r="AE334" s="86">
        <f>F334</f>
        <v>9000</v>
      </c>
      <c r="AF334" s="52"/>
      <c r="AG334" s="52"/>
      <c r="AH334" s="52"/>
      <c r="AI334" s="52"/>
      <c r="AJ334" s="52"/>
      <c r="AK334" s="52"/>
      <c r="AL334" s="52"/>
      <c r="AM334" s="52"/>
      <c r="AN334" s="52"/>
      <c r="AO334" s="52"/>
      <c r="AP334" s="52"/>
      <c r="AQ334" s="52"/>
      <c r="AR334" s="52"/>
      <c r="AS334" s="52"/>
      <c r="AT334" s="52"/>
      <c r="AU334" s="52"/>
      <c r="AV334" s="86"/>
    </row>
    <row r="335" spans="1:48" ht="15.6" x14ac:dyDescent="0.3">
      <c r="A335" s="52">
        <f t="shared" si="10"/>
        <v>326</v>
      </c>
      <c r="B335" s="52">
        <v>930.2</v>
      </c>
      <c r="C335" s="52" t="s">
        <v>25</v>
      </c>
      <c r="D335" s="85">
        <v>41837</v>
      </c>
      <c r="E335" s="84" t="s">
        <v>987</v>
      </c>
      <c r="F335" s="90">
        <v>10000</v>
      </c>
      <c r="G335" s="90">
        <v>0</v>
      </c>
      <c r="H335" s="52" t="s">
        <v>34</v>
      </c>
      <c r="I335" s="52" t="s">
        <v>95</v>
      </c>
      <c r="J335" s="52">
        <v>0</v>
      </c>
      <c r="K335" s="52">
        <v>8110</v>
      </c>
      <c r="L335" s="52" t="s">
        <v>1179</v>
      </c>
      <c r="M335" s="89">
        <v>20140717143414</v>
      </c>
      <c r="N335" s="52">
        <v>114229</v>
      </c>
      <c r="O335" s="52">
        <v>1</v>
      </c>
      <c r="P335" s="52"/>
      <c r="Q335" s="52"/>
      <c r="R335" s="52" t="s">
        <v>11</v>
      </c>
      <c r="S335" s="52" t="s">
        <v>58</v>
      </c>
      <c r="T335" s="52">
        <v>1249416</v>
      </c>
      <c r="U335" s="52">
        <v>69</v>
      </c>
      <c r="V335" s="52" t="s">
        <v>41</v>
      </c>
      <c r="W335" s="52" t="s">
        <v>59</v>
      </c>
      <c r="X335" s="52" t="s">
        <v>11</v>
      </c>
      <c r="Y335" s="88">
        <v>41821</v>
      </c>
      <c r="Z335" s="52"/>
      <c r="AA335" s="52"/>
      <c r="AB335" s="52"/>
      <c r="AC335" s="52"/>
      <c r="AD335" s="52"/>
      <c r="AE335" s="86">
        <f>F335</f>
        <v>10000</v>
      </c>
      <c r="AF335" s="52"/>
      <c r="AG335" s="52"/>
      <c r="AH335" s="52"/>
      <c r="AI335" s="52"/>
      <c r="AJ335" s="52"/>
      <c r="AK335" s="52"/>
      <c r="AL335" s="52"/>
      <c r="AM335" s="52"/>
      <c r="AN335" s="52"/>
      <c r="AO335" s="52"/>
      <c r="AP335" s="52"/>
      <c r="AQ335" s="52"/>
      <c r="AR335" s="52"/>
      <c r="AS335" s="52"/>
      <c r="AT335" s="52"/>
      <c r="AU335" s="52"/>
      <c r="AV335" s="86"/>
    </row>
    <row r="336" spans="1:48" ht="15.6" x14ac:dyDescent="0.3">
      <c r="A336" s="52">
        <f t="shared" si="10"/>
        <v>327</v>
      </c>
      <c r="B336" s="52">
        <v>930.2</v>
      </c>
      <c r="C336" s="52" t="s">
        <v>25</v>
      </c>
      <c r="D336" s="85">
        <v>41837</v>
      </c>
      <c r="E336" s="84" t="s">
        <v>987</v>
      </c>
      <c r="F336" s="90">
        <v>3000</v>
      </c>
      <c r="G336" s="90">
        <v>0</v>
      </c>
      <c r="H336" s="52" t="s">
        <v>34</v>
      </c>
      <c r="I336" s="52" t="s">
        <v>95</v>
      </c>
      <c r="J336" s="52">
        <v>0</v>
      </c>
      <c r="K336" s="52">
        <v>8184</v>
      </c>
      <c r="L336" s="52" t="s">
        <v>1180</v>
      </c>
      <c r="M336" s="89">
        <v>20140717143625</v>
      </c>
      <c r="N336" s="52">
        <v>114231</v>
      </c>
      <c r="O336" s="52">
        <v>1</v>
      </c>
      <c r="P336" s="52"/>
      <c r="Q336" s="52"/>
      <c r="R336" s="52" t="s">
        <v>11</v>
      </c>
      <c r="S336" s="52" t="s">
        <v>58</v>
      </c>
      <c r="T336" s="52">
        <v>1249416</v>
      </c>
      <c r="U336" s="52">
        <v>70</v>
      </c>
      <c r="V336" s="52" t="s">
        <v>41</v>
      </c>
      <c r="W336" s="52" t="s">
        <v>59</v>
      </c>
      <c r="X336" s="52" t="s">
        <v>11</v>
      </c>
      <c r="Y336" s="88">
        <v>41821</v>
      </c>
      <c r="Z336" s="52"/>
      <c r="AA336" s="52"/>
      <c r="AB336" s="52"/>
      <c r="AC336" s="52"/>
      <c r="AD336" s="52"/>
      <c r="AE336" s="86">
        <f>F336</f>
        <v>3000</v>
      </c>
      <c r="AF336" s="52"/>
      <c r="AG336" s="52"/>
      <c r="AH336" s="52"/>
      <c r="AI336" s="52"/>
      <c r="AJ336" s="52"/>
      <c r="AK336" s="52"/>
      <c r="AL336" s="52"/>
      <c r="AM336" s="52"/>
      <c r="AN336" s="52"/>
      <c r="AO336" s="52"/>
      <c r="AP336" s="52"/>
      <c r="AQ336" s="52"/>
      <c r="AR336" s="52"/>
      <c r="AS336" s="52"/>
      <c r="AT336" s="52"/>
      <c r="AU336" s="52"/>
      <c r="AV336" s="86"/>
    </row>
    <row r="337" spans="1:48" ht="15.6" x14ac:dyDescent="0.3">
      <c r="A337" s="52">
        <f t="shared" si="10"/>
        <v>328</v>
      </c>
      <c r="B337" s="52">
        <v>930.2</v>
      </c>
      <c r="C337" s="52" t="s">
        <v>25</v>
      </c>
      <c r="D337" s="85">
        <v>41835</v>
      </c>
      <c r="E337" s="84" t="s">
        <v>353</v>
      </c>
      <c r="F337" s="90">
        <v>100</v>
      </c>
      <c r="G337" s="90">
        <v>0</v>
      </c>
      <c r="H337" s="52" t="s">
        <v>114</v>
      </c>
      <c r="I337" s="52" t="s">
        <v>241</v>
      </c>
      <c r="J337" s="52">
        <v>0</v>
      </c>
      <c r="K337" s="52">
        <v>9250</v>
      </c>
      <c r="L337" s="52" t="s">
        <v>98</v>
      </c>
      <c r="M337" s="89">
        <v>20140717095250</v>
      </c>
      <c r="N337" s="52">
        <v>114244</v>
      </c>
      <c r="O337" s="52">
        <v>1</v>
      </c>
      <c r="P337" s="52"/>
      <c r="Q337" s="52"/>
      <c r="R337" s="52" t="s">
        <v>11</v>
      </c>
      <c r="S337" s="52" t="s">
        <v>58</v>
      </c>
      <c r="T337" s="52">
        <v>1249416</v>
      </c>
      <c r="U337" s="52">
        <v>71</v>
      </c>
      <c r="V337" s="52" t="s">
        <v>41</v>
      </c>
      <c r="W337" s="52" t="s">
        <v>59</v>
      </c>
      <c r="X337" s="52" t="s">
        <v>11</v>
      </c>
      <c r="Y337" s="88">
        <v>41821</v>
      </c>
      <c r="Z337" s="52"/>
      <c r="AA337" s="52"/>
      <c r="AB337" s="52"/>
      <c r="AC337" s="52"/>
      <c r="AD337" s="52"/>
      <c r="AE337" s="52"/>
      <c r="AF337" s="52"/>
      <c r="AG337" s="52"/>
      <c r="AH337" s="52"/>
      <c r="AI337" s="52"/>
      <c r="AJ337" s="52"/>
      <c r="AK337" s="52"/>
      <c r="AL337" s="52"/>
      <c r="AM337" s="52"/>
      <c r="AN337" s="52"/>
      <c r="AO337" s="52"/>
      <c r="AP337" s="52"/>
      <c r="AQ337" s="52"/>
      <c r="AR337" s="52"/>
      <c r="AS337" s="52"/>
      <c r="AT337" s="86">
        <f>F337</f>
        <v>100</v>
      </c>
      <c r="AU337" s="52" t="s">
        <v>503</v>
      </c>
      <c r="AV337" s="86"/>
    </row>
    <row r="338" spans="1:48" ht="15.6" x14ac:dyDescent="0.3">
      <c r="A338" s="52">
        <f t="shared" si="10"/>
        <v>329</v>
      </c>
      <c r="B338" s="52">
        <v>930.2</v>
      </c>
      <c r="C338" s="52" t="s">
        <v>25</v>
      </c>
      <c r="D338" s="85">
        <v>41821</v>
      </c>
      <c r="E338" s="84" t="s">
        <v>1120</v>
      </c>
      <c r="F338" s="90">
        <v>1250</v>
      </c>
      <c r="G338" s="90">
        <v>0</v>
      </c>
      <c r="H338" s="52" t="s">
        <v>34</v>
      </c>
      <c r="I338" s="52" t="s">
        <v>67</v>
      </c>
      <c r="J338" s="52">
        <v>0</v>
      </c>
      <c r="K338" s="52">
        <v>10007</v>
      </c>
      <c r="L338" s="52" t="s">
        <v>94</v>
      </c>
      <c r="M338" s="89">
        <v>43456</v>
      </c>
      <c r="N338" s="52">
        <v>114252</v>
      </c>
      <c r="O338" s="52">
        <v>1</v>
      </c>
      <c r="P338" s="52"/>
      <c r="Q338" s="52"/>
      <c r="R338" s="52" t="s">
        <v>11</v>
      </c>
      <c r="S338" s="52" t="s">
        <v>58</v>
      </c>
      <c r="T338" s="52">
        <v>1249382</v>
      </c>
      <c r="U338" s="52">
        <v>20</v>
      </c>
      <c r="V338" s="52" t="s">
        <v>41</v>
      </c>
      <c r="W338" s="52" t="s">
        <v>59</v>
      </c>
      <c r="X338" s="52" t="s">
        <v>11</v>
      </c>
      <c r="Y338" s="88">
        <v>41821</v>
      </c>
      <c r="Z338" s="52"/>
      <c r="AA338" s="52"/>
      <c r="AB338" s="52"/>
      <c r="AC338" s="52"/>
      <c r="AD338" s="52"/>
      <c r="AE338" s="52"/>
      <c r="AF338" s="52"/>
      <c r="AG338" s="52"/>
      <c r="AH338" s="52"/>
      <c r="AI338" s="52"/>
      <c r="AJ338" s="52"/>
      <c r="AK338" s="52"/>
      <c r="AL338" s="52"/>
      <c r="AM338" s="86">
        <f>F338</f>
        <v>1250</v>
      </c>
      <c r="AN338" s="86"/>
      <c r="AO338" s="86"/>
      <c r="AP338" s="86"/>
      <c r="AQ338" s="86"/>
      <c r="AR338" s="86"/>
      <c r="AS338" s="86"/>
      <c r="AT338" s="52"/>
      <c r="AU338" s="52"/>
      <c r="AV338" s="86"/>
    </row>
    <row r="339" spans="1:48" ht="15.6" x14ac:dyDescent="0.3">
      <c r="A339" s="52">
        <f t="shared" si="10"/>
        <v>330</v>
      </c>
      <c r="B339" s="52">
        <v>930.2</v>
      </c>
      <c r="C339" s="52" t="s">
        <v>25</v>
      </c>
      <c r="D339" s="85">
        <v>41821</v>
      </c>
      <c r="E339" s="84" t="s">
        <v>1121</v>
      </c>
      <c r="F339" s="90">
        <v>300</v>
      </c>
      <c r="G339" s="90">
        <v>0</v>
      </c>
      <c r="H339" s="52" t="s">
        <v>34</v>
      </c>
      <c r="I339" s="52" t="s">
        <v>67</v>
      </c>
      <c r="J339" s="52">
        <v>0</v>
      </c>
      <c r="K339" s="52">
        <v>7592</v>
      </c>
      <c r="L339" s="52" t="s">
        <v>1167</v>
      </c>
      <c r="M339" s="89">
        <v>71102</v>
      </c>
      <c r="N339" s="52">
        <v>114256</v>
      </c>
      <c r="O339" s="52">
        <v>1</v>
      </c>
      <c r="P339" s="52"/>
      <c r="Q339" s="52"/>
      <c r="R339" s="52" t="s">
        <v>11</v>
      </c>
      <c r="S339" s="52" t="s">
        <v>58</v>
      </c>
      <c r="T339" s="52">
        <v>1249382</v>
      </c>
      <c r="U339" s="52">
        <v>21</v>
      </c>
      <c r="V339" s="52" t="s">
        <v>41</v>
      </c>
      <c r="W339" s="52" t="s">
        <v>59</v>
      </c>
      <c r="X339" s="52" t="s">
        <v>11</v>
      </c>
      <c r="Y339" s="88">
        <v>41821</v>
      </c>
      <c r="Z339" s="52"/>
      <c r="AA339" s="52"/>
      <c r="AB339" s="52"/>
      <c r="AC339" s="52"/>
      <c r="AD339" s="52"/>
      <c r="AE339" s="52"/>
      <c r="AF339" s="52"/>
      <c r="AG339" s="52"/>
      <c r="AH339" s="52"/>
      <c r="AI339" s="52"/>
      <c r="AJ339" s="52"/>
      <c r="AK339" s="52"/>
      <c r="AL339" s="52"/>
      <c r="AM339" s="86">
        <f>F339</f>
        <v>300</v>
      </c>
      <c r="AN339" s="86"/>
      <c r="AO339" s="86"/>
      <c r="AP339" s="86"/>
      <c r="AQ339" s="86"/>
      <c r="AR339" s="86"/>
      <c r="AS339" s="86"/>
      <c r="AT339" s="52"/>
      <c r="AU339" s="52"/>
      <c r="AV339" s="86"/>
    </row>
    <row r="340" spans="1:48" ht="15.6" x14ac:dyDescent="0.3">
      <c r="A340" s="52">
        <f t="shared" si="10"/>
        <v>331</v>
      </c>
      <c r="B340" s="52">
        <v>930.2</v>
      </c>
      <c r="C340" s="52" t="s">
        <v>25</v>
      </c>
      <c r="D340" s="85">
        <v>41827</v>
      </c>
      <c r="E340" s="84" t="s">
        <v>1122</v>
      </c>
      <c r="F340" s="90">
        <v>50</v>
      </c>
      <c r="G340" s="90">
        <v>0</v>
      </c>
      <c r="H340" s="52" t="s">
        <v>34</v>
      </c>
      <c r="I340" s="52" t="s">
        <v>67</v>
      </c>
      <c r="J340" s="52">
        <v>0</v>
      </c>
      <c r="K340" s="52">
        <v>10007</v>
      </c>
      <c r="L340" s="52" t="s">
        <v>94</v>
      </c>
      <c r="M340" s="89">
        <v>20140716140611</v>
      </c>
      <c r="N340" s="52">
        <v>114252</v>
      </c>
      <c r="O340" s="52">
        <v>1</v>
      </c>
      <c r="P340" s="52"/>
      <c r="Q340" s="52"/>
      <c r="R340" s="52" t="s">
        <v>11</v>
      </c>
      <c r="S340" s="52" t="s">
        <v>58</v>
      </c>
      <c r="T340" s="52">
        <v>1249382</v>
      </c>
      <c r="U340" s="52">
        <v>22</v>
      </c>
      <c r="V340" s="52" t="s">
        <v>41</v>
      </c>
      <c r="W340" s="52" t="s">
        <v>59</v>
      </c>
      <c r="X340" s="52" t="s">
        <v>11</v>
      </c>
      <c r="Y340" s="88">
        <v>41821</v>
      </c>
      <c r="Z340" s="52"/>
      <c r="AA340" s="52"/>
      <c r="AB340" s="52"/>
      <c r="AC340" s="52"/>
      <c r="AD340" s="52"/>
      <c r="AE340" s="52"/>
      <c r="AF340" s="52"/>
      <c r="AG340" s="52"/>
      <c r="AH340" s="52"/>
      <c r="AI340" s="52"/>
      <c r="AJ340" s="52"/>
      <c r="AK340" s="52"/>
      <c r="AL340" s="52"/>
      <c r="AM340" s="86">
        <f>F340</f>
        <v>50</v>
      </c>
      <c r="AN340" s="86"/>
      <c r="AO340" s="86"/>
      <c r="AP340" s="86"/>
      <c r="AQ340" s="86"/>
      <c r="AR340" s="86"/>
      <c r="AS340" s="86"/>
      <c r="AT340" s="52"/>
      <c r="AU340" s="52"/>
      <c r="AV340" s="86"/>
    </row>
    <row r="341" spans="1:48" ht="15.6" x14ac:dyDescent="0.3">
      <c r="A341" s="52">
        <f t="shared" si="10"/>
        <v>332</v>
      </c>
      <c r="B341" s="52">
        <v>930.2</v>
      </c>
      <c r="C341" s="52" t="s">
        <v>25</v>
      </c>
      <c r="D341" s="85">
        <v>41834</v>
      </c>
      <c r="E341" s="84" t="s">
        <v>351</v>
      </c>
      <c r="F341" s="90">
        <v>300</v>
      </c>
      <c r="G341" s="90">
        <v>0</v>
      </c>
      <c r="H341" s="52" t="s">
        <v>34</v>
      </c>
      <c r="I341" s="52" t="s">
        <v>67</v>
      </c>
      <c r="J341" s="52">
        <v>0</v>
      </c>
      <c r="K341" s="52">
        <v>1009</v>
      </c>
      <c r="L341" s="52" t="s">
        <v>1181</v>
      </c>
      <c r="M341" s="89">
        <v>2599</v>
      </c>
      <c r="N341" s="52">
        <v>114268</v>
      </c>
      <c r="O341" s="52">
        <v>1</v>
      </c>
      <c r="P341" s="52"/>
      <c r="Q341" s="52"/>
      <c r="R341" s="52" t="s">
        <v>11</v>
      </c>
      <c r="S341" s="52" t="s">
        <v>58</v>
      </c>
      <c r="T341" s="52">
        <v>1249382</v>
      </c>
      <c r="U341" s="52">
        <v>23</v>
      </c>
      <c r="V341" s="52" t="s">
        <v>41</v>
      </c>
      <c r="W341" s="52" t="s">
        <v>59</v>
      </c>
      <c r="X341" s="52" t="s">
        <v>11</v>
      </c>
      <c r="Y341" s="88">
        <v>41821</v>
      </c>
      <c r="Z341" s="52"/>
      <c r="AA341" s="52"/>
      <c r="AB341" s="52"/>
      <c r="AC341" s="52"/>
      <c r="AD341" s="52"/>
      <c r="AE341" s="52"/>
      <c r="AF341" s="52"/>
      <c r="AG341" s="52"/>
      <c r="AH341" s="52"/>
      <c r="AI341" s="52"/>
      <c r="AJ341" s="52"/>
      <c r="AK341" s="52"/>
      <c r="AL341" s="52"/>
      <c r="AM341" s="52"/>
      <c r="AN341" s="86">
        <f>F341</f>
        <v>300</v>
      </c>
      <c r="AO341" s="52"/>
      <c r="AP341" s="52"/>
      <c r="AQ341" s="52"/>
      <c r="AR341" s="52"/>
      <c r="AS341" s="52"/>
      <c r="AT341" s="52"/>
      <c r="AU341" s="52"/>
      <c r="AV341" s="86"/>
    </row>
    <row r="342" spans="1:48" ht="15.6" x14ac:dyDescent="0.3">
      <c r="A342" s="52">
        <f t="shared" si="10"/>
        <v>333</v>
      </c>
      <c r="B342" s="52">
        <v>930.2</v>
      </c>
      <c r="C342" s="52" t="s">
        <v>25</v>
      </c>
      <c r="D342" s="85">
        <v>41821</v>
      </c>
      <c r="E342" s="84" t="s">
        <v>1123</v>
      </c>
      <c r="F342" s="90">
        <v>400</v>
      </c>
      <c r="G342" s="90">
        <v>0</v>
      </c>
      <c r="H342" s="52" t="s">
        <v>34</v>
      </c>
      <c r="I342" s="52" t="s">
        <v>61</v>
      </c>
      <c r="J342" s="52">
        <v>0</v>
      </c>
      <c r="K342" s="52">
        <v>7458</v>
      </c>
      <c r="L342" s="52" t="s">
        <v>1144</v>
      </c>
      <c r="M342" s="89">
        <v>18489</v>
      </c>
      <c r="N342" s="52">
        <v>114239</v>
      </c>
      <c r="O342" s="52">
        <v>1</v>
      </c>
      <c r="P342" s="52"/>
      <c r="Q342" s="52"/>
      <c r="R342" s="52" t="s">
        <v>11</v>
      </c>
      <c r="S342" s="52" t="s">
        <v>58</v>
      </c>
      <c r="T342" s="52">
        <v>1249382</v>
      </c>
      <c r="U342" s="52">
        <v>24</v>
      </c>
      <c r="V342" s="52" t="s">
        <v>41</v>
      </c>
      <c r="W342" s="52" t="s">
        <v>59</v>
      </c>
      <c r="X342" s="52" t="s">
        <v>11</v>
      </c>
      <c r="Y342" s="88">
        <v>41821</v>
      </c>
      <c r="Z342" s="52"/>
      <c r="AA342" s="52"/>
      <c r="AB342" s="52"/>
      <c r="AC342" s="52"/>
      <c r="AD342" s="52"/>
      <c r="AE342" s="52"/>
      <c r="AF342" s="52"/>
      <c r="AG342" s="52"/>
      <c r="AH342" s="52"/>
      <c r="AI342" s="52"/>
      <c r="AJ342" s="52"/>
      <c r="AK342" s="52"/>
      <c r="AL342" s="52"/>
      <c r="AM342" s="52"/>
      <c r="AN342" s="86">
        <f>F342</f>
        <v>400</v>
      </c>
      <c r="AO342" s="52"/>
      <c r="AP342" s="52"/>
      <c r="AQ342" s="52"/>
      <c r="AR342" s="52"/>
      <c r="AS342" s="52"/>
      <c r="AT342" s="52"/>
      <c r="AU342" s="52"/>
      <c r="AV342" s="86"/>
    </row>
    <row r="343" spans="1:48" ht="15.6" x14ac:dyDescent="0.3">
      <c r="A343" s="52">
        <f t="shared" si="10"/>
        <v>334</v>
      </c>
      <c r="B343" s="52">
        <v>930.2</v>
      </c>
      <c r="C343" s="52" t="s">
        <v>25</v>
      </c>
      <c r="D343" s="85">
        <v>41821</v>
      </c>
      <c r="E343" s="84" t="s">
        <v>1124</v>
      </c>
      <c r="F343" s="90">
        <v>480</v>
      </c>
      <c r="G343" s="90">
        <v>0</v>
      </c>
      <c r="H343" s="52" t="s">
        <v>34</v>
      </c>
      <c r="I343" s="52" t="s">
        <v>56</v>
      </c>
      <c r="J343" s="52">
        <v>0</v>
      </c>
      <c r="K343" s="52">
        <v>7188</v>
      </c>
      <c r="L343" s="52" t="s">
        <v>354</v>
      </c>
      <c r="M343" s="89" t="s">
        <v>355</v>
      </c>
      <c r="N343" s="52">
        <v>114288</v>
      </c>
      <c r="O343" s="52">
        <v>1</v>
      </c>
      <c r="P343" s="52">
        <v>1824</v>
      </c>
      <c r="Q343" s="52" t="s">
        <v>356</v>
      </c>
      <c r="R343" s="52" t="s">
        <v>11</v>
      </c>
      <c r="S343" s="52" t="s">
        <v>58</v>
      </c>
      <c r="T343" s="52">
        <v>1249381</v>
      </c>
      <c r="U343" s="52">
        <v>109</v>
      </c>
      <c r="V343" s="52" t="s">
        <v>41</v>
      </c>
      <c r="W343" s="52" t="s">
        <v>59</v>
      </c>
      <c r="X343" s="52" t="s">
        <v>11</v>
      </c>
      <c r="Y343" s="88">
        <v>41821</v>
      </c>
      <c r="Z343" s="52"/>
      <c r="AA343" s="52"/>
      <c r="AB343" s="52"/>
      <c r="AC343" s="52"/>
      <c r="AD343" s="52"/>
      <c r="AE343" s="52"/>
      <c r="AF343" s="86">
        <f>F343</f>
        <v>480</v>
      </c>
      <c r="AG343" s="86"/>
      <c r="AH343" s="86"/>
      <c r="AI343" s="52"/>
      <c r="AJ343" s="52"/>
      <c r="AK343" s="52"/>
      <c r="AL343" s="52"/>
      <c r="AM343" s="52"/>
      <c r="AN343" s="52"/>
      <c r="AO343" s="52"/>
      <c r="AP343" s="52"/>
      <c r="AQ343" s="52"/>
      <c r="AR343" s="52"/>
      <c r="AS343" s="52"/>
      <c r="AT343" s="52"/>
      <c r="AU343" s="52"/>
      <c r="AV343" s="86"/>
    </row>
    <row r="344" spans="1:48" ht="15.6" x14ac:dyDescent="0.3">
      <c r="A344" s="52">
        <f t="shared" si="10"/>
        <v>335</v>
      </c>
      <c r="B344" s="52">
        <v>930.2</v>
      </c>
      <c r="C344" s="52" t="s">
        <v>25</v>
      </c>
      <c r="D344" s="85">
        <v>41821</v>
      </c>
      <c r="E344" s="84" t="s">
        <v>1049</v>
      </c>
      <c r="F344" s="90">
        <v>2986.15</v>
      </c>
      <c r="G344" s="90">
        <v>0</v>
      </c>
      <c r="H344" s="52" t="s">
        <v>34</v>
      </c>
      <c r="I344" s="52" t="s">
        <v>104</v>
      </c>
      <c r="J344" s="52">
        <v>0</v>
      </c>
      <c r="K344" s="52">
        <v>71</v>
      </c>
      <c r="L344" s="52" t="s">
        <v>1136</v>
      </c>
      <c r="M344" s="89">
        <v>22537</v>
      </c>
      <c r="N344" s="52">
        <v>114354</v>
      </c>
      <c r="O344" s="52">
        <v>1</v>
      </c>
      <c r="P344" s="52">
        <v>635</v>
      </c>
      <c r="Q344" s="52" t="s">
        <v>248</v>
      </c>
      <c r="R344" s="52" t="s">
        <v>11</v>
      </c>
      <c r="S344" s="52" t="s">
        <v>58</v>
      </c>
      <c r="T344" s="52">
        <v>1249381</v>
      </c>
      <c r="U344" s="52">
        <v>110</v>
      </c>
      <c r="V344" s="52" t="s">
        <v>41</v>
      </c>
      <c r="W344" s="52" t="s">
        <v>59</v>
      </c>
      <c r="X344" s="52" t="s">
        <v>11</v>
      </c>
      <c r="Y344" s="88">
        <v>41821</v>
      </c>
      <c r="Z344" s="52"/>
      <c r="AA344" s="52"/>
      <c r="AB344" s="52"/>
      <c r="AC344" s="52"/>
      <c r="AD344" s="52"/>
      <c r="AE344" s="52"/>
      <c r="AF344" s="52"/>
      <c r="AG344" s="52"/>
      <c r="AH344" s="52"/>
      <c r="AI344" s="52"/>
      <c r="AJ344" s="52"/>
      <c r="AK344" s="86">
        <f>F344</f>
        <v>2986.15</v>
      </c>
      <c r="AL344" s="52"/>
      <c r="AM344" s="52"/>
      <c r="AN344" s="52"/>
      <c r="AO344" s="52"/>
      <c r="AP344" s="52"/>
      <c r="AQ344" s="52"/>
      <c r="AR344" s="52"/>
      <c r="AS344" s="52"/>
      <c r="AT344" s="52"/>
      <c r="AU344" s="52"/>
      <c r="AV344" s="86"/>
    </row>
    <row r="345" spans="1:48" ht="15.6" x14ac:dyDescent="0.3">
      <c r="A345" s="52">
        <f t="shared" si="10"/>
        <v>336</v>
      </c>
      <c r="B345" s="52">
        <v>930.2</v>
      </c>
      <c r="C345" s="52" t="s">
        <v>25</v>
      </c>
      <c r="D345" s="85">
        <v>41822</v>
      </c>
      <c r="E345" s="84" t="s">
        <v>357</v>
      </c>
      <c r="F345" s="90">
        <v>79.5</v>
      </c>
      <c r="G345" s="90">
        <v>0</v>
      </c>
      <c r="H345" s="52" t="s">
        <v>34</v>
      </c>
      <c r="I345" s="52" t="s">
        <v>75</v>
      </c>
      <c r="J345" s="52">
        <v>0</v>
      </c>
      <c r="K345" s="52">
        <v>71</v>
      </c>
      <c r="L345" s="52" t="s">
        <v>1136</v>
      </c>
      <c r="M345" s="89">
        <v>22586</v>
      </c>
      <c r="N345" s="52">
        <v>114439</v>
      </c>
      <c r="O345" s="52">
        <v>1</v>
      </c>
      <c r="P345" s="52">
        <v>1761</v>
      </c>
      <c r="Q345" s="52" t="s">
        <v>358</v>
      </c>
      <c r="R345" s="52" t="s">
        <v>11</v>
      </c>
      <c r="S345" s="52" t="s">
        <v>58</v>
      </c>
      <c r="T345" s="52">
        <v>1248748</v>
      </c>
      <c r="U345" s="52">
        <v>13</v>
      </c>
      <c r="V345" s="52" t="s">
        <v>66</v>
      </c>
      <c r="W345" s="52" t="s">
        <v>59</v>
      </c>
      <c r="X345" s="52" t="s">
        <v>11</v>
      </c>
      <c r="Y345" s="88">
        <v>41821</v>
      </c>
      <c r="Z345" s="52"/>
      <c r="AA345" s="52"/>
      <c r="AB345" s="52"/>
      <c r="AC345" s="52"/>
      <c r="AD345" s="52"/>
      <c r="AE345" s="52"/>
      <c r="AF345" s="52"/>
      <c r="AG345" s="52"/>
      <c r="AH345" s="52"/>
      <c r="AI345" s="52"/>
      <c r="AJ345" s="52"/>
      <c r="AK345" s="52"/>
      <c r="AL345" s="52"/>
      <c r="AM345" s="86">
        <f>F345</f>
        <v>79.5</v>
      </c>
      <c r="AN345" s="52"/>
      <c r="AO345" s="52"/>
      <c r="AP345" s="52"/>
      <c r="AQ345" s="52"/>
      <c r="AR345" s="52"/>
      <c r="AS345" s="52"/>
      <c r="AT345" s="52"/>
      <c r="AU345" s="52"/>
      <c r="AV345" s="86"/>
    </row>
    <row r="346" spans="1:48" ht="15.6" x14ac:dyDescent="0.3">
      <c r="A346" s="52">
        <f t="shared" si="10"/>
        <v>337</v>
      </c>
      <c r="B346" s="52"/>
      <c r="C346" s="52"/>
      <c r="D346" s="85"/>
      <c r="E346" s="84" t="s">
        <v>1125</v>
      </c>
      <c r="F346" s="90">
        <f>'labor 930.2'!B1557</f>
        <v>174066.15999999995</v>
      </c>
      <c r="G346" s="90">
        <f>'labor 930.2'!C1557</f>
        <v>1468.04</v>
      </c>
      <c r="H346" s="52"/>
      <c r="I346" s="52"/>
      <c r="J346" s="52"/>
      <c r="K346" s="52"/>
      <c r="L346" s="52"/>
      <c r="M346" s="89"/>
      <c r="N346" s="52"/>
      <c r="O346" s="52"/>
      <c r="P346" s="52"/>
      <c r="Q346" s="52"/>
      <c r="R346" s="52"/>
      <c r="S346" s="52"/>
      <c r="T346" s="52"/>
      <c r="U346" s="52"/>
      <c r="V346" s="52"/>
      <c r="W346" s="52"/>
      <c r="X346" s="52"/>
      <c r="Y346" s="88"/>
      <c r="Z346" s="52"/>
      <c r="AA346" s="52"/>
      <c r="AB346" s="86">
        <f>F346-G346</f>
        <v>172598.11999999994</v>
      </c>
      <c r="AC346" s="52"/>
      <c r="AD346" s="52"/>
      <c r="AE346" s="52"/>
      <c r="AF346" s="52"/>
      <c r="AG346" s="52"/>
      <c r="AH346" s="52"/>
      <c r="AI346" s="52"/>
      <c r="AJ346" s="52"/>
      <c r="AK346" s="52"/>
      <c r="AL346" s="52"/>
      <c r="AM346" s="52"/>
      <c r="AN346" s="52"/>
      <c r="AO346" s="52"/>
      <c r="AP346" s="52"/>
      <c r="AQ346" s="52"/>
      <c r="AR346" s="52"/>
      <c r="AS346" s="52"/>
      <c r="AT346" s="52"/>
      <c r="AU346" s="52"/>
      <c r="AV346" s="86"/>
    </row>
    <row r="347" spans="1:48" ht="15.6" x14ac:dyDescent="0.3">
      <c r="A347" s="52">
        <f t="shared" si="10"/>
        <v>338</v>
      </c>
      <c r="B347" s="52"/>
      <c r="C347" s="52"/>
      <c r="D347" s="85"/>
      <c r="E347" s="84" t="s">
        <v>1126</v>
      </c>
      <c r="F347" s="90">
        <f>'Transportation 930.2'!B74</f>
        <v>8412.9799999999977</v>
      </c>
      <c r="G347" s="90">
        <f>'Transportation 930.2'!C74</f>
        <v>0</v>
      </c>
      <c r="H347" s="52"/>
      <c r="I347" s="52"/>
      <c r="J347" s="52"/>
      <c r="K347" s="52"/>
      <c r="L347" s="52"/>
      <c r="M347" s="89"/>
      <c r="N347" s="52"/>
      <c r="O347" s="52"/>
      <c r="P347" s="52"/>
      <c r="Q347" s="52"/>
      <c r="R347" s="52"/>
      <c r="S347" s="52"/>
      <c r="T347" s="52"/>
      <c r="U347" s="52"/>
      <c r="V347" s="52"/>
      <c r="W347" s="52"/>
      <c r="X347" s="52"/>
      <c r="Y347" s="88"/>
      <c r="Z347" s="52"/>
      <c r="AA347" s="52"/>
      <c r="AB347" s="86">
        <f>F347</f>
        <v>8412.9799999999977</v>
      </c>
      <c r="AC347" s="52"/>
      <c r="AD347" s="52"/>
      <c r="AE347" s="52"/>
      <c r="AF347" s="52"/>
      <c r="AG347" s="52"/>
      <c r="AH347" s="52"/>
      <c r="AI347" s="52"/>
      <c r="AJ347" s="52"/>
      <c r="AK347" s="52"/>
      <c r="AL347" s="52"/>
      <c r="AM347" s="52"/>
      <c r="AN347" s="52"/>
      <c r="AO347" s="52"/>
      <c r="AP347" s="52"/>
      <c r="AQ347" s="52"/>
      <c r="AR347" s="52"/>
      <c r="AS347" s="52"/>
      <c r="AT347" s="52"/>
      <c r="AU347" s="52"/>
      <c r="AV347" s="86"/>
    </row>
    <row r="348" spans="1:48" ht="15.6" x14ac:dyDescent="0.3">
      <c r="A348" s="52">
        <f t="shared" si="10"/>
        <v>339</v>
      </c>
      <c r="B348" s="52">
        <v>930.2</v>
      </c>
      <c r="C348" s="52" t="s">
        <v>25</v>
      </c>
      <c r="D348" s="85">
        <v>42030</v>
      </c>
      <c r="E348" s="84" t="s">
        <v>409</v>
      </c>
      <c r="F348" s="90">
        <v>0</v>
      </c>
      <c r="G348" s="90">
        <v>75</v>
      </c>
      <c r="H348" s="52" t="s">
        <v>34</v>
      </c>
      <c r="I348" s="52" t="s">
        <v>67</v>
      </c>
      <c r="J348" s="52">
        <v>0</v>
      </c>
      <c r="K348" s="52"/>
      <c r="L348" s="52"/>
      <c r="M348" s="89"/>
      <c r="N348" s="52">
        <v>0</v>
      </c>
      <c r="O348" s="52">
        <v>1</v>
      </c>
      <c r="P348" s="52"/>
      <c r="Q348" s="52"/>
      <c r="R348" s="52" t="s">
        <v>11</v>
      </c>
      <c r="S348" s="52" t="s">
        <v>410</v>
      </c>
      <c r="T348" s="52">
        <v>1260890</v>
      </c>
      <c r="U348" s="52">
        <v>2</v>
      </c>
      <c r="V348" s="52" t="s">
        <v>41</v>
      </c>
      <c r="W348" s="52" t="s">
        <v>411</v>
      </c>
      <c r="X348" s="52" t="s">
        <v>11</v>
      </c>
      <c r="Y348" s="88">
        <v>42005</v>
      </c>
      <c r="Z348" s="52"/>
      <c r="AA348" s="52"/>
      <c r="AB348" s="52"/>
      <c r="AC348" s="52"/>
      <c r="AD348" s="52"/>
      <c r="AE348" s="52"/>
      <c r="AF348" s="52"/>
      <c r="AG348" s="52"/>
      <c r="AH348" s="52"/>
      <c r="AI348" s="52"/>
      <c r="AJ348" s="52"/>
      <c r="AK348" s="52"/>
      <c r="AL348" s="52"/>
      <c r="AM348" s="52"/>
      <c r="AN348" s="86">
        <f>-G348</f>
        <v>-75</v>
      </c>
      <c r="AO348" s="52"/>
      <c r="AP348" s="52"/>
      <c r="AQ348" s="52"/>
      <c r="AR348" s="52"/>
      <c r="AS348" s="52"/>
      <c r="AT348" s="52"/>
      <c r="AU348" s="52"/>
      <c r="AV348" s="86"/>
    </row>
    <row r="349" spans="1:48" ht="15.6" x14ac:dyDescent="0.3">
      <c r="A349" s="52">
        <f t="shared" si="10"/>
        <v>340</v>
      </c>
      <c r="B349" s="52">
        <v>930.2</v>
      </c>
      <c r="C349" s="52" t="s">
        <v>25</v>
      </c>
      <c r="D349" s="85">
        <v>42185</v>
      </c>
      <c r="E349" s="84" t="s">
        <v>412</v>
      </c>
      <c r="F349" s="90">
        <v>60.99</v>
      </c>
      <c r="G349" s="90">
        <v>0</v>
      </c>
      <c r="H349" s="52" t="s">
        <v>374</v>
      </c>
      <c r="I349" s="52" t="s">
        <v>413</v>
      </c>
      <c r="J349" s="52">
        <v>0</v>
      </c>
      <c r="K349" s="52"/>
      <c r="L349" s="52"/>
      <c r="M349" s="89"/>
      <c r="N349" s="52">
        <v>0</v>
      </c>
      <c r="O349" s="52">
        <v>1</v>
      </c>
      <c r="P349" s="52"/>
      <c r="Q349" s="52"/>
      <c r="R349" s="52" t="s">
        <v>414</v>
      </c>
      <c r="S349" s="52" t="s">
        <v>415</v>
      </c>
      <c r="T349" s="52">
        <v>1270290</v>
      </c>
      <c r="U349" s="52">
        <v>3</v>
      </c>
      <c r="V349" s="52" t="s">
        <v>30</v>
      </c>
      <c r="W349" s="52" t="s">
        <v>31</v>
      </c>
      <c r="X349" s="52" t="s">
        <v>32</v>
      </c>
      <c r="Y349" s="88">
        <v>42156</v>
      </c>
      <c r="Z349" s="52"/>
      <c r="AA349" s="52"/>
      <c r="AB349" s="52"/>
      <c r="AC349" s="52"/>
      <c r="AD349" s="52"/>
      <c r="AE349" s="52"/>
      <c r="AF349" s="52"/>
      <c r="AG349" s="52"/>
      <c r="AH349" s="52"/>
      <c r="AI349" s="52"/>
      <c r="AJ349" s="86">
        <f>F349</f>
        <v>60.99</v>
      </c>
      <c r="AK349" s="52"/>
      <c r="AL349" s="52"/>
      <c r="AM349" s="52"/>
      <c r="AN349" s="52"/>
      <c r="AO349" s="52"/>
      <c r="AP349" s="52"/>
      <c r="AQ349" s="52"/>
      <c r="AR349" s="52"/>
      <c r="AS349" s="52"/>
      <c r="AT349" s="52"/>
      <c r="AU349" s="52"/>
      <c r="AV349" s="86"/>
    </row>
    <row r="350" spans="1:48" ht="15.6" x14ac:dyDescent="0.3">
      <c r="A350" s="52">
        <f t="shared" si="10"/>
        <v>341</v>
      </c>
      <c r="B350" s="52">
        <v>930.2</v>
      </c>
      <c r="C350" s="52" t="s">
        <v>25</v>
      </c>
      <c r="D350" s="85">
        <v>42185</v>
      </c>
      <c r="E350" s="84" t="s">
        <v>412</v>
      </c>
      <c r="F350" s="90">
        <v>5104.96</v>
      </c>
      <c r="G350" s="90">
        <v>0</v>
      </c>
      <c r="H350" s="52" t="s">
        <v>189</v>
      </c>
      <c r="I350" s="52" t="s">
        <v>416</v>
      </c>
      <c r="J350" s="52">
        <v>0</v>
      </c>
      <c r="K350" s="52"/>
      <c r="L350" s="52"/>
      <c r="M350" s="89"/>
      <c r="N350" s="52">
        <v>0</v>
      </c>
      <c r="O350" s="52">
        <v>1</v>
      </c>
      <c r="P350" s="52"/>
      <c r="Q350" s="52"/>
      <c r="R350" s="52" t="s">
        <v>414</v>
      </c>
      <c r="S350" s="52" t="s">
        <v>415</v>
      </c>
      <c r="T350" s="52">
        <v>1270290</v>
      </c>
      <c r="U350" s="52">
        <v>10</v>
      </c>
      <c r="V350" s="52" t="s">
        <v>30</v>
      </c>
      <c r="W350" s="52" t="s">
        <v>31</v>
      </c>
      <c r="X350" s="52" t="s">
        <v>32</v>
      </c>
      <c r="Y350" s="88">
        <v>42156</v>
      </c>
      <c r="Z350" s="52"/>
      <c r="AA350" s="52"/>
      <c r="AB350" s="52"/>
      <c r="AC350" s="86">
        <f>F350</f>
        <v>5104.96</v>
      </c>
      <c r="AD350" s="52"/>
      <c r="AE350" s="52"/>
      <c r="AF350" s="52"/>
      <c r="AG350" s="52"/>
      <c r="AH350" s="52"/>
      <c r="AI350" s="52"/>
      <c r="AJ350" s="52"/>
      <c r="AK350" s="52"/>
      <c r="AL350" s="52"/>
      <c r="AM350" s="52"/>
      <c r="AN350" s="52"/>
      <c r="AO350" s="52"/>
      <c r="AP350" s="52"/>
      <c r="AQ350" s="52"/>
      <c r="AR350" s="52"/>
      <c r="AS350" s="52"/>
      <c r="AT350" s="52"/>
      <c r="AU350" s="52"/>
      <c r="AV350" s="86"/>
    </row>
    <row r="351" spans="1:48" ht="15.6" x14ac:dyDescent="0.3">
      <c r="A351" s="52">
        <f t="shared" si="10"/>
        <v>342</v>
      </c>
      <c r="B351" s="52">
        <v>930.2</v>
      </c>
      <c r="C351" s="52" t="s">
        <v>25</v>
      </c>
      <c r="D351" s="85">
        <v>42185</v>
      </c>
      <c r="E351" s="84" t="s">
        <v>412</v>
      </c>
      <c r="F351" s="90">
        <v>11494.05</v>
      </c>
      <c r="G351" s="90">
        <v>0</v>
      </c>
      <c r="H351" s="52" t="s">
        <v>189</v>
      </c>
      <c r="I351" s="52" t="s">
        <v>417</v>
      </c>
      <c r="J351" s="52">
        <v>0</v>
      </c>
      <c r="K351" s="52"/>
      <c r="L351" s="52"/>
      <c r="M351" s="89"/>
      <c r="N351" s="52">
        <v>0</v>
      </c>
      <c r="O351" s="52">
        <v>1</v>
      </c>
      <c r="P351" s="52"/>
      <c r="Q351" s="52"/>
      <c r="R351" s="52" t="s">
        <v>414</v>
      </c>
      <c r="S351" s="52" t="s">
        <v>415</v>
      </c>
      <c r="T351" s="52">
        <v>1270290</v>
      </c>
      <c r="U351" s="52">
        <v>12</v>
      </c>
      <c r="V351" s="52" t="s">
        <v>30</v>
      </c>
      <c r="W351" s="52" t="s">
        <v>31</v>
      </c>
      <c r="X351" s="52" t="s">
        <v>32</v>
      </c>
      <c r="Y351" s="88">
        <v>42156</v>
      </c>
      <c r="Z351" s="52"/>
      <c r="AA351" s="52"/>
      <c r="AB351" s="52"/>
      <c r="AC351" s="52"/>
      <c r="AD351" s="86">
        <f>F351</f>
        <v>11494.05</v>
      </c>
      <c r="AE351" s="52"/>
      <c r="AF351" s="52"/>
      <c r="AG351" s="52"/>
      <c r="AH351" s="52"/>
      <c r="AI351" s="52"/>
      <c r="AJ351" s="52"/>
      <c r="AK351" s="52"/>
      <c r="AL351" s="52"/>
      <c r="AM351" s="52"/>
      <c r="AN351" s="52"/>
      <c r="AO351" s="52"/>
      <c r="AP351" s="52"/>
      <c r="AQ351" s="52"/>
      <c r="AR351" s="52"/>
      <c r="AS351" s="52"/>
      <c r="AT351" s="52"/>
      <c r="AU351" s="52"/>
      <c r="AV351" s="86"/>
    </row>
    <row r="352" spans="1:48" ht="15.6" x14ac:dyDescent="0.3">
      <c r="A352" s="52">
        <f t="shared" si="10"/>
        <v>343</v>
      </c>
      <c r="B352" s="52">
        <v>930.2</v>
      </c>
      <c r="C352" s="52" t="s">
        <v>25</v>
      </c>
      <c r="D352" s="85">
        <v>42155</v>
      </c>
      <c r="E352" s="84" t="s">
        <v>418</v>
      </c>
      <c r="F352" s="90">
        <v>23.12</v>
      </c>
      <c r="G352" s="90">
        <v>0</v>
      </c>
      <c r="H352" s="52" t="s">
        <v>34</v>
      </c>
      <c r="I352" s="52" t="s">
        <v>56</v>
      </c>
      <c r="J352" s="52">
        <v>0</v>
      </c>
      <c r="K352" s="52"/>
      <c r="L352" s="52"/>
      <c r="M352" s="89"/>
      <c r="N352" s="52">
        <v>0</v>
      </c>
      <c r="O352" s="52">
        <v>1</v>
      </c>
      <c r="P352" s="52"/>
      <c r="Q352" s="52"/>
      <c r="R352" s="52" t="s">
        <v>419</v>
      </c>
      <c r="S352" s="52" t="s">
        <v>415</v>
      </c>
      <c r="T352" s="52">
        <v>1268110</v>
      </c>
      <c r="U352" s="52">
        <v>1</v>
      </c>
      <c r="V352" s="52" t="s">
        <v>30</v>
      </c>
      <c r="W352" s="52" t="s">
        <v>31</v>
      </c>
      <c r="X352" s="52" t="s">
        <v>32</v>
      </c>
      <c r="Y352" s="88">
        <v>42125</v>
      </c>
      <c r="Z352" s="52"/>
      <c r="AA352" s="52"/>
      <c r="AB352" s="52"/>
      <c r="AC352" s="52"/>
      <c r="AD352" s="52"/>
      <c r="AE352" s="52"/>
      <c r="AF352" s="86">
        <f>F352</f>
        <v>23.12</v>
      </c>
      <c r="AG352" s="86"/>
      <c r="AH352" s="86"/>
      <c r="AI352" s="52"/>
      <c r="AJ352" s="52"/>
      <c r="AK352" s="52"/>
      <c r="AL352" s="52"/>
      <c r="AM352" s="52"/>
      <c r="AN352" s="52"/>
      <c r="AO352" s="52"/>
      <c r="AP352" s="52"/>
      <c r="AQ352" s="52"/>
      <c r="AR352" s="52"/>
      <c r="AS352" s="52"/>
      <c r="AT352" s="52"/>
      <c r="AU352" s="52"/>
      <c r="AV352" s="86"/>
    </row>
    <row r="353" spans="1:48" ht="15.6" x14ac:dyDescent="0.3">
      <c r="A353" s="52">
        <f t="shared" si="10"/>
        <v>344</v>
      </c>
      <c r="B353" s="52">
        <v>930.2</v>
      </c>
      <c r="C353" s="52" t="s">
        <v>25</v>
      </c>
      <c r="D353" s="85">
        <v>42155</v>
      </c>
      <c r="E353" s="84" t="s">
        <v>418</v>
      </c>
      <c r="F353" s="90">
        <v>0.48</v>
      </c>
      <c r="G353" s="90">
        <v>0</v>
      </c>
      <c r="H353" s="52" t="s">
        <v>34</v>
      </c>
      <c r="I353" s="52" t="s">
        <v>265</v>
      </c>
      <c r="J353" s="52">
        <v>0</v>
      </c>
      <c r="K353" s="52"/>
      <c r="L353" s="52"/>
      <c r="M353" s="89"/>
      <c r="N353" s="52">
        <v>0</v>
      </c>
      <c r="O353" s="52">
        <v>1</v>
      </c>
      <c r="P353" s="52"/>
      <c r="Q353" s="52"/>
      <c r="R353" s="52" t="s">
        <v>419</v>
      </c>
      <c r="S353" s="52" t="s">
        <v>415</v>
      </c>
      <c r="T353" s="52">
        <v>1268110</v>
      </c>
      <c r="U353" s="52">
        <v>4</v>
      </c>
      <c r="V353" s="52" t="s">
        <v>30</v>
      </c>
      <c r="W353" s="52" t="s">
        <v>31</v>
      </c>
      <c r="X353" s="52" t="s">
        <v>32</v>
      </c>
      <c r="Y353" s="88">
        <v>42125</v>
      </c>
      <c r="Z353" s="52"/>
      <c r="AA353" s="52"/>
      <c r="AB353" s="52"/>
      <c r="AC353" s="52"/>
      <c r="AD353" s="52"/>
      <c r="AE353" s="52"/>
      <c r="AF353" s="52"/>
      <c r="AG353" s="52"/>
      <c r="AH353" s="52"/>
      <c r="AI353" s="52"/>
      <c r="AJ353" s="52"/>
      <c r="AK353" s="52"/>
      <c r="AL353" s="52"/>
      <c r="AM353" s="52"/>
      <c r="AN353" s="52"/>
      <c r="AO353" s="52"/>
      <c r="AP353" s="52"/>
      <c r="AQ353" s="52"/>
      <c r="AR353" s="52"/>
      <c r="AS353" s="52"/>
      <c r="AT353" s="86">
        <f>F353</f>
        <v>0.48</v>
      </c>
      <c r="AU353" s="52" t="s">
        <v>506</v>
      </c>
      <c r="AV353" s="86"/>
    </row>
    <row r="354" spans="1:48" ht="15.6" x14ac:dyDescent="0.3">
      <c r="A354" s="52">
        <f t="shared" si="10"/>
        <v>345</v>
      </c>
      <c r="B354" s="52">
        <v>930.2</v>
      </c>
      <c r="C354" s="52" t="s">
        <v>25</v>
      </c>
      <c r="D354" s="85">
        <v>42155</v>
      </c>
      <c r="E354" s="84" t="s">
        <v>418</v>
      </c>
      <c r="F354" s="90">
        <v>2.4</v>
      </c>
      <c r="G354" s="90">
        <v>0</v>
      </c>
      <c r="H354" s="52" t="s">
        <v>34</v>
      </c>
      <c r="I354" s="52" t="s">
        <v>63</v>
      </c>
      <c r="J354" s="52">
        <v>0</v>
      </c>
      <c r="K354" s="52"/>
      <c r="L354" s="52"/>
      <c r="M354" s="89"/>
      <c r="N354" s="52">
        <v>0</v>
      </c>
      <c r="O354" s="52">
        <v>1</v>
      </c>
      <c r="P354" s="52"/>
      <c r="Q354" s="52"/>
      <c r="R354" s="52" t="s">
        <v>419</v>
      </c>
      <c r="S354" s="52" t="s">
        <v>415</v>
      </c>
      <c r="T354" s="52">
        <v>1268110</v>
      </c>
      <c r="U354" s="52">
        <v>6</v>
      </c>
      <c r="V354" s="52" t="s">
        <v>30</v>
      </c>
      <c r="W354" s="52" t="s">
        <v>31</v>
      </c>
      <c r="X354" s="52" t="s">
        <v>32</v>
      </c>
      <c r="Y354" s="88">
        <v>42125</v>
      </c>
      <c r="Z354" s="52"/>
      <c r="AA354" s="52"/>
      <c r="AB354" s="52"/>
      <c r="AC354" s="52"/>
      <c r="AD354" s="52"/>
      <c r="AE354" s="52"/>
      <c r="AF354" s="52"/>
      <c r="AG354" s="52"/>
      <c r="AH354" s="52"/>
      <c r="AI354" s="86">
        <f>F354</f>
        <v>2.4</v>
      </c>
      <c r="AJ354" s="52"/>
      <c r="AK354" s="52"/>
      <c r="AL354" s="52"/>
      <c r="AM354" s="52"/>
      <c r="AN354" s="52"/>
      <c r="AO354" s="52"/>
      <c r="AP354" s="52"/>
      <c r="AQ354" s="52"/>
      <c r="AR354" s="52"/>
      <c r="AS354" s="52"/>
      <c r="AT354" s="52"/>
      <c r="AU354" s="52"/>
      <c r="AV354" s="86"/>
    </row>
    <row r="355" spans="1:48" ht="15.6" x14ac:dyDescent="0.3">
      <c r="A355" s="52">
        <f t="shared" si="10"/>
        <v>346</v>
      </c>
      <c r="B355" s="52">
        <v>930.2</v>
      </c>
      <c r="C355" s="52" t="s">
        <v>25</v>
      </c>
      <c r="D355" s="85">
        <v>42155</v>
      </c>
      <c r="E355" s="84" t="s">
        <v>418</v>
      </c>
      <c r="F355" s="90">
        <v>5104.96</v>
      </c>
      <c r="G355" s="90">
        <v>0</v>
      </c>
      <c r="H355" s="52" t="s">
        <v>189</v>
      </c>
      <c r="I355" s="52" t="s">
        <v>416</v>
      </c>
      <c r="J355" s="52">
        <v>0</v>
      </c>
      <c r="K355" s="52"/>
      <c r="L355" s="52"/>
      <c r="M355" s="89"/>
      <c r="N355" s="52">
        <v>0</v>
      </c>
      <c r="O355" s="52">
        <v>1</v>
      </c>
      <c r="P355" s="52"/>
      <c r="Q355" s="52"/>
      <c r="R355" s="52" t="s">
        <v>419</v>
      </c>
      <c r="S355" s="52" t="s">
        <v>415</v>
      </c>
      <c r="T355" s="52">
        <v>1268110</v>
      </c>
      <c r="U355" s="52">
        <v>18</v>
      </c>
      <c r="V355" s="52" t="s">
        <v>30</v>
      </c>
      <c r="W355" s="52" t="s">
        <v>31</v>
      </c>
      <c r="X355" s="52" t="s">
        <v>32</v>
      </c>
      <c r="Y355" s="88">
        <v>42125</v>
      </c>
      <c r="Z355" s="52"/>
      <c r="AA355" s="52"/>
      <c r="AB355" s="52"/>
      <c r="AC355" s="86">
        <f>F355</f>
        <v>5104.96</v>
      </c>
      <c r="AD355" s="52"/>
      <c r="AE355" s="52"/>
      <c r="AF355" s="52"/>
      <c r="AG355" s="52"/>
      <c r="AH355" s="52"/>
      <c r="AI355" s="52"/>
      <c r="AJ355" s="52"/>
      <c r="AK355" s="52"/>
      <c r="AL355" s="52"/>
      <c r="AM355" s="52"/>
      <c r="AN355" s="52"/>
      <c r="AO355" s="52"/>
      <c r="AP355" s="52"/>
      <c r="AQ355" s="52"/>
      <c r="AR355" s="52"/>
      <c r="AS355" s="52"/>
      <c r="AT355" s="52"/>
      <c r="AU355" s="52"/>
      <c r="AV355" s="86"/>
    </row>
    <row r="356" spans="1:48" ht="15.6" x14ac:dyDescent="0.3">
      <c r="A356" s="52">
        <f t="shared" si="10"/>
        <v>347</v>
      </c>
      <c r="B356" s="52">
        <v>930.2</v>
      </c>
      <c r="C356" s="52" t="s">
        <v>25</v>
      </c>
      <c r="D356" s="85">
        <v>42155</v>
      </c>
      <c r="E356" s="84" t="s">
        <v>418</v>
      </c>
      <c r="F356" s="90">
        <v>11494.05</v>
      </c>
      <c r="G356" s="90">
        <v>0</v>
      </c>
      <c r="H356" s="52" t="s">
        <v>189</v>
      </c>
      <c r="I356" s="52" t="s">
        <v>417</v>
      </c>
      <c r="J356" s="52">
        <v>0</v>
      </c>
      <c r="K356" s="52"/>
      <c r="L356" s="52"/>
      <c r="M356" s="89"/>
      <c r="N356" s="52">
        <v>0</v>
      </c>
      <c r="O356" s="52">
        <v>1</v>
      </c>
      <c r="P356" s="52"/>
      <c r="Q356" s="52"/>
      <c r="R356" s="52" t="s">
        <v>419</v>
      </c>
      <c r="S356" s="52" t="s">
        <v>415</v>
      </c>
      <c r="T356" s="52">
        <v>1268110</v>
      </c>
      <c r="U356" s="52">
        <v>20</v>
      </c>
      <c r="V356" s="52" t="s">
        <v>30</v>
      </c>
      <c r="W356" s="52" t="s">
        <v>31</v>
      </c>
      <c r="X356" s="52" t="s">
        <v>32</v>
      </c>
      <c r="Y356" s="88">
        <v>42125</v>
      </c>
      <c r="Z356" s="52"/>
      <c r="AA356" s="52"/>
      <c r="AB356" s="52"/>
      <c r="AC356" s="52"/>
      <c r="AD356" s="86">
        <f>F356</f>
        <v>11494.05</v>
      </c>
      <c r="AE356" s="52"/>
      <c r="AF356" s="52"/>
      <c r="AG356" s="52"/>
      <c r="AH356" s="52"/>
      <c r="AI356" s="52"/>
      <c r="AJ356" s="52"/>
      <c r="AK356" s="52"/>
      <c r="AL356" s="52"/>
      <c r="AM356" s="52"/>
      <c r="AN356" s="52"/>
      <c r="AO356" s="52"/>
      <c r="AP356" s="52"/>
      <c r="AQ356" s="52"/>
      <c r="AR356" s="52"/>
      <c r="AS356" s="52"/>
      <c r="AT356" s="52"/>
      <c r="AU356" s="52"/>
      <c r="AV356" s="86"/>
    </row>
    <row r="357" spans="1:48" ht="15.6" x14ac:dyDescent="0.3">
      <c r="A357" s="52">
        <f t="shared" si="10"/>
        <v>348</v>
      </c>
      <c r="B357" s="52">
        <v>930.2</v>
      </c>
      <c r="C357" s="52" t="s">
        <v>25</v>
      </c>
      <c r="D357" s="85">
        <v>42124</v>
      </c>
      <c r="E357" s="84" t="s">
        <v>412</v>
      </c>
      <c r="F357" s="90">
        <v>15.3</v>
      </c>
      <c r="G357" s="90">
        <v>0</v>
      </c>
      <c r="H357" s="52" t="s">
        <v>34</v>
      </c>
      <c r="I357" s="52" t="s">
        <v>91</v>
      </c>
      <c r="J357" s="52">
        <v>0</v>
      </c>
      <c r="K357" s="52"/>
      <c r="L357" s="52"/>
      <c r="M357" s="89"/>
      <c r="N357" s="52">
        <v>0</v>
      </c>
      <c r="O357" s="52">
        <v>1</v>
      </c>
      <c r="P357" s="52"/>
      <c r="Q357" s="52"/>
      <c r="R357" s="52" t="s">
        <v>419</v>
      </c>
      <c r="S357" s="52" t="s">
        <v>415</v>
      </c>
      <c r="T357" s="52">
        <v>1266694</v>
      </c>
      <c r="U357" s="52">
        <v>2</v>
      </c>
      <c r="V357" s="52" t="s">
        <v>30</v>
      </c>
      <c r="W357" s="52" t="s">
        <v>31</v>
      </c>
      <c r="X357" s="52" t="s">
        <v>32</v>
      </c>
      <c r="Y357" s="88">
        <v>42095</v>
      </c>
      <c r="Z357" s="52"/>
      <c r="AA357" s="52"/>
      <c r="AB357" s="52"/>
      <c r="AC357" s="52"/>
      <c r="AD357" s="52"/>
      <c r="AE357" s="52"/>
      <c r="AF357" s="52"/>
      <c r="AG357" s="52"/>
      <c r="AH357" s="52"/>
      <c r="AI357" s="52"/>
      <c r="AJ357" s="52"/>
      <c r="AK357" s="52"/>
      <c r="AL357" s="52"/>
      <c r="AM357" s="52"/>
      <c r="AN357" s="52"/>
      <c r="AO357" s="52"/>
      <c r="AP357" s="52"/>
      <c r="AQ357" s="52"/>
      <c r="AR357" s="52"/>
      <c r="AS357" s="52"/>
      <c r="AT357" s="86">
        <f>F357</f>
        <v>15.3</v>
      </c>
      <c r="AU357" s="52" t="s">
        <v>506</v>
      </c>
      <c r="AV357" s="86"/>
    </row>
    <row r="358" spans="1:48" ht="15.6" x14ac:dyDescent="0.3">
      <c r="A358" s="52">
        <f t="shared" si="10"/>
        <v>349</v>
      </c>
      <c r="B358" s="52">
        <v>930.2</v>
      </c>
      <c r="C358" s="52" t="s">
        <v>25</v>
      </c>
      <c r="D358" s="85">
        <v>42124</v>
      </c>
      <c r="E358" s="84" t="s">
        <v>412</v>
      </c>
      <c r="F358" s="90">
        <v>16.32</v>
      </c>
      <c r="G358" s="90">
        <v>0</v>
      </c>
      <c r="H358" s="52" t="s">
        <v>374</v>
      </c>
      <c r="I358" s="52" t="s">
        <v>413</v>
      </c>
      <c r="J358" s="52">
        <v>0</v>
      </c>
      <c r="K358" s="52"/>
      <c r="L358" s="52"/>
      <c r="M358" s="89"/>
      <c r="N358" s="52">
        <v>0</v>
      </c>
      <c r="O358" s="52">
        <v>1</v>
      </c>
      <c r="P358" s="52"/>
      <c r="Q358" s="52"/>
      <c r="R358" s="52" t="s">
        <v>419</v>
      </c>
      <c r="S358" s="52" t="s">
        <v>415</v>
      </c>
      <c r="T358" s="52">
        <v>1266694</v>
      </c>
      <c r="U358" s="52">
        <v>6</v>
      </c>
      <c r="V358" s="52" t="s">
        <v>30</v>
      </c>
      <c r="W358" s="52" t="s">
        <v>31</v>
      </c>
      <c r="X358" s="52" t="s">
        <v>32</v>
      </c>
      <c r="Y358" s="88">
        <v>42095</v>
      </c>
      <c r="Z358" s="52"/>
      <c r="AA358" s="52"/>
      <c r="AB358" s="52"/>
      <c r="AC358" s="52"/>
      <c r="AD358" s="52"/>
      <c r="AE358" s="52"/>
      <c r="AF358" s="52"/>
      <c r="AG358" s="52"/>
      <c r="AH358" s="52"/>
      <c r="AI358" s="52"/>
      <c r="AJ358" s="86">
        <f>F358</f>
        <v>16.32</v>
      </c>
      <c r="AK358" s="52"/>
      <c r="AL358" s="52"/>
      <c r="AM358" s="52"/>
      <c r="AN358" s="52"/>
      <c r="AO358" s="52"/>
      <c r="AP358" s="52"/>
      <c r="AQ358" s="52"/>
      <c r="AR358" s="52"/>
      <c r="AS358" s="52"/>
      <c r="AT358" s="52"/>
      <c r="AU358" s="52"/>
      <c r="AV358" s="86"/>
    </row>
    <row r="359" spans="1:48" ht="15.6" x14ac:dyDescent="0.3">
      <c r="A359" s="52">
        <f t="shared" si="10"/>
        <v>350</v>
      </c>
      <c r="B359" s="52">
        <v>930.2</v>
      </c>
      <c r="C359" s="52" t="s">
        <v>25</v>
      </c>
      <c r="D359" s="85">
        <v>42124</v>
      </c>
      <c r="E359" s="84" t="s">
        <v>412</v>
      </c>
      <c r="F359" s="90">
        <v>2.88</v>
      </c>
      <c r="G359" s="90">
        <v>0</v>
      </c>
      <c r="H359" s="52" t="s">
        <v>34</v>
      </c>
      <c r="I359" s="52" t="s">
        <v>265</v>
      </c>
      <c r="J359" s="52">
        <v>0</v>
      </c>
      <c r="K359" s="52"/>
      <c r="L359" s="52"/>
      <c r="M359" s="89"/>
      <c r="N359" s="52">
        <v>0</v>
      </c>
      <c r="O359" s="52">
        <v>1</v>
      </c>
      <c r="P359" s="52"/>
      <c r="Q359" s="52"/>
      <c r="R359" s="52" t="s">
        <v>419</v>
      </c>
      <c r="S359" s="52" t="s">
        <v>415</v>
      </c>
      <c r="T359" s="52">
        <v>1266694</v>
      </c>
      <c r="U359" s="52">
        <v>7</v>
      </c>
      <c r="V359" s="52" t="s">
        <v>30</v>
      </c>
      <c r="W359" s="52" t="s">
        <v>31</v>
      </c>
      <c r="X359" s="52" t="s">
        <v>32</v>
      </c>
      <c r="Y359" s="88">
        <v>42095</v>
      </c>
      <c r="Z359" s="52"/>
      <c r="AA359" s="52"/>
      <c r="AB359" s="52"/>
      <c r="AC359" s="52"/>
      <c r="AD359" s="52"/>
      <c r="AE359" s="52"/>
      <c r="AF359" s="52"/>
      <c r="AG359" s="52"/>
      <c r="AH359" s="52"/>
      <c r="AI359" s="52"/>
      <c r="AJ359" s="52"/>
      <c r="AK359" s="52"/>
      <c r="AL359" s="52"/>
      <c r="AM359" s="52"/>
      <c r="AN359" s="52"/>
      <c r="AO359" s="52"/>
      <c r="AP359" s="52"/>
      <c r="AQ359" s="52"/>
      <c r="AR359" s="52"/>
      <c r="AS359" s="52"/>
      <c r="AT359" s="86">
        <f>F359</f>
        <v>2.88</v>
      </c>
      <c r="AU359" s="52" t="s">
        <v>506</v>
      </c>
      <c r="AV359" s="86"/>
    </row>
    <row r="360" spans="1:48" ht="15.6" x14ac:dyDescent="0.3">
      <c r="A360" s="52">
        <f t="shared" si="10"/>
        <v>351</v>
      </c>
      <c r="B360" s="52">
        <v>930.2</v>
      </c>
      <c r="C360" s="52" t="s">
        <v>25</v>
      </c>
      <c r="D360" s="85">
        <v>42124</v>
      </c>
      <c r="E360" s="84" t="s">
        <v>412</v>
      </c>
      <c r="F360" s="90">
        <v>4.68</v>
      </c>
      <c r="G360" s="90">
        <v>0</v>
      </c>
      <c r="H360" s="52" t="s">
        <v>26</v>
      </c>
      <c r="I360" s="52" t="s">
        <v>265</v>
      </c>
      <c r="J360" s="52">
        <v>0</v>
      </c>
      <c r="K360" s="52"/>
      <c r="L360" s="52"/>
      <c r="M360" s="89"/>
      <c r="N360" s="52">
        <v>0</v>
      </c>
      <c r="O360" s="52">
        <v>1</v>
      </c>
      <c r="P360" s="52"/>
      <c r="Q360" s="52"/>
      <c r="R360" s="52" t="s">
        <v>419</v>
      </c>
      <c r="S360" s="52" t="s">
        <v>415</v>
      </c>
      <c r="T360" s="52">
        <v>1266694</v>
      </c>
      <c r="U360" s="52">
        <v>12</v>
      </c>
      <c r="V360" s="52" t="s">
        <v>30</v>
      </c>
      <c r="W360" s="52" t="s">
        <v>31</v>
      </c>
      <c r="X360" s="52" t="s">
        <v>32</v>
      </c>
      <c r="Y360" s="88">
        <v>42095</v>
      </c>
      <c r="Z360" s="52"/>
      <c r="AA360" s="52"/>
      <c r="AB360" s="52"/>
      <c r="AC360" s="52"/>
      <c r="AD360" s="52"/>
      <c r="AE360" s="52"/>
      <c r="AF360" s="52"/>
      <c r="AG360" s="52"/>
      <c r="AH360" s="52"/>
      <c r="AI360" s="52"/>
      <c r="AJ360" s="52"/>
      <c r="AK360" s="52"/>
      <c r="AL360" s="52"/>
      <c r="AM360" s="52"/>
      <c r="AN360" s="52"/>
      <c r="AO360" s="52"/>
      <c r="AP360" s="52"/>
      <c r="AQ360" s="52"/>
      <c r="AR360" s="52"/>
      <c r="AS360" s="52"/>
      <c r="AT360" s="86">
        <f>F360</f>
        <v>4.68</v>
      </c>
      <c r="AU360" s="52" t="s">
        <v>506</v>
      </c>
      <c r="AV360" s="86"/>
    </row>
    <row r="361" spans="1:48" ht="15.6" x14ac:dyDescent="0.3">
      <c r="A361" s="52">
        <f t="shared" si="10"/>
        <v>352</v>
      </c>
      <c r="B361" s="52">
        <v>930.2</v>
      </c>
      <c r="C361" s="52" t="s">
        <v>25</v>
      </c>
      <c r="D361" s="85">
        <v>42124</v>
      </c>
      <c r="E361" s="84" t="s">
        <v>412</v>
      </c>
      <c r="F361" s="90">
        <v>1.85</v>
      </c>
      <c r="G361" s="90">
        <v>0</v>
      </c>
      <c r="H361" s="52" t="s">
        <v>34</v>
      </c>
      <c r="I361" s="52" t="s">
        <v>106</v>
      </c>
      <c r="J361" s="52">
        <v>0</v>
      </c>
      <c r="K361" s="52"/>
      <c r="L361" s="52"/>
      <c r="M361" s="89"/>
      <c r="N361" s="52">
        <v>0</v>
      </c>
      <c r="O361" s="52">
        <v>1</v>
      </c>
      <c r="P361" s="52"/>
      <c r="Q361" s="52"/>
      <c r="R361" s="52" t="s">
        <v>419</v>
      </c>
      <c r="S361" s="52" t="s">
        <v>415</v>
      </c>
      <c r="T361" s="52">
        <v>1266694</v>
      </c>
      <c r="U361" s="52">
        <v>27</v>
      </c>
      <c r="V361" s="52" t="s">
        <v>30</v>
      </c>
      <c r="W361" s="52" t="s">
        <v>31</v>
      </c>
      <c r="X361" s="52" t="s">
        <v>32</v>
      </c>
      <c r="Y361" s="88">
        <v>42095</v>
      </c>
      <c r="Z361" s="52"/>
      <c r="AA361" s="52"/>
      <c r="AB361" s="52"/>
      <c r="AC361" s="52"/>
      <c r="AD361" s="52"/>
      <c r="AE361" s="52"/>
      <c r="AF361" s="52"/>
      <c r="AG361" s="52"/>
      <c r="AH361" s="52"/>
      <c r="AI361" s="52"/>
      <c r="AJ361" s="52"/>
      <c r="AK361" s="52"/>
      <c r="AL361" s="52"/>
      <c r="AM361" s="86">
        <f>F361</f>
        <v>1.85</v>
      </c>
      <c r="AN361" s="86"/>
      <c r="AO361" s="86"/>
      <c r="AP361" s="86"/>
      <c r="AQ361" s="86"/>
      <c r="AR361" s="86"/>
      <c r="AS361" s="86"/>
      <c r="AT361" s="52"/>
      <c r="AU361" s="52"/>
      <c r="AV361" s="86"/>
    </row>
    <row r="362" spans="1:48" ht="15.6" x14ac:dyDescent="0.3">
      <c r="A362" s="52">
        <f t="shared" si="10"/>
        <v>353</v>
      </c>
      <c r="B362" s="52">
        <v>930.2</v>
      </c>
      <c r="C362" s="52" t="s">
        <v>25</v>
      </c>
      <c r="D362" s="85">
        <v>42124</v>
      </c>
      <c r="E362" s="84" t="s">
        <v>412</v>
      </c>
      <c r="F362" s="90">
        <v>5104.96</v>
      </c>
      <c r="G362" s="90">
        <v>0</v>
      </c>
      <c r="H362" s="52" t="s">
        <v>189</v>
      </c>
      <c r="I362" s="52" t="s">
        <v>416</v>
      </c>
      <c r="J362" s="52">
        <v>0</v>
      </c>
      <c r="K362" s="52"/>
      <c r="L362" s="52"/>
      <c r="M362" s="89"/>
      <c r="N362" s="52">
        <v>0</v>
      </c>
      <c r="O362" s="52">
        <v>1</v>
      </c>
      <c r="P362" s="52"/>
      <c r="Q362" s="52"/>
      <c r="R362" s="52" t="s">
        <v>419</v>
      </c>
      <c r="S362" s="52" t="s">
        <v>415</v>
      </c>
      <c r="T362" s="52">
        <v>1266694</v>
      </c>
      <c r="U362" s="52">
        <v>30</v>
      </c>
      <c r="V362" s="52" t="s">
        <v>30</v>
      </c>
      <c r="W362" s="52" t="s">
        <v>31</v>
      </c>
      <c r="X362" s="52" t="s">
        <v>32</v>
      </c>
      <c r="Y362" s="88">
        <v>42095</v>
      </c>
      <c r="Z362" s="52"/>
      <c r="AA362" s="52"/>
      <c r="AB362" s="52"/>
      <c r="AC362" s="86">
        <f>F362</f>
        <v>5104.96</v>
      </c>
      <c r="AD362" s="52"/>
      <c r="AE362" s="52"/>
      <c r="AF362" s="52"/>
      <c r="AG362" s="52"/>
      <c r="AH362" s="52"/>
      <c r="AI362" s="52"/>
      <c r="AJ362" s="52"/>
      <c r="AK362" s="52"/>
      <c r="AL362" s="52"/>
      <c r="AM362" s="52"/>
      <c r="AN362" s="52"/>
      <c r="AO362" s="52"/>
      <c r="AP362" s="52"/>
      <c r="AQ362" s="52"/>
      <c r="AR362" s="52"/>
      <c r="AS362" s="52"/>
      <c r="AT362" s="52"/>
      <c r="AU362" s="52"/>
      <c r="AV362" s="86"/>
    </row>
    <row r="363" spans="1:48" ht="15.6" x14ac:dyDescent="0.3">
      <c r="A363" s="52">
        <f t="shared" si="10"/>
        <v>354</v>
      </c>
      <c r="B363" s="52">
        <v>930.2</v>
      </c>
      <c r="C363" s="52" t="s">
        <v>25</v>
      </c>
      <c r="D363" s="85">
        <v>42124</v>
      </c>
      <c r="E363" s="84" t="s">
        <v>412</v>
      </c>
      <c r="F363" s="90">
        <v>11494.05</v>
      </c>
      <c r="G363" s="90">
        <v>0</v>
      </c>
      <c r="H363" s="52" t="s">
        <v>189</v>
      </c>
      <c r="I363" s="52" t="s">
        <v>417</v>
      </c>
      <c r="J363" s="52">
        <v>0</v>
      </c>
      <c r="K363" s="52"/>
      <c r="L363" s="52"/>
      <c r="M363" s="89"/>
      <c r="N363" s="52">
        <v>0</v>
      </c>
      <c r="O363" s="52">
        <v>1</v>
      </c>
      <c r="P363" s="52"/>
      <c r="Q363" s="52"/>
      <c r="R363" s="52" t="s">
        <v>419</v>
      </c>
      <c r="S363" s="52" t="s">
        <v>415</v>
      </c>
      <c r="T363" s="52">
        <v>1266694</v>
      </c>
      <c r="U363" s="52">
        <v>32</v>
      </c>
      <c r="V363" s="52" t="s">
        <v>30</v>
      </c>
      <c r="W363" s="52" t="s">
        <v>31</v>
      </c>
      <c r="X363" s="52" t="s">
        <v>32</v>
      </c>
      <c r="Y363" s="88">
        <v>42095</v>
      </c>
      <c r="Z363" s="52"/>
      <c r="AA363" s="52"/>
      <c r="AB363" s="52"/>
      <c r="AC363" s="52"/>
      <c r="AD363" s="86">
        <f>F363</f>
        <v>11494.05</v>
      </c>
      <c r="AE363" s="52"/>
      <c r="AF363" s="52"/>
      <c r="AG363" s="52"/>
      <c r="AH363" s="52"/>
      <c r="AI363" s="52"/>
      <c r="AJ363" s="52"/>
      <c r="AK363" s="52"/>
      <c r="AL363" s="52"/>
      <c r="AM363" s="52"/>
      <c r="AN363" s="52"/>
      <c r="AO363" s="52"/>
      <c r="AP363" s="52"/>
      <c r="AQ363" s="52"/>
      <c r="AR363" s="52"/>
      <c r="AS363" s="52"/>
      <c r="AT363" s="52"/>
      <c r="AU363" s="52"/>
      <c r="AV363" s="86"/>
    </row>
    <row r="364" spans="1:48" ht="15.6" x14ac:dyDescent="0.3">
      <c r="A364" s="52">
        <f t="shared" si="10"/>
        <v>355</v>
      </c>
      <c r="B364" s="52">
        <v>930.2</v>
      </c>
      <c r="C364" s="52" t="s">
        <v>25</v>
      </c>
      <c r="D364" s="85">
        <v>42094</v>
      </c>
      <c r="E364" s="84" t="s">
        <v>412</v>
      </c>
      <c r="F364" s="90">
        <v>143.28</v>
      </c>
      <c r="G364" s="90">
        <v>0</v>
      </c>
      <c r="H364" s="52" t="s">
        <v>34</v>
      </c>
      <c r="I364" s="52" t="s">
        <v>91</v>
      </c>
      <c r="J364" s="52">
        <v>0</v>
      </c>
      <c r="K364" s="52"/>
      <c r="L364" s="52"/>
      <c r="M364" s="89"/>
      <c r="N364" s="52">
        <v>0</v>
      </c>
      <c r="O364" s="52">
        <v>1</v>
      </c>
      <c r="P364" s="52"/>
      <c r="Q364" s="52"/>
      <c r="R364" s="52" t="s">
        <v>419</v>
      </c>
      <c r="S364" s="52" t="s">
        <v>415</v>
      </c>
      <c r="T364" s="52">
        <v>1264947</v>
      </c>
      <c r="U364" s="52">
        <v>1</v>
      </c>
      <c r="V364" s="52" t="s">
        <v>30</v>
      </c>
      <c r="W364" s="52" t="s">
        <v>31</v>
      </c>
      <c r="X364" s="52" t="s">
        <v>32</v>
      </c>
      <c r="Y364" s="88">
        <v>42064</v>
      </c>
      <c r="Z364" s="52"/>
      <c r="AA364" s="52"/>
      <c r="AB364" s="52"/>
      <c r="AC364" s="52"/>
      <c r="AD364" s="52"/>
      <c r="AE364" s="52"/>
      <c r="AF364" s="52"/>
      <c r="AG364" s="52"/>
      <c r="AH364" s="52"/>
      <c r="AI364" s="52"/>
      <c r="AJ364" s="52"/>
      <c r="AK364" s="52"/>
      <c r="AL364" s="52"/>
      <c r="AM364" s="52"/>
      <c r="AN364" s="52"/>
      <c r="AO364" s="52"/>
      <c r="AP364" s="86">
        <f>F364</f>
        <v>143.28</v>
      </c>
      <c r="AQ364" s="52"/>
      <c r="AR364" s="52"/>
      <c r="AS364" s="52"/>
      <c r="AT364" s="52"/>
      <c r="AU364" s="52"/>
      <c r="AV364" s="86"/>
    </row>
    <row r="365" spans="1:48" ht="15.6" x14ac:dyDescent="0.3">
      <c r="A365" s="52">
        <f t="shared" si="10"/>
        <v>356</v>
      </c>
      <c r="B365" s="52">
        <v>930.2</v>
      </c>
      <c r="C365" s="52" t="s">
        <v>25</v>
      </c>
      <c r="D365" s="85">
        <v>42094</v>
      </c>
      <c r="E365" s="84" t="s">
        <v>412</v>
      </c>
      <c r="F365" s="90">
        <v>12.96</v>
      </c>
      <c r="G365" s="90">
        <v>0</v>
      </c>
      <c r="H365" s="52" t="s">
        <v>374</v>
      </c>
      <c r="I365" s="52" t="s">
        <v>413</v>
      </c>
      <c r="J365" s="52">
        <v>0</v>
      </c>
      <c r="K365" s="52"/>
      <c r="L365" s="52"/>
      <c r="M365" s="89"/>
      <c r="N365" s="52">
        <v>0</v>
      </c>
      <c r="O365" s="52">
        <v>1</v>
      </c>
      <c r="P365" s="52"/>
      <c r="Q365" s="52"/>
      <c r="R365" s="52" t="s">
        <v>419</v>
      </c>
      <c r="S365" s="52" t="s">
        <v>415</v>
      </c>
      <c r="T365" s="52">
        <v>1264947</v>
      </c>
      <c r="U365" s="52">
        <v>4</v>
      </c>
      <c r="V365" s="52" t="s">
        <v>30</v>
      </c>
      <c r="W365" s="52" t="s">
        <v>31</v>
      </c>
      <c r="X365" s="52" t="s">
        <v>32</v>
      </c>
      <c r="Y365" s="88">
        <v>42064</v>
      </c>
      <c r="Z365" s="52"/>
      <c r="AA365" s="52"/>
      <c r="AB365" s="52"/>
      <c r="AC365" s="52"/>
      <c r="AD365" s="52"/>
      <c r="AE365" s="52"/>
      <c r="AF365" s="52"/>
      <c r="AG365" s="52"/>
      <c r="AH365" s="52"/>
      <c r="AI365" s="52"/>
      <c r="AJ365" s="86">
        <f>F365</f>
        <v>12.96</v>
      </c>
      <c r="AK365" s="52"/>
      <c r="AL365" s="52"/>
      <c r="AM365" s="52"/>
      <c r="AN365" s="52"/>
      <c r="AO365" s="52"/>
      <c r="AP365" s="52"/>
      <c r="AQ365" s="52"/>
      <c r="AR365" s="52"/>
      <c r="AS365" s="52"/>
      <c r="AT365" s="52"/>
      <c r="AU365" s="52"/>
      <c r="AV365" s="86"/>
    </row>
    <row r="366" spans="1:48" ht="15.6" x14ac:dyDescent="0.3">
      <c r="A366" s="52">
        <f t="shared" si="10"/>
        <v>357</v>
      </c>
      <c r="B366" s="52">
        <v>930.2</v>
      </c>
      <c r="C366" s="52" t="s">
        <v>25</v>
      </c>
      <c r="D366" s="85">
        <v>42094</v>
      </c>
      <c r="E366" s="84" t="s">
        <v>412</v>
      </c>
      <c r="F366" s="90">
        <v>5104.96</v>
      </c>
      <c r="G366" s="90">
        <v>0</v>
      </c>
      <c r="H366" s="52" t="s">
        <v>189</v>
      </c>
      <c r="I366" s="52" t="s">
        <v>416</v>
      </c>
      <c r="J366" s="52">
        <v>0</v>
      </c>
      <c r="K366" s="52"/>
      <c r="L366" s="52"/>
      <c r="M366" s="89"/>
      <c r="N366" s="52">
        <v>0</v>
      </c>
      <c r="O366" s="52">
        <v>1</v>
      </c>
      <c r="P366" s="52"/>
      <c r="Q366" s="52"/>
      <c r="R366" s="52" t="s">
        <v>419</v>
      </c>
      <c r="S366" s="52" t="s">
        <v>415</v>
      </c>
      <c r="T366" s="52">
        <v>1264947</v>
      </c>
      <c r="U366" s="52">
        <v>13</v>
      </c>
      <c r="V366" s="52" t="s">
        <v>30</v>
      </c>
      <c r="W366" s="52" t="s">
        <v>31</v>
      </c>
      <c r="X366" s="52" t="s">
        <v>32</v>
      </c>
      <c r="Y366" s="88">
        <v>42064</v>
      </c>
      <c r="Z366" s="52"/>
      <c r="AA366" s="52"/>
      <c r="AB366" s="52"/>
      <c r="AC366" s="86">
        <f>F366</f>
        <v>5104.96</v>
      </c>
      <c r="AD366" s="52"/>
      <c r="AE366" s="52"/>
      <c r="AF366" s="52"/>
      <c r="AG366" s="52"/>
      <c r="AH366" s="52"/>
      <c r="AI366" s="52"/>
      <c r="AJ366" s="52"/>
      <c r="AK366" s="52"/>
      <c r="AL366" s="52"/>
      <c r="AM366" s="52"/>
      <c r="AN366" s="52"/>
      <c r="AO366" s="52"/>
      <c r="AP366" s="52"/>
      <c r="AQ366" s="52"/>
      <c r="AR366" s="52"/>
      <c r="AS366" s="52"/>
      <c r="AT366" s="52"/>
      <c r="AU366" s="52"/>
      <c r="AV366" s="86"/>
    </row>
    <row r="367" spans="1:48" ht="15.6" x14ac:dyDescent="0.3">
      <c r="A367" s="52">
        <f t="shared" si="10"/>
        <v>358</v>
      </c>
      <c r="B367" s="52">
        <v>930.2</v>
      </c>
      <c r="C367" s="52" t="s">
        <v>25</v>
      </c>
      <c r="D367" s="85">
        <v>42094</v>
      </c>
      <c r="E367" s="84" t="s">
        <v>412</v>
      </c>
      <c r="F367" s="90">
        <v>11494.05</v>
      </c>
      <c r="G367" s="90">
        <v>0</v>
      </c>
      <c r="H367" s="52" t="s">
        <v>189</v>
      </c>
      <c r="I367" s="52" t="s">
        <v>417</v>
      </c>
      <c r="J367" s="52">
        <v>0</v>
      </c>
      <c r="K367" s="52"/>
      <c r="L367" s="52"/>
      <c r="M367" s="89"/>
      <c r="N367" s="52">
        <v>0</v>
      </c>
      <c r="O367" s="52">
        <v>1</v>
      </c>
      <c r="P367" s="52"/>
      <c r="Q367" s="52"/>
      <c r="R367" s="52" t="s">
        <v>419</v>
      </c>
      <c r="S367" s="52" t="s">
        <v>415</v>
      </c>
      <c r="T367" s="52">
        <v>1264947</v>
      </c>
      <c r="U367" s="52">
        <v>15</v>
      </c>
      <c r="V367" s="52" t="s">
        <v>30</v>
      </c>
      <c r="W367" s="52" t="s">
        <v>31</v>
      </c>
      <c r="X367" s="52" t="s">
        <v>32</v>
      </c>
      <c r="Y367" s="88">
        <v>42064</v>
      </c>
      <c r="Z367" s="52"/>
      <c r="AA367" s="52"/>
      <c r="AB367" s="52"/>
      <c r="AC367" s="52"/>
      <c r="AD367" s="86">
        <f>F367</f>
        <v>11494.05</v>
      </c>
      <c r="AE367" s="52"/>
      <c r="AF367" s="52"/>
      <c r="AG367" s="52"/>
      <c r="AH367" s="52"/>
      <c r="AI367" s="52"/>
      <c r="AJ367" s="52"/>
      <c r="AK367" s="52"/>
      <c r="AL367" s="52"/>
      <c r="AM367" s="52"/>
      <c r="AN367" s="52"/>
      <c r="AO367" s="52"/>
      <c r="AP367" s="52"/>
      <c r="AQ367" s="52"/>
      <c r="AR367" s="52"/>
      <c r="AS367" s="52"/>
      <c r="AT367" s="52"/>
      <c r="AU367" s="52"/>
      <c r="AV367" s="86"/>
    </row>
    <row r="368" spans="1:48" ht="15.6" x14ac:dyDescent="0.3">
      <c r="A368" s="52">
        <f t="shared" si="10"/>
        <v>359</v>
      </c>
      <c r="B368" s="52">
        <v>930.2</v>
      </c>
      <c r="C368" s="52" t="s">
        <v>25</v>
      </c>
      <c r="D368" s="85">
        <v>42094</v>
      </c>
      <c r="E368" s="84" t="s">
        <v>1127</v>
      </c>
      <c r="F368" s="90">
        <v>17.760000000000002</v>
      </c>
      <c r="G368" s="90">
        <v>0</v>
      </c>
      <c r="H368" s="52" t="s">
        <v>26</v>
      </c>
      <c r="I368" s="52" t="s">
        <v>265</v>
      </c>
      <c r="J368" s="52">
        <v>0</v>
      </c>
      <c r="K368" s="52"/>
      <c r="L368" s="52"/>
      <c r="M368" s="89"/>
      <c r="N368" s="52">
        <v>0</v>
      </c>
      <c r="O368" s="52">
        <v>1</v>
      </c>
      <c r="P368" s="52"/>
      <c r="Q368" s="52"/>
      <c r="R368" s="52" t="s">
        <v>420</v>
      </c>
      <c r="S368" s="52" t="s">
        <v>415</v>
      </c>
      <c r="T368" s="52">
        <v>1264897</v>
      </c>
      <c r="U368" s="52">
        <v>1</v>
      </c>
      <c r="V368" s="52" t="s">
        <v>30</v>
      </c>
      <c r="W368" s="52" t="s">
        <v>31</v>
      </c>
      <c r="X368" s="52" t="s">
        <v>32</v>
      </c>
      <c r="Y368" s="88">
        <v>42064</v>
      </c>
      <c r="Z368" s="52"/>
      <c r="AA368" s="52"/>
      <c r="AB368" s="52"/>
      <c r="AC368" s="52"/>
      <c r="AD368" s="52"/>
      <c r="AE368" s="52"/>
      <c r="AF368" s="52"/>
      <c r="AG368" s="52"/>
      <c r="AH368" s="52"/>
      <c r="AI368" s="52"/>
      <c r="AJ368" s="52"/>
      <c r="AK368" s="52"/>
      <c r="AL368" s="52"/>
      <c r="AM368" s="52"/>
      <c r="AN368" s="52"/>
      <c r="AO368" s="52"/>
      <c r="AP368" s="52"/>
      <c r="AQ368" s="52"/>
      <c r="AR368" s="52"/>
      <c r="AS368" s="52"/>
      <c r="AT368" s="86">
        <f>F368</f>
        <v>17.760000000000002</v>
      </c>
      <c r="AU368" s="52" t="s">
        <v>506</v>
      </c>
      <c r="AV368" s="86"/>
    </row>
    <row r="369" spans="1:48" ht="15.6" x14ac:dyDescent="0.3">
      <c r="A369" s="52">
        <f t="shared" si="10"/>
        <v>360</v>
      </c>
      <c r="B369" s="52">
        <v>930.2</v>
      </c>
      <c r="C369" s="52" t="s">
        <v>25</v>
      </c>
      <c r="D369" s="85">
        <v>42063</v>
      </c>
      <c r="E369" s="84" t="s">
        <v>412</v>
      </c>
      <c r="F369" s="90">
        <v>1.17</v>
      </c>
      <c r="G369" s="90">
        <v>0</v>
      </c>
      <c r="H369" s="52" t="s">
        <v>34</v>
      </c>
      <c r="I369" s="52" t="s">
        <v>265</v>
      </c>
      <c r="J369" s="52">
        <v>0</v>
      </c>
      <c r="K369" s="52"/>
      <c r="L369" s="52"/>
      <c r="M369" s="89"/>
      <c r="N369" s="52">
        <v>0</v>
      </c>
      <c r="O369" s="52">
        <v>1</v>
      </c>
      <c r="P369" s="52"/>
      <c r="Q369" s="52"/>
      <c r="R369" s="52" t="s">
        <v>419</v>
      </c>
      <c r="S369" s="52" t="s">
        <v>415</v>
      </c>
      <c r="T369" s="52">
        <v>1263277</v>
      </c>
      <c r="U369" s="52">
        <v>4</v>
      </c>
      <c r="V369" s="52" t="s">
        <v>30</v>
      </c>
      <c r="W369" s="52" t="s">
        <v>31</v>
      </c>
      <c r="X369" s="52" t="s">
        <v>32</v>
      </c>
      <c r="Y369" s="88">
        <v>42036</v>
      </c>
      <c r="Z369" s="52"/>
      <c r="AA369" s="52"/>
      <c r="AB369" s="52"/>
      <c r="AC369" s="52"/>
      <c r="AD369" s="52"/>
      <c r="AE369" s="52"/>
      <c r="AF369" s="52"/>
      <c r="AG369" s="52"/>
      <c r="AH369" s="52"/>
      <c r="AI369" s="52"/>
      <c r="AJ369" s="52"/>
      <c r="AK369" s="52"/>
      <c r="AL369" s="52"/>
      <c r="AM369" s="52"/>
      <c r="AN369" s="52"/>
      <c r="AO369" s="52"/>
      <c r="AP369" s="52"/>
      <c r="AQ369" s="52"/>
      <c r="AR369" s="52"/>
      <c r="AS369" s="52"/>
      <c r="AT369" s="86">
        <f>F369</f>
        <v>1.17</v>
      </c>
      <c r="AU369" s="52" t="s">
        <v>506</v>
      </c>
      <c r="AV369" s="86"/>
    </row>
    <row r="370" spans="1:48" ht="15.6" x14ac:dyDescent="0.3">
      <c r="A370" s="52">
        <f t="shared" si="10"/>
        <v>361</v>
      </c>
      <c r="B370" s="52">
        <v>930.2</v>
      </c>
      <c r="C370" s="52" t="s">
        <v>25</v>
      </c>
      <c r="D370" s="85">
        <v>42063</v>
      </c>
      <c r="E370" s="84" t="s">
        <v>412</v>
      </c>
      <c r="F370" s="90">
        <v>2.88</v>
      </c>
      <c r="G370" s="90">
        <v>0</v>
      </c>
      <c r="H370" s="52" t="s">
        <v>34</v>
      </c>
      <c r="I370" s="52" t="s">
        <v>63</v>
      </c>
      <c r="J370" s="52">
        <v>0</v>
      </c>
      <c r="K370" s="52"/>
      <c r="L370" s="52"/>
      <c r="M370" s="89"/>
      <c r="N370" s="52">
        <v>0</v>
      </c>
      <c r="O370" s="52">
        <v>1</v>
      </c>
      <c r="P370" s="52"/>
      <c r="Q370" s="52"/>
      <c r="R370" s="52" t="s">
        <v>419</v>
      </c>
      <c r="S370" s="52" t="s">
        <v>415</v>
      </c>
      <c r="T370" s="52">
        <v>1263277</v>
      </c>
      <c r="U370" s="52">
        <v>7</v>
      </c>
      <c r="V370" s="52" t="s">
        <v>30</v>
      </c>
      <c r="W370" s="52" t="s">
        <v>31</v>
      </c>
      <c r="X370" s="52" t="s">
        <v>32</v>
      </c>
      <c r="Y370" s="88">
        <v>42036</v>
      </c>
      <c r="Z370" s="52"/>
      <c r="AA370" s="52"/>
      <c r="AB370" s="52"/>
      <c r="AC370" s="52"/>
      <c r="AD370" s="52"/>
      <c r="AE370" s="52"/>
      <c r="AF370" s="52"/>
      <c r="AG370" s="52"/>
      <c r="AH370" s="52"/>
      <c r="AI370" s="86">
        <f>F370</f>
        <v>2.88</v>
      </c>
      <c r="AJ370" s="52"/>
      <c r="AK370" s="52"/>
      <c r="AL370" s="52"/>
      <c r="AM370" s="52"/>
      <c r="AN370" s="52"/>
      <c r="AO370" s="52"/>
      <c r="AP370" s="52"/>
      <c r="AQ370" s="52"/>
      <c r="AR370" s="52"/>
      <c r="AS370" s="52"/>
      <c r="AT370" s="52"/>
      <c r="AU370" s="52"/>
      <c r="AV370" s="86"/>
    </row>
    <row r="371" spans="1:48" ht="15.6" x14ac:dyDescent="0.3">
      <c r="A371" s="52">
        <f t="shared" si="10"/>
        <v>362</v>
      </c>
      <c r="B371" s="52">
        <v>930.2</v>
      </c>
      <c r="C371" s="52" t="s">
        <v>25</v>
      </c>
      <c r="D371" s="85">
        <v>42063</v>
      </c>
      <c r="E371" s="84" t="s">
        <v>412</v>
      </c>
      <c r="F371" s="90">
        <v>5104.96</v>
      </c>
      <c r="G371" s="90">
        <v>0</v>
      </c>
      <c r="H371" s="52" t="s">
        <v>189</v>
      </c>
      <c r="I371" s="52" t="s">
        <v>416</v>
      </c>
      <c r="J371" s="52">
        <v>0</v>
      </c>
      <c r="K371" s="52"/>
      <c r="L371" s="52"/>
      <c r="M371" s="89"/>
      <c r="N371" s="52">
        <v>0</v>
      </c>
      <c r="O371" s="52">
        <v>1</v>
      </c>
      <c r="P371" s="52"/>
      <c r="Q371" s="52"/>
      <c r="R371" s="52" t="s">
        <v>419</v>
      </c>
      <c r="S371" s="52" t="s">
        <v>415</v>
      </c>
      <c r="T371" s="52">
        <v>1263277</v>
      </c>
      <c r="U371" s="52">
        <v>21</v>
      </c>
      <c r="V371" s="52" t="s">
        <v>30</v>
      </c>
      <c r="W371" s="52" t="s">
        <v>31</v>
      </c>
      <c r="X371" s="52" t="s">
        <v>32</v>
      </c>
      <c r="Y371" s="88">
        <v>42036</v>
      </c>
      <c r="Z371" s="52"/>
      <c r="AA371" s="52"/>
      <c r="AB371" s="52"/>
      <c r="AC371" s="86">
        <f>F371</f>
        <v>5104.96</v>
      </c>
      <c r="AD371" s="52"/>
      <c r="AE371" s="52"/>
      <c r="AF371" s="52"/>
      <c r="AG371" s="52"/>
      <c r="AH371" s="52"/>
      <c r="AI371" s="52"/>
      <c r="AJ371" s="52"/>
      <c r="AK371" s="52"/>
      <c r="AL371" s="52"/>
      <c r="AM371" s="52"/>
      <c r="AN371" s="52"/>
      <c r="AO371" s="52"/>
      <c r="AP371" s="52"/>
      <c r="AQ371" s="52"/>
      <c r="AR371" s="52"/>
      <c r="AS371" s="52"/>
      <c r="AT371" s="52"/>
      <c r="AU371" s="52"/>
      <c r="AV371" s="86"/>
    </row>
    <row r="372" spans="1:48" ht="15.6" x14ac:dyDescent="0.3">
      <c r="A372" s="52">
        <f t="shared" si="10"/>
        <v>363</v>
      </c>
      <c r="B372" s="52">
        <v>930.2</v>
      </c>
      <c r="C372" s="52" t="s">
        <v>25</v>
      </c>
      <c r="D372" s="85">
        <v>42063</v>
      </c>
      <c r="E372" s="84" t="s">
        <v>412</v>
      </c>
      <c r="F372" s="90">
        <v>11494.05</v>
      </c>
      <c r="G372" s="90">
        <v>0</v>
      </c>
      <c r="H372" s="52" t="s">
        <v>189</v>
      </c>
      <c r="I372" s="52" t="s">
        <v>417</v>
      </c>
      <c r="J372" s="52">
        <v>0</v>
      </c>
      <c r="K372" s="52"/>
      <c r="L372" s="52"/>
      <c r="M372" s="89"/>
      <c r="N372" s="52">
        <v>0</v>
      </c>
      <c r="O372" s="52">
        <v>1</v>
      </c>
      <c r="P372" s="52"/>
      <c r="Q372" s="52"/>
      <c r="R372" s="52" t="s">
        <v>419</v>
      </c>
      <c r="S372" s="52" t="s">
        <v>415</v>
      </c>
      <c r="T372" s="52">
        <v>1263277</v>
      </c>
      <c r="U372" s="52">
        <v>23</v>
      </c>
      <c r="V372" s="52" t="s">
        <v>30</v>
      </c>
      <c r="W372" s="52" t="s">
        <v>31</v>
      </c>
      <c r="X372" s="52" t="s">
        <v>32</v>
      </c>
      <c r="Y372" s="88">
        <v>42036</v>
      </c>
      <c r="Z372" s="52"/>
      <c r="AA372" s="52"/>
      <c r="AB372" s="52"/>
      <c r="AC372" s="52"/>
      <c r="AD372" s="86">
        <f>F372</f>
        <v>11494.05</v>
      </c>
      <c r="AE372" s="52"/>
      <c r="AF372" s="52"/>
      <c r="AG372" s="52"/>
      <c r="AH372" s="52"/>
      <c r="AI372" s="52"/>
      <c r="AJ372" s="52"/>
      <c r="AK372" s="52"/>
      <c r="AL372" s="52"/>
      <c r="AM372" s="52"/>
      <c r="AN372" s="52"/>
      <c r="AO372" s="52"/>
      <c r="AP372" s="52"/>
      <c r="AQ372" s="52"/>
      <c r="AR372" s="52"/>
      <c r="AS372" s="52"/>
      <c r="AT372" s="52"/>
      <c r="AU372" s="52"/>
      <c r="AV372" s="86"/>
    </row>
    <row r="373" spans="1:48" ht="15.6" x14ac:dyDescent="0.3">
      <c r="A373" s="52">
        <f t="shared" si="10"/>
        <v>364</v>
      </c>
      <c r="B373" s="52">
        <v>930.2</v>
      </c>
      <c r="C373" s="52" t="s">
        <v>25</v>
      </c>
      <c r="D373" s="85">
        <v>42035</v>
      </c>
      <c r="E373" s="84" t="s">
        <v>412</v>
      </c>
      <c r="F373" s="90">
        <v>14.4</v>
      </c>
      <c r="G373" s="90">
        <v>0</v>
      </c>
      <c r="H373" s="52" t="s">
        <v>374</v>
      </c>
      <c r="I373" s="52" t="s">
        <v>413</v>
      </c>
      <c r="J373" s="52">
        <v>0</v>
      </c>
      <c r="K373" s="52"/>
      <c r="L373" s="52"/>
      <c r="M373" s="89"/>
      <c r="N373" s="52">
        <v>0</v>
      </c>
      <c r="O373" s="52">
        <v>1</v>
      </c>
      <c r="P373" s="52"/>
      <c r="Q373" s="52"/>
      <c r="R373" s="52" t="s">
        <v>419</v>
      </c>
      <c r="S373" s="52" t="s">
        <v>415</v>
      </c>
      <c r="T373" s="52">
        <v>1261455</v>
      </c>
      <c r="U373" s="52">
        <v>2</v>
      </c>
      <c r="V373" s="52" t="s">
        <v>30</v>
      </c>
      <c r="W373" s="52" t="s">
        <v>31</v>
      </c>
      <c r="X373" s="52" t="s">
        <v>32</v>
      </c>
      <c r="Y373" s="88">
        <v>42005</v>
      </c>
      <c r="Z373" s="52"/>
      <c r="AA373" s="52"/>
      <c r="AB373" s="52"/>
      <c r="AC373" s="52"/>
      <c r="AD373" s="52"/>
      <c r="AE373" s="52"/>
      <c r="AF373" s="52"/>
      <c r="AG373" s="52"/>
      <c r="AH373" s="52"/>
      <c r="AI373" s="52"/>
      <c r="AJ373" s="86">
        <f>F373</f>
        <v>14.4</v>
      </c>
      <c r="AK373" s="52"/>
      <c r="AL373" s="52"/>
      <c r="AM373" s="52"/>
      <c r="AN373" s="52"/>
      <c r="AO373" s="52"/>
      <c r="AP373" s="52"/>
      <c r="AQ373" s="52"/>
      <c r="AR373" s="52"/>
      <c r="AS373" s="52"/>
      <c r="AT373" s="52"/>
      <c r="AU373" s="52"/>
      <c r="AV373" s="86"/>
    </row>
    <row r="374" spans="1:48" ht="15.6" x14ac:dyDescent="0.3">
      <c r="A374" s="52">
        <f t="shared" si="10"/>
        <v>365</v>
      </c>
      <c r="B374" s="52">
        <v>930.2</v>
      </c>
      <c r="C374" s="52" t="s">
        <v>25</v>
      </c>
      <c r="D374" s="85">
        <v>42035</v>
      </c>
      <c r="E374" s="84" t="s">
        <v>412</v>
      </c>
      <c r="F374" s="90">
        <v>17.850000000000001</v>
      </c>
      <c r="G374" s="90">
        <v>0</v>
      </c>
      <c r="H374" s="52" t="s">
        <v>34</v>
      </c>
      <c r="I374" s="52" t="s">
        <v>63</v>
      </c>
      <c r="J374" s="52">
        <v>0</v>
      </c>
      <c r="K374" s="52"/>
      <c r="L374" s="52"/>
      <c r="M374" s="89"/>
      <c r="N374" s="52">
        <v>0</v>
      </c>
      <c r="O374" s="52">
        <v>1</v>
      </c>
      <c r="P374" s="52"/>
      <c r="Q374" s="52"/>
      <c r="R374" s="52" t="s">
        <v>419</v>
      </c>
      <c r="S374" s="52" t="s">
        <v>415</v>
      </c>
      <c r="T374" s="52">
        <v>1261455</v>
      </c>
      <c r="U374" s="52">
        <v>5</v>
      </c>
      <c r="V374" s="52" t="s">
        <v>30</v>
      </c>
      <c r="W374" s="52" t="s">
        <v>31</v>
      </c>
      <c r="X374" s="52" t="s">
        <v>32</v>
      </c>
      <c r="Y374" s="88">
        <v>42005</v>
      </c>
      <c r="Z374" s="52"/>
      <c r="AA374" s="52"/>
      <c r="AB374" s="52"/>
      <c r="AC374" s="52"/>
      <c r="AD374" s="52"/>
      <c r="AE374" s="52"/>
      <c r="AF374" s="52"/>
      <c r="AG374" s="52"/>
      <c r="AH374" s="52"/>
      <c r="AI374" s="86">
        <f>F374</f>
        <v>17.850000000000001</v>
      </c>
      <c r="AJ374" s="52"/>
      <c r="AK374" s="52"/>
      <c r="AL374" s="52"/>
      <c r="AM374" s="52"/>
      <c r="AN374" s="52"/>
      <c r="AO374" s="52"/>
      <c r="AP374" s="52"/>
      <c r="AQ374" s="52"/>
      <c r="AR374" s="52"/>
      <c r="AS374" s="52"/>
      <c r="AT374" s="52"/>
      <c r="AU374" s="52"/>
      <c r="AV374" s="86"/>
    </row>
    <row r="375" spans="1:48" ht="15.6" x14ac:dyDescent="0.3">
      <c r="A375" s="52">
        <f t="shared" si="10"/>
        <v>366</v>
      </c>
      <c r="B375" s="52">
        <v>930.2</v>
      </c>
      <c r="C375" s="52" t="s">
        <v>25</v>
      </c>
      <c r="D375" s="85">
        <v>42035</v>
      </c>
      <c r="E375" s="84" t="s">
        <v>412</v>
      </c>
      <c r="F375" s="90">
        <v>4.2300000000000004</v>
      </c>
      <c r="G375" s="90">
        <v>0</v>
      </c>
      <c r="H375" s="52" t="s">
        <v>26</v>
      </c>
      <c r="I375" s="52" t="s">
        <v>265</v>
      </c>
      <c r="J375" s="52">
        <v>0</v>
      </c>
      <c r="K375" s="52"/>
      <c r="L375" s="52"/>
      <c r="M375" s="89"/>
      <c r="N375" s="52">
        <v>0</v>
      </c>
      <c r="O375" s="52">
        <v>1</v>
      </c>
      <c r="P375" s="52"/>
      <c r="Q375" s="52"/>
      <c r="R375" s="52" t="s">
        <v>419</v>
      </c>
      <c r="S375" s="52" t="s">
        <v>415</v>
      </c>
      <c r="T375" s="52">
        <v>1261455</v>
      </c>
      <c r="U375" s="52">
        <v>9</v>
      </c>
      <c r="V375" s="52" t="s">
        <v>30</v>
      </c>
      <c r="W375" s="52" t="s">
        <v>31</v>
      </c>
      <c r="X375" s="52" t="s">
        <v>32</v>
      </c>
      <c r="Y375" s="88">
        <v>42005</v>
      </c>
      <c r="Z375" s="52"/>
      <c r="AA375" s="52"/>
      <c r="AB375" s="52"/>
      <c r="AC375" s="52"/>
      <c r="AD375" s="52"/>
      <c r="AE375" s="52"/>
      <c r="AF375" s="52"/>
      <c r="AG375" s="52"/>
      <c r="AH375" s="52"/>
      <c r="AI375" s="52"/>
      <c r="AJ375" s="52"/>
      <c r="AK375" s="52"/>
      <c r="AL375" s="52"/>
      <c r="AM375" s="52"/>
      <c r="AN375" s="52"/>
      <c r="AO375" s="52"/>
      <c r="AP375" s="52"/>
      <c r="AQ375" s="52"/>
      <c r="AR375" s="52"/>
      <c r="AS375" s="52"/>
      <c r="AT375" s="86">
        <f>F375</f>
        <v>4.2300000000000004</v>
      </c>
      <c r="AU375" s="52" t="s">
        <v>506</v>
      </c>
      <c r="AV375" s="86"/>
    </row>
    <row r="376" spans="1:48" ht="15.6" x14ac:dyDescent="0.3">
      <c r="A376" s="52">
        <f t="shared" si="10"/>
        <v>367</v>
      </c>
      <c r="B376" s="52">
        <v>930.2</v>
      </c>
      <c r="C376" s="52" t="s">
        <v>25</v>
      </c>
      <c r="D376" s="85">
        <v>42035</v>
      </c>
      <c r="E376" s="84" t="s">
        <v>412</v>
      </c>
      <c r="F376" s="90">
        <v>5276.85</v>
      </c>
      <c r="G376" s="90">
        <v>0</v>
      </c>
      <c r="H376" s="52" t="s">
        <v>189</v>
      </c>
      <c r="I376" s="52" t="s">
        <v>416</v>
      </c>
      <c r="J376" s="52">
        <v>0</v>
      </c>
      <c r="K376" s="52"/>
      <c r="L376" s="52"/>
      <c r="M376" s="89"/>
      <c r="N376" s="52">
        <v>0</v>
      </c>
      <c r="O376" s="52">
        <v>1</v>
      </c>
      <c r="P376" s="52"/>
      <c r="Q376" s="52"/>
      <c r="R376" s="52" t="s">
        <v>419</v>
      </c>
      <c r="S376" s="52" t="s">
        <v>415</v>
      </c>
      <c r="T376" s="52">
        <v>1261455</v>
      </c>
      <c r="U376" s="52">
        <v>24</v>
      </c>
      <c r="V376" s="52" t="s">
        <v>30</v>
      </c>
      <c r="W376" s="52" t="s">
        <v>31</v>
      </c>
      <c r="X376" s="52" t="s">
        <v>32</v>
      </c>
      <c r="Y376" s="88">
        <v>42005</v>
      </c>
      <c r="Z376" s="52"/>
      <c r="AA376" s="52"/>
      <c r="AB376" s="52"/>
      <c r="AC376" s="86">
        <f>F376</f>
        <v>5276.85</v>
      </c>
      <c r="AD376" s="52"/>
      <c r="AE376" s="52"/>
      <c r="AF376" s="52"/>
      <c r="AG376" s="52"/>
      <c r="AH376" s="52"/>
      <c r="AI376" s="52"/>
      <c r="AJ376" s="52"/>
      <c r="AK376" s="52"/>
      <c r="AL376" s="52"/>
      <c r="AM376" s="52"/>
      <c r="AN376" s="52"/>
      <c r="AO376" s="52"/>
      <c r="AP376" s="52"/>
      <c r="AQ376" s="52"/>
      <c r="AR376" s="52"/>
      <c r="AS376" s="52"/>
      <c r="AT376" s="52"/>
      <c r="AU376" s="52"/>
      <c r="AV376" s="86"/>
    </row>
    <row r="377" spans="1:48" ht="15.6" x14ac:dyDescent="0.3">
      <c r="A377" s="52">
        <f t="shared" si="10"/>
        <v>368</v>
      </c>
      <c r="B377" s="52">
        <v>930.2</v>
      </c>
      <c r="C377" s="52" t="s">
        <v>25</v>
      </c>
      <c r="D377" s="85">
        <v>42035</v>
      </c>
      <c r="E377" s="84" t="s">
        <v>412</v>
      </c>
      <c r="F377" s="90">
        <v>11494.05</v>
      </c>
      <c r="G377" s="90">
        <v>0</v>
      </c>
      <c r="H377" s="52" t="s">
        <v>189</v>
      </c>
      <c r="I377" s="52" t="s">
        <v>417</v>
      </c>
      <c r="J377" s="52">
        <v>0</v>
      </c>
      <c r="K377" s="52"/>
      <c r="L377" s="52"/>
      <c r="M377" s="89"/>
      <c r="N377" s="52">
        <v>0</v>
      </c>
      <c r="O377" s="52">
        <v>1</v>
      </c>
      <c r="P377" s="52"/>
      <c r="Q377" s="52"/>
      <c r="R377" s="52" t="s">
        <v>419</v>
      </c>
      <c r="S377" s="52" t="s">
        <v>415</v>
      </c>
      <c r="T377" s="52">
        <v>1261455</v>
      </c>
      <c r="U377" s="52">
        <v>26</v>
      </c>
      <c r="V377" s="52" t="s">
        <v>30</v>
      </c>
      <c r="W377" s="52" t="s">
        <v>31</v>
      </c>
      <c r="X377" s="52" t="s">
        <v>32</v>
      </c>
      <c r="Y377" s="88">
        <v>42005</v>
      </c>
      <c r="Z377" s="52"/>
      <c r="AA377" s="52"/>
      <c r="AB377" s="52"/>
      <c r="AC377" s="52"/>
      <c r="AD377" s="86">
        <f>F377</f>
        <v>11494.05</v>
      </c>
      <c r="AE377" s="52"/>
      <c r="AF377" s="52"/>
      <c r="AG377" s="52"/>
      <c r="AH377" s="52"/>
      <c r="AI377" s="52"/>
      <c r="AJ377" s="52"/>
      <c r="AK377" s="52"/>
      <c r="AL377" s="52"/>
      <c r="AM377" s="52"/>
      <c r="AN377" s="52"/>
      <c r="AO377" s="52"/>
      <c r="AP377" s="52"/>
      <c r="AQ377" s="52"/>
      <c r="AR377" s="52"/>
      <c r="AS377" s="52"/>
      <c r="AT377" s="52"/>
      <c r="AU377" s="52"/>
      <c r="AV377" s="86"/>
    </row>
    <row r="378" spans="1:48" ht="15.6" x14ac:dyDescent="0.3">
      <c r="A378" s="52">
        <f t="shared" si="10"/>
        <v>369</v>
      </c>
      <c r="B378" s="52">
        <v>930.2</v>
      </c>
      <c r="C378" s="52" t="s">
        <v>25</v>
      </c>
      <c r="D378" s="85">
        <v>42004</v>
      </c>
      <c r="E378" s="84" t="s">
        <v>412</v>
      </c>
      <c r="F378" s="90">
        <v>11.04</v>
      </c>
      <c r="G378" s="90">
        <v>0</v>
      </c>
      <c r="H378" s="52" t="s">
        <v>374</v>
      </c>
      <c r="I378" s="52" t="s">
        <v>413</v>
      </c>
      <c r="J378" s="52">
        <v>0</v>
      </c>
      <c r="K378" s="52"/>
      <c r="L378" s="52"/>
      <c r="M378" s="89"/>
      <c r="N378" s="52">
        <v>0</v>
      </c>
      <c r="O378" s="52">
        <v>1</v>
      </c>
      <c r="P378" s="52"/>
      <c r="Q378" s="52"/>
      <c r="R378" s="52" t="s">
        <v>419</v>
      </c>
      <c r="S378" s="52" t="s">
        <v>415</v>
      </c>
      <c r="T378" s="52">
        <v>1259804</v>
      </c>
      <c r="U378" s="52">
        <v>4</v>
      </c>
      <c r="V378" s="52" t="s">
        <v>30</v>
      </c>
      <c r="W378" s="52" t="s">
        <v>31</v>
      </c>
      <c r="X378" s="52" t="s">
        <v>32</v>
      </c>
      <c r="Y378" s="88">
        <v>41974</v>
      </c>
      <c r="Z378" s="52"/>
      <c r="AA378" s="52"/>
      <c r="AB378" s="52"/>
      <c r="AC378" s="52"/>
      <c r="AD378" s="52"/>
      <c r="AE378" s="52"/>
      <c r="AF378" s="52"/>
      <c r="AG378" s="52"/>
      <c r="AH378" s="52"/>
      <c r="AI378" s="52"/>
      <c r="AJ378" s="86">
        <f>F378</f>
        <v>11.04</v>
      </c>
      <c r="AK378" s="52"/>
      <c r="AL378" s="52"/>
      <c r="AM378" s="52"/>
      <c r="AN378" s="52"/>
      <c r="AO378" s="52"/>
      <c r="AP378" s="52"/>
      <c r="AQ378" s="52"/>
      <c r="AR378" s="52"/>
      <c r="AS378" s="52"/>
      <c r="AT378" s="52"/>
      <c r="AU378" s="52"/>
      <c r="AV378" s="86"/>
    </row>
    <row r="379" spans="1:48" ht="15.6" x14ac:dyDescent="0.3">
      <c r="A379" s="52">
        <f t="shared" si="10"/>
        <v>370</v>
      </c>
      <c r="B379" s="52">
        <v>930.2</v>
      </c>
      <c r="C379" s="52" t="s">
        <v>25</v>
      </c>
      <c r="D379" s="85">
        <v>42004</v>
      </c>
      <c r="E379" s="84" t="s">
        <v>412</v>
      </c>
      <c r="F379" s="90">
        <v>5156.1400000000003</v>
      </c>
      <c r="G379" s="90">
        <v>0</v>
      </c>
      <c r="H379" s="52" t="s">
        <v>189</v>
      </c>
      <c r="I379" s="52" t="s">
        <v>416</v>
      </c>
      <c r="J379" s="52">
        <v>0</v>
      </c>
      <c r="K379" s="52"/>
      <c r="L379" s="52"/>
      <c r="M379" s="89"/>
      <c r="N379" s="52">
        <v>0</v>
      </c>
      <c r="O379" s="52">
        <v>1</v>
      </c>
      <c r="P379" s="52"/>
      <c r="Q379" s="52"/>
      <c r="R379" s="52" t="s">
        <v>419</v>
      </c>
      <c r="S379" s="52" t="s">
        <v>415</v>
      </c>
      <c r="T379" s="52">
        <v>1259804</v>
      </c>
      <c r="U379" s="52">
        <v>17</v>
      </c>
      <c r="V379" s="52" t="s">
        <v>30</v>
      </c>
      <c r="W379" s="52" t="s">
        <v>31</v>
      </c>
      <c r="X379" s="52" t="s">
        <v>32</v>
      </c>
      <c r="Y379" s="88">
        <v>41974</v>
      </c>
      <c r="Z379" s="52"/>
      <c r="AA379" s="52"/>
      <c r="AB379" s="52"/>
      <c r="AC379" s="86">
        <f>F379</f>
        <v>5156.1400000000003</v>
      </c>
      <c r="AD379" s="52"/>
      <c r="AE379" s="52"/>
      <c r="AF379" s="52"/>
      <c r="AG379" s="52"/>
      <c r="AH379" s="52"/>
      <c r="AI379" s="52"/>
      <c r="AJ379" s="52"/>
      <c r="AK379" s="52"/>
      <c r="AL379" s="52"/>
      <c r="AM379" s="52"/>
      <c r="AN379" s="52"/>
      <c r="AO379" s="52"/>
      <c r="AP379" s="52"/>
      <c r="AQ379" s="52"/>
      <c r="AR379" s="52"/>
      <c r="AS379" s="52"/>
      <c r="AT379" s="52"/>
      <c r="AU379" s="52"/>
      <c r="AV379" s="86"/>
    </row>
    <row r="380" spans="1:48" ht="15.6" x14ac:dyDescent="0.3">
      <c r="A380" s="52">
        <f t="shared" si="10"/>
        <v>371</v>
      </c>
      <c r="B380" s="52">
        <v>930.2</v>
      </c>
      <c r="C380" s="52" t="s">
        <v>25</v>
      </c>
      <c r="D380" s="85">
        <v>42004</v>
      </c>
      <c r="E380" s="84" t="s">
        <v>412</v>
      </c>
      <c r="F380" s="90">
        <v>11440.73</v>
      </c>
      <c r="G380" s="90">
        <v>0</v>
      </c>
      <c r="H380" s="52" t="s">
        <v>189</v>
      </c>
      <c r="I380" s="52" t="s">
        <v>417</v>
      </c>
      <c r="J380" s="52">
        <v>0</v>
      </c>
      <c r="K380" s="52"/>
      <c r="L380" s="52"/>
      <c r="M380" s="89"/>
      <c r="N380" s="52">
        <v>0</v>
      </c>
      <c r="O380" s="52">
        <v>1</v>
      </c>
      <c r="P380" s="52"/>
      <c r="Q380" s="52"/>
      <c r="R380" s="52" t="s">
        <v>419</v>
      </c>
      <c r="S380" s="52" t="s">
        <v>415</v>
      </c>
      <c r="T380" s="52">
        <v>1259804</v>
      </c>
      <c r="U380" s="52">
        <v>19</v>
      </c>
      <c r="V380" s="52" t="s">
        <v>30</v>
      </c>
      <c r="W380" s="52" t="s">
        <v>31</v>
      </c>
      <c r="X380" s="52" t="s">
        <v>32</v>
      </c>
      <c r="Y380" s="88">
        <v>41974</v>
      </c>
      <c r="Z380" s="52"/>
      <c r="AA380" s="52"/>
      <c r="AB380" s="52"/>
      <c r="AC380" s="52"/>
      <c r="AD380" s="86">
        <f>F380</f>
        <v>11440.73</v>
      </c>
      <c r="AE380" s="52"/>
      <c r="AF380" s="52"/>
      <c r="AG380" s="52"/>
      <c r="AH380" s="52"/>
      <c r="AI380" s="52"/>
      <c r="AJ380" s="52"/>
      <c r="AK380" s="52"/>
      <c r="AL380" s="52"/>
      <c r="AM380" s="52"/>
      <c r="AN380" s="52"/>
      <c r="AO380" s="52"/>
      <c r="AP380" s="52"/>
      <c r="AQ380" s="52"/>
      <c r="AR380" s="52"/>
      <c r="AS380" s="52"/>
      <c r="AT380" s="52"/>
      <c r="AU380" s="52"/>
      <c r="AV380" s="86"/>
    </row>
    <row r="381" spans="1:48" ht="15.6" x14ac:dyDescent="0.3">
      <c r="A381" s="52">
        <f t="shared" si="10"/>
        <v>372</v>
      </c>
      <c r="B381" s="52">
        <v>930.2</v>
      </c>
      <c r="C381" s="52" t="s">
        <v>25</v>
      </c>
      <c r="D381" s="85">
        <v>41973</v>
      </c>
      <c r="E381" s="84" t="s">
        <v>412</v>
      </c>
      <c r="F381" s="90">
        <v>8.16</v>
      </c>
      <c r="G381" s="90">
        <v>0</v>
      </c>
      <c r="H381" s="52" t="s">
        <v>374</v>
      </c>
      <c r="I381" s="52" t="s">
        <v>413</v>
      </c>
      <c r="J381" s="52">
        <v>0</v>
      </c>
      <c r="K381" s="52"/>
      <c r="L381" s="52"/>
      <c r="M381" s="89"/>
      <c r="N381" s="52">
        <v>0</v>
      </c>
      <c r="O381" s="52">
        <v>1</v>
      </c>
      <c r="P381" s="52"/>
      <c r="Q381" s="52"/>
      <c r="R381" s="52" t="s">
        <v>421</v>
      </c>
      <c r="S381" s="52" t="s">
        <v>415</v>
      </c>
      <c r="T381" s="52">
        <v>1258109</v>
      </c>
      <c r="U381" s="52">
        <v>4</v>
      </c>
      <c r="V381" s="52" t="s">
        <v>30</v>
      </c>
      <c r="W381" s="52" t="s">
        <v>31</v>
      </c>
      <c r="X381" s="52" t="s">
        <v>32</v>
      </c>
      <c r="Y381" s="88">
        <v>41944</v>
      </c>
      <c r="Z381" s="52"/>
      <c r="AA381" s="52"/>
      <c r="AB381" s="52"/>
      <c r="AC381" s="52"/>
      <c r="AD381" s="52"/>
      <c r="AE381" s="52"/>
      <c r="AF381" s="52"/>
      <c r="AG381" s="52"/>
      <c r="AH381" s="52"/>
      <c r="AI381" s="52"/>
      <c r="AJ381" s="86">
        <f>F381</f>
        <v>8.16</v>
      </c>
      <c r="AK381" s="52"/>
      <c r="AL381" s="52"/>
      <c r="AM381" s="52"/>
      <c r="AN381" s="52"/>
      <c r="AO381" s="52"/>
      <c r="AP381" s="52"/>
      <c r="AQ381" s="52"/>
      <c r="AR381" s="52"/>
      <c r="AS381" s="52"/>
      <c r="AT381" s="52"/>
      <c r="AU381" s="52"/>
      <c r="AV381" s="86"/>
    </row>
    <row r="382" spans="1:48" ht="15.6" x14ac:dyDescent="0.3">
      <c r="A382" s="52">
        <f t="shared" si="10"/>
        <v>373</v>
      </c>
      <c r="B382" s="52">
        <v>930.2</v>
      </c>
      <c r="C382" s="52" t="s">
        <v>25</v>
      </c>
      <c r="D382" s="85">
        <v>41973</v>
      </c>
      <c r="E382" s="84" t="s">
        <v>412</v>
      </c>
      <c r="F382" s="90">
        <v>5276.85</v>
      </c>
      <c r="G382" s="90">
        <v>0</v>
      </c>
      <c r="H382" s="52" t="s">
        <v>189</v>
      </c>
      <c r="I382" s="52" t="s">
        <v>416</v>
      </c>
      <c r="J382" s="52">
        <v>0</v>
      </c>
      <c r="K382" s="52"/>
      <c r="L382" s="52"/>
      <c r="M382" s="89"/>
      <c r="N382" s="52">
        <v>0</v>
      </c>
      <c r="O382" s="52">
        <v>1</v>
      </c>
      <c r="P382" s="52"/>
      <c r="Q382" s="52"/>
      <c r="R382" s="52" t="s">
        <v>421</v>
      </c>
      <c r="S382" s="52" t="s">
        <v>415</v>
      </c>
      <c r="T382" s="52">
        <v>1258109</v>
      </c>
      <c r="U382" s="52">
        <v>18</v>
      </c>
      <c r="V382" s="52" t="s">
        <v>30</v>
      </c>
      <c r="W382" s="52" t="s">
        <v>31</v>
      </c>
      <c r="X382" s="52" t="s">
        <v>32</v>
      </c>
      <c r="Y382" s="88">
        <v>41944</v>
      </c>
      <c r="Z382" s="52"/>
      <c r="AA382" s="52"/>
      <c r="AB382" s="52"/>
      <c r="AC382" s="86">
        <f>F382</f>
        <v>5276.85</v>
      </c>
      <c r="AD382" s="52"/>
      <c r="AE382" s="52"/>
      <c r="AF382" s="52"/>
      <c r="AG382" s="52"/>
      <c r="AH382" s="52"/>
      <c r="AI382" s="52"/>
      <c r="AJ382" s="52"/>
      <c r="AK382" s="52"/>
      <c r="AL382" s="52"/>
      <c r="AM382" s="52"/>
      <c r="AN382" s="52"/>
      <c r="AO382" s="52"/>
      <c r="AP382" s="52"/>
      <c r="AQ382" s="52"/>
      <c r="AR382" s="52"/>
      <c r="AS382" s="52"/>
      <c r="AT382" s="52"/>
      <c r="AU382" s="52"/>
      <c r="AV382" s="86"/>
    </row>
    <row r="383" spans="1:48" ht="15.6" x14ac:dyDescent="0.3">
      <c r="A383" s="52">
        <f t="shared" si="10"/>
        <v>374</v>
      </c>
      <c r="B383" s="52">
        <v>930.2</v>
      </c>
      <c r="C383" s="52" t="s">
        <v>25</v>
      </c>
      <c r="D383" s="85">
        <v>41973</v>
      </c>
      <c r="E383" s="84" t="s">
        <v>412</v>
      </c>
      <c r="F383" s="90">
        <v>11440.8</v>
      </c>
      <c r="G383" s="90">
        <v>0</v>
      </c>
      <c r="H383" s="52" t="s">
        <v>189</v>
      </c>
      <c r="I383" s="52" t="s">
        <v>417</v>
      </c>
      <c r="J383" s="52">
        <v>0</v>
      </c>
      <c r="K383" s="52"/>
      <c r="L383" s="52"/>
      <c r="M383" s="89"/>
      <c r="N383" s="52">
        <v>0</v>
      </c>
      <c r="O383" s="52">
        <v>1</v>
      </c>
      <c r="P383" s="52"/>
      <c r="Q383" s="52"/>
      <c r="R383" s="52" t="s">
        <v>421</v>
      </c>
      <c r="S383" s="52" t="s">
        <v>415</v>
      </c>
      <c r="T383" s="52">
        <v>1258109</v>
      </c>
      <c r="U383" s="52">
        <v>20</v>
      </c>
      <c r="V383" s="52" t="s">
        <v>30</v>
      </c>
      <c r="W383" s="52" t="s">
        <v>31</v>
      </c>
      <c r="X383" s="52" t="s">
        <v>32</v>
      </c>
      <c r="Y383" s="88">
        <v>41944</v>
      </c>
      <c r="Z383" s="52"/>
      <c r="AA383" s="52"/>
      <c r="AB383" s="52"/>
      <c r="AC383" s="52"/>
      <c r="AD383" s="86">
        <f>F383</f>
        <v>11440.8</v>
      </c>
      <c r="AE383" s="52"/>
      <c r="AF383" s="52"/>
      <c r="AG383" s="52"/>
      <c r="AH383" s="52"/>
      <c r="AI383" s="52"/>
      <c r="AJ383" s="52"/>
      <c r="AK383" s="52"/>
      <c r="AL383" s="52"/>
      <c r="AM383" s="52"/>
      <c r="AN383" s="52"/>
      <c r="AO383" s="52"/>
      <c r="AP383" s="52"/>
      <c r="AQ383" s="52"/>
      <c r="AR383" s="52"/>
      <c r="AS383" s="52"/>
      <c r="AT383" s="52"/>
      <c r="AU383" s="52"/>
      <c r="AV383" s="86"/>
    </row>
    <row r="384" spans="1:48" ht="15.6" x14ac:dyDescent="0.3">
      <c r="A384" s="52">
        <f t="shared" si="10"/>
        <v>375</v>
      </c>
      <c r="B384" s="52">
        <v>930.2</v>
      </c>
      <c r="C384" s="52" t="s">
        <v>25</v>
      </c>
      <c r="D384" s="85">
        <v>41943</v>
      </c>
      <c r="E384" s="84" t="s">
        <v>412</v>
      </c>
      <c r="F384" s="90">
        <v>13.44</v>
      </c>
      <c r="G384" s="90">
        <v>0</v>
      </c>
      <c r="H384" s="52" t="s">
        <v>374</v>
      </c>
      <c r="I384" s="52" t="s">
        <v>413</v>
      </c>
      <c r="J384" s="52">
        <v>0</v>
      </c>
      <c r="K384" s="52"/>
      <c r="L384" s="52"/>
      <c r="M384" s="89"/>
      <c r="N384" s="52">
        <v>0</v>
      </c>
      <c r="O384" s="52">
        <v>1</v>
      </c>
      <c r="P384" s="52"/>
      <c r="Q384" s="52"/>
      <c r="R384" s="52" t="s">
        <v>421</v>
      </c>
      <c r="S384" s="52" t="s">
        <v>415</v>
      </c>
      <c r="T384" s="52">
        <v>1256468</v>
      </c>
      <c r="U384" s="52">
        <v>5</v>
      </c>
      <c r="V384" s="52" t="s">
        <v>30</v>
      </c>
      <c r="W384" s="52" t="s">
        <v>31</v>
      </c>
      <c r="X384" s="52" t="s">
        <v>32</v>
      </c>
      <c r="Y384" s="88">
        <v>41913</v>
      </c>
      <c r="Z384" s="52"/>
      <c r="AA384" s="52"/>
      <c r="AB384" s="52"/>
      <c r="AC384" s="52"/>
      <c r="AD384" s="52"/>
      <c r="AE384" s="52"/>
      <c r="AF384" s="52"/>
      <c r="AG384" s="52"/>
      <c r="AH384" s="52"/>
      <c r="AI384" s="52"/>
      <c r="AJ384" s="86">
        <f>F384</f>
        <v>13.44</v>
      </c>
      <c r="AK384" s="52"/>
      <c r="AL384" s="52"/>
      <c r="AM384" s="52"/>
      <c r="AN384" s="52"/>
      <c r="AO384" s="52"/>
      <c r="AP384" s="52"/>
      <c r="AQ384" s="52"/>
      <c r="AR384" s="52"/>
      <c r="AS384" s="52"/>
      <c r="AT384" s="52"/>
      <c r="AU384" s="52"/>
      <c r="AV384" s="86"/>
    </row>
    <row r="385" spans="1:48" ht="15.6" x14ac:dyDescent="0.3">
      <c r="A385" s="52">
        <f t="shared" si="10"/>
        <v>376</v>
      </c>
      <c r="B385" s="52">
        <v>930.2</v>
      </c>
      <c r="C385" s="52" t="s">
        <v>25</v>
      </c>
      <c r="D385" s="85">
        <v>41943</v>
      </c>
      <c r="E385" s="84" t="s">
        <v>412</v>
      </c>
      <c r="F385" s="90">
        <v>5276.85</v>
      </c>
      <c r="G385" s="90">
        <v>0</v>
      </c>
      <c r="H385" s="52" t="s">
        <v>189</v>
      </c>
      <c r="I385" s="52" t="s">
        <v>416</v>
      </c>
      <c r="J385" s="52">
        <v>0</v>
      </c>
      <c r="K385" s="52"/>
      <c r="L385" s="52"/>
      <c r="M385" s="89"/>
      <c r="N385" s="52">
        <v>0</v>
      </c>
      <c r="O385" s="52">
        <v>1</v>
      </c>
      <c r="P385" s="52"/>
      <c r="Q385" s="52"/>
      <c r="R385" s="52" t="s">
        <v>421</v>
      </c>
      <c r="S385" s="52" t="s">
        <v>415</v>
      </c>
      <c r="T385" s="52">
        <v>1256468</v>
      </c>
      <c r="U385" s="52">
        <v>19</v>
      </c>
      <c r="V385" s="52" t="s">
        <v>30</v>
      </c>
      <c r="W385" s="52" t="s">
        <v>31</v>
      </c>
      <c r="X385" s="52" t="s">
        <v>32</v>
      </c>
      <c r="Y385" s="88">
        <v>41913</v>
      </c>
      <c r="Z385" s="52"/>
      <c r="AA385" s="52"/>
      <c r="AB385" s="52"/>
      <c r="AC385" s="86">
        <f>F385</f>
        <v>5276.85</v>
      </c>
      <c r="AD385" s="52"/>
      <c r="AE385" s="52"/>
      <c r="AF385" s="52"/>
      <c r="AG385" s="52"/>
      <c r="AH385" s="52"/>
      <c r="AI385" s="52"/>
      <c r="AJ385" s="52"/>
      <c r="AK385" s="52"/>
      <c r="AL385" s="52"/>
      <c r="AM385" s="52"/>
      <c r="AN385" s="52"/>
      <c r="AO385" s="52"/>
      <c r="AP385" s="52"/>
      <c r="AQ385" s="52"/>
      <c r="AR385" s="52"/>
      <c r="AS385" s="52"/>
      <c r="AT385" s="52"/>
      <c r="AU385" s="52"/>
      <c r="AV385" s="86"/>
    </row>
    <row r="386" spans="1:48" ht="15.6" x14ac:dyDescent="0.3">
      <c r="A386" s="52">
        <f t="shared" si="10"/>
        <v>377</v>
      </c>
      <c r="B386" s="52">
        <v>930.2</v>
      </c>
      <c r="C386" s="52" t="s">
        <v>25</v>
      </c>
      <c r="D386" s="85">
        <v>41943</v>
      </c>
      <c r="E386" s="84" t="s">
        <v>412</v>
      </c>
      <c r="F386" s="90">
        <v>11440.8</v>
      </c>
      <c r="G386" s="90">
        <v>0</v>
      </c>
      <c r="H386" s="52" t="s">
        <v>189</v>
      </c>
      <c r="I386" s="52" t="s">
        <v>417</v>
      </c>
      <c r="J386" s="52">
        <v>0</v>
      </c>
      <c r="K386" s="52"/>
      <c r="L386" s="52"/>
      <c r="M386" s="89"/>
      <c r="N386" s="52">
        <v>0</v>
      </c>
      <c r="O386" s="52">
        <v>1</v>
      </c>
      <c r="P386" s="52"/>
      <c r="Q386" s="52"/>
      <c r="R386" s="52" t="s">
        <v>421</v>
      </c>
      <c r="S386" s="52" t="s">
        <v>415</v>
      </c>
      <c r="T386" s="52">
        <v>1256468</v>
      </c>
      <c r="U386" s="52">
        <v>21</v>
      </c>
      <c r="V386" s="52" t="s">
        <v>30</v>
      </c>
      <c r="W386" s="52" t="s">
        <v>31</v>
      </c>
      <c r="X386" s="52" t="s">
        <v>32</v>
      </c>
      <c r="Y386" s="88">
        <v>41913</v>
      </c>
      <c r="Z386" s="52"/>
      <c r="AA386" s="52"/>
      <c r="AB386" s="52"/>
      <c r="AC386" s="52"/>
      <c r="AD386" s="86">
        <f>F386</f>
        <v>11440.8</v>
      </c>
      <c r="AE386" s="52"/>
      <c r="AF386" s="52"/>
      <c r="AG386" s="52"/>
      <c r="AH386" s="52"/>
      <c r="AI386" s="52"/>
      <c r="AJ386" s="52"/>
      <c r="AK386" s="52"/>
      <c r="AL386" s="52"/>
      <c r="AM386" s="52"/>
      <c r="AN386" s="52"/>
      <c r="AO386" s="52"/>
      <c r="AP386" s="52"/>
      <c r="AQ386" s="52"/>
      <c r="AR386" s="52"/>
      <c r="AS386" s="52"/>
      <c r="AT386" s="52"/>
      <c r="AU386" s="52"/>
      <c r="AV386" s="86"/>
    </row>
    <row r="387" spans="1:48" ht="15.6" x14ac:dyDescent="0.3">
      <c r="A387" s="52">
        <f t="shared" si="10"/>
        <v>378</v>
      </c>
      <c r="B387" s="52">
        <v>930.2</v>
      </c>
      <c r="C387" s="52" t="s">
        <v>25</v>
      </c>
      <c r="D387" s="85">
        <v>41912</v>
      </c>
      <c r="E387" s="84" t="s">
        <v>412</v>
      </c>
      <c r="F387" s="90">
        <v>13.44</v>
      </c>
      <c r="G387" s="90">
        <v>0</v>
      </c>
      <c r="H387" s="52" t="s">
        <v>374</v>
      </c>
      <c r="I387" s="52" t="s">
        <v>413</v>
      </c>
      <c r="J387" s="52">
        <v>0</v>
      </c>
      <c r="K387" s="52"/>
      <c r="L387" s="52"/>
      <c r="M387" s="89"/>
      <c r="N387" s="52">
        <v>0</v>
      </c>
      <c r="O387" s="52">
        <v>1</v>
      </c>
      <c r="P387" s="52"/>
      <c r="Q387" s="52"/>
      <c r="R387" s="52" t="s">
        <v>419</v>
      </c>
      <c r="S387" s="52" t="s">
        <v>415</v>
      </c>
      <c r="T387" s="52">
        <v>1254713</v>
      </c>
      <c r="U387" s="52">
        <v>4</v>
      </c>
      <c r="V387" s="52" t="s">
        <v>30</v>
      </c>
      <c r="W387" s="52" t="s">
        <v>31</v>
      </c>
      <c r="X387" s="52" t="s">
        <v>32</v>
      </c>
      <c r="Y387" s="88">
        <v>41883</v>
      </c>
      <c r="Z387" s="52"/>
      <c r="AA387" s="52"/>
      <c r="AB387" s="52"/>
      <c r="AC387" s="52"/>
      <c r="AD387" s="52"/>
      <c r="AE387" s="52"/>
      <c r="AF387" s="52"/>
      <c r="AG387" s="52"/>
      <c r="AH387" s="52"/>
      <c r="AI387" s="52"/>
      <c r="AJ387" s="86">
        <f>F387</f>
        <v>13.44</v>
      </c>
      <c r="AK387" s="52"/>
      <c r="AL387" s="52"/>
      <c r="AM387" s="52"/>
      <c r="AN387" s="52"/>
      <c r="AO387" s="52"/>
      <c r="AP387" s="52"/>
      <c r="AQ387" s="52"/>
      <c r="AR387" s="52"/>
      <c r="AS387" s="52"/>
      <c r="AT387" s="52"/>
      <c r="AU387" s="52"/>
      <c r="AV387" s="86"/>
    </row>
    <row r="388" spans="1:48" ht="15.6" x14ac:dyDescent="0.3">
      <c r="A388" s="52">
        <f t="shared" si="10"/>
        <v>379</v>
      </c>
      <c r="B388" s="52">
        <v>930.2</v>
      </c>
      <c r="C388" s="52" t="s">
        <v>25</v>
      </c>
      <c r="D388" s="85">
        <v>41912</v>
      </c>
      <c r="E388" s="84" t="s">
        <v>412</v>
      </c>
      <c r="F388" s="90">
        <v>3.36</v>
      </c>
      <c r="G388" s="90">
        <v>0</v>
      </c>
      <c r="H388" s="52" t="s">
        <v>34</v>
      </c>
      <c r="I388" s="52" t="s">
        <v>265</v>
      </c>
      <c r="J388" s="52">
        <v>0</v>
      </c>
      <c r="K388" s="52"/>
      <c r="L388" s="52"/>
      <c r="M388" s="89"/>
      <c r="N388" s="52">
        <v>0</v>
      </c>
      <c r="O388" s="52">
        <v>1</v>
      </c>
      <c r="P388" s="52"/>
      <c r="Q388" s="52"/>
      <c r="R388" s="52" t="s">
        <v>419</v>
      </c>
      <c r="S388" s="52" t="s">
        <v>415</v>
      </c>
      <c r="T388" s="52">
        <v>1254713</v>
      </c>
      <c r="U388" s="52">
        <v>5</v>
      </c>
      <c r="V388" s="52" t="s">
        <v>30</v>
      </c>
      <c r="W388" s="52" t="s">
        <v>31</v>
      </c>
      <c r="X388" s="52" t="s">
        <v>32</v>
      </c>
      <c r="Y388" s="88">
        <v>41883</v>
      </c>
      <c r="Z388" s="52"/>
      <c r="AA388" s="52"/>
      <c r="AB388" s="52"/>
      <c r="AC388" s="52"/>
      <c r="AD388" s="52"/>
      <c r="AE388" s="52"/>
      <c r="AF388" s="52"/>
      <c r="AG388" s="52"/>
      <c r="AH388" s="52"/>
      <c r="AI388" s="52"/>
      <c r="AJ388" s="52"/>
      <c r="AK388" s="52"/>
      <c r="AL388" s="52"/>
      <c r="AM388" s="52"/>
      <c r="AN388" s="52"/>
      <c r="AO388" s="52"/>
      <c r="AP388" s="52"/>
      <c r="AQ388" s="52"/>
      <c r="AR388" s="52"/>
      <c r="AS388" s="52"/>
      <c r="AT388" s="86">
        <f>F388</f>
        <v>3.36</v>
      </c>
      <c r="AU388" s="52" t="s">
        <v>506</v>
      </c>
      <c r="AV388" s="86"/>
    </row>
    <row r="389" spans="1:48" ht="15.6" x14ac:dyDescent="0.3">
      <c r="A389" s="52">
        <f t="shared" si="10"/>
        <v>380</v>
      </c>
      <c r="B389" s="52">
        <v>930.2</v>
      </c>
      <c r="C389" s="52" t="s">
        <v>25</v>
      </c>
      <c r="D389" s="85">
        <v>41912</v>
      </c>
      <c r="E389" s="84" t="s">
        <v>412</v>
      </c>
      <c r="F389" s="90">
        <v>14.88</v>
      </c>
      <c r="G389" s="90">
        <v>0</v>
      </c>
      <c r="H389" s="52" t="s">
        <v>34</v>
      </c>
      <c r="I389" s="52" t="s">
        <v>106</v>
      </c>
      <c r="J389" s="52">
        <v>0</v>
      </c>
      <c r="K389" s="52"/>
      <c r="L389" s="52"/>
      <c r="M389" s="89"/>
      <c r="N389" s="52">
        <v>0</v>
      </c>
      <c r="O389" s="52">
        <v>1</v>
      </c>
      <c r="P389" s="52"/>
      <c r="Q389" s="52"/>
      <c r="R389" s="52" t="s">
        <v>419</v>
      </c>
      <c r="S389" s="52" t="s">
        <v>415</v>
      </c>
      <c r="T389" s="52">
        <v>1254713</v>
      </c>
      <c r="U389" s="52">
        <v>13</v>
      </c>
      <c r="V389" s="52" t="s">
        <v>30</v>
      </c>
      <c r="W389" s="52" t="s">
        <v>31</v>
      </c>
      <c r="X389" s="52" t="s">
        <v>32</v>
      </c>
      <c r="Y389" s="88">
        <v>41883</v>
      </c>
      <c r="Z389" s="52"/>
      <c r="AA389" s="52"/>
      <c r="AB389" s="52"/>
      <c r="AC389" s="52"/>
      <c r="AD389" s="52"/>
      <c r="AE389" s="52"/>
      <c r="AF389" s="52"/>
      <c r="AG389" s="52"/>
      <c r="AH389" s="52"/>
      <c r="AI389" s="52"/>
      <c r="AJ389" s="52"/>
      <c r="AK389" s="52"/>
      <c r="AL389" s="52"/>
      <c r="AM389" s="86">
        <f>F389</f>
        <v>14.88</v>
      </c>
      <c r="AN389" s="86"/>
      <c r="AO389" s="86"/>
      <c r="AP389" s="86"/>
      <c r="AQ389" s="86"/>
      <c r="AR389" s="86"/>
      <c r="AS389" s="86"/>
      <c r="AT389" s="52"/>
      <c r="AU389" s="52"/>
      <c r="AV389" s="86"/>
    </row>
    <row r="390" spans="1:48" ht="15.6" x14ac:dyDescent="0.3">
      <c r="A390" s="52">
        <f t="shared" si="10"/>
        <v>381</v>
      </c>
      <c r="B390" s="52">
        <v>930.2</v>
      </c>
      <c r="C390" s="52" t="s">
        <v>25</v>
      </c>
      <c r="D390" s="85">
        <v>41912</v>
      </c>
      <c r="E390" s="84" t="s">
        <v>412</v>
      </c>
      <c r="F390" s="90">
        <v>5276.85</v>
      </c>
      <c r="G390" s="90">
        <v>0</v>
      </c>
      <c r="H390" s="52" t="s">
        <v>189</v>
      </c>
      <c r="I390" s="52" t="s">
        <v>416</v>
      </c>
      <c r="J390" s="52">
        <v>0</v>
      </c>
      <c r="K390" s="52"/>
      <c r="L390" s="52"/>
      <c r="M390" s="89"/>
      <c r="N390" s="52">
        <v>0</v>
      </c>
      <c r="O390" s="52">
        <v>1</v>
      </c>
      <c r="P390" s="52"/>
      <c r="Q390" s="52"/>
      <c r="R390" s="52" t="s">
        <v>419</v>
      </c>
      <c r="S390" s="52" t="s">
        <v>415</v>
      </c>
      <c r="T390" s="52">
        <v>1254713</v>
      </c>
      <c r="U390" s="52">
        <v>16</v>
      </c>
      <c r="V390" s="52" t="s">
        <v>30</v>
      </c>
      <c r="W390" s="52" t="s">
        <v>31</v>
      </c>
      <c r="X390" s="52" t="s">
        <v>32</v>
      </c>
      <c r="Y390" s="88">
        <v>41883</v>
      </c>
      <c r="Z390" s="52"/>
      <c r="AA390" s="52"/>
      <c r="AB390" s="52"/>
      <c r="AC390" s="86">
        <f>F390</f>
        <v>5276.85</v>
      </c>
      <c r="AD390" s="52"/>
      <c r="AE390" s="52"/>
      <c r="AF390" s="52"/>
      <c r="AG390" s="52"/>
      <c r="AH390" s="52"/>
      <c r="AI390" s="52"/>
      <c r="AJ390" s="52"/>
      <c r="AK390" s="52"/>
      <c r="AL390" s="52"/>
      <c r="AM390" s="52"/>
      <c r="AN390" s="52"/>
      <c r="AO390" s="52"/>
      <c r="AP390" s="52"/>
      <c r="AQ390" s="52"/>
      <c r="AR390" s="52"/>
      <c r="AS390" s="52"/>
      <c r="AT390" s="52"/>
      <c r="AU390" s="52"/>
      <c r="AV390" s="86"/>
    </row>
    <row r="391" spans="1:48" ht="15.6" x14ac:dyDescent="0.3">
      <c r="A391" s="52">
        <f t="shared" si="10"/>
        <v>382</v>
      </c>
      <c r="B391" s="52">
        <v>930.2</v>
      </c>
      <c r="C391" s="52" t="s">
        <v>25</v>
      </c>
      <c r="D391" s="85">
        <v>41912</v>
      </c>
      <c r="E391" s="84" t="s">
        <v>412</v>
      </c>
      <c r="F391" s="90">
        <v>11440.8</v>
      </c>
      <c r="G391" s="90">
        <v>0</v>
      </c>
      <c r="H391" s="52" t="s">
        <v>189</v>
      </c>
      <c r="I391" s="52" t="s">
        <v>417</v>
      </c>
      <c r="J391" s="52">
        <v>0</v>
      </c>
      <c r="K391" s="52"/>
      <c r="L391" s="52"/>
      <c r="M391" s="89"/>
      <c r="N391" s="52">
        <v>0</v>
      </c>
      <c r="O391" s="52">
        <v>1</v>
      </c>
      <c r="P391" s="52"/>
      <c r="Q391" s="52"/>
      <c r="R391" s="52" t="s">
        <v>419</v>
      </c>
      <c r="S391" s="52" t="s">
        <v>415</v>
      </c>
      <c r="T391" s="52">
        <v>1254713</v>
      </c>
      <c r="U391" s="52">
        <v>18</v>
      </c>
      <c r="V391" s="52" t="s">
        <v>30</v>
      </c>
      <c r="W391" s="52" t="s">
        <v>31</v>
      </c>
      <c r="X391" s="52" t="s">
        <v>32</v>
      </c>
      <c r="Y391" s="88">
        <v>41883</v>
      </c>
      <c r="Z391" s="52"/>
      <c r="AA391" s="52"/>
      <c r="AB391" s="52"/>
      <c r="AC391" s="52"/>
      <c r="AD391" s="86">
        <f>F391</f>
        <v>11440.8</v>
      </c>
      <c r="AE391" s="52"/>
      <c r="AF391" s="52"/>
      <c r="AG391" s="52"/>
      <c r="AH391" s="52"/>
      <c r="AI391" s="52"/>
      <c r="AJ391" s="52"/>
      <c r="AK391" s="52"/>
      <c r="AL391" s="52"/>
      <c r="AM391" s="52"/>
      <c r="AN391" s="52"/>
      <c r="AO391" s="52"/>
      <c r="AP391" s="52"/>
      <c r="AQ391" s="52"/>
      <c r="AR391" s="52"/>
      <c r="AS391" s="52"/>
      <c r="AT391" s="52"/>
      <c r="AU391" s="52"/>
      <c r="AV391" s="86"/>
    </row>
    <row r="392" spans="1:48" ht="15.6" x14ac:dyDescent="0.3">
      <c r="A392" s="52">
        <f t="shared" si="10"/>
        <v>383</v>
      </c>
      <c r="B392" s="52">
        <v>930.2</v>
      </c>
      <c r="C392" s="52" t="s">
        <v>25</v>
      </c>
      <c r="D392" s="85">
        <v>41882</v>
      </c>
      <c r="E392" s="84" t="s">
        <v>412</v>
      </c>
      <c r="F392" s="90">
        <v>21.6</v>
      </c>
      <c r="G392" s="90">
        <v>0</v>
      </c>
      <c r="H392" s="52" t="s">
        <v>374</v>
      </c>
      <c r="I392" s="52" t="s">
        <v>413</v>
      </c>
      <c r="J392" s="52">
        <v>0</v>
      </c>
      <c r="K392" s="52"/>
      <c r="L392" s="52"/>
      <c r="M392" s="89"/>
      <c r="N392" s="52">
        <v>0</v>
      </c>
      <c r="O392" s="52">
        <v>1</v>
      </c>
      <c r="P392" s="52"/>
      <c r="Q392" s="52"/>
      <c r="R392" s="52" t="s">
        <v>421</v>
      </c>
      <c r="S392" s="52" t="s">
        <v>415</v>
      </c>
      <c r="T392" s="52">
        <v>1252626</v>
      </c>
      <c r="U392" s="52">
        <v>4</v>
      </c>
      <c r="V392" s="52" t="s">
        <v>30</v>
      </c>
      <c r="W392" s="52" t="s">
        <v>31</v>
      </c>
      <c r="X392" s="52" t="s">
        <v>32</v>
      </c>
      <c r="Y392" s="88">
        <v>41852</v>
      </c>
      <c r="Z392" s="52"/>
      <c r="AA392" s="52"/>
      <c r="AB392" s="52"/>
      <c r="AC392" s="52"/>
      <c r="AD392" s="52"/>
      <c r="AE392" s="52"/>
      <c r="AF392" s="52"/>
      <c r="AG392" s="52"/>
      <c r="AH392" s="52"/>
      <c r="AI392" s="52"/>
      <c r="AJ392" s="86">
        <f>F392</f>
        <v>21.6</v>
      </c>
      <c r="AK392" s="52"/>
      <c r="AL392" s="52"/>
      <c r="AM392" s="52"/>
      <c r="AN392" s="52"/>
      <c r="AO392" s="52"/>
      <c r="AP392" s="52"/>
      <c r="AQ392" s="52"/>
      <c r="AR392" s="52"/>
      <c r="AS392" s="52"/>
      <c r="AT392" s="52"/>
      <c r="AU392" s="52"/>
      <c r="AV392" s="86"/>
    </row>
    <row r="393" spans="1:48" ht="15.6" x14ac:dyDescent="0.3">
      <c r="A393" s="52">
        <f t="shared" si="10"/>
        <v>384</v>
      </c>
      <c r="B393" s="52">
        <v>930.2</v>
      </c>
      <c r="C393" s="52" t="s">
        <v>25</v>
      </c>
      <c r="D393" s="85">
        <v>41882</v>
      </c>
      <c r="E393" s="84" t="s">
        <v>412</v>
      </c>
      <c r="F393" s="90">
        <v>0.96</v>
      </c>
      <c r="G393" s="90">
        <v>0</v>
      </c>
      <c r="H393" s="52" t="s">
        <v>34</v>
      </c>
      <c r="I393" s="52" t="s">
        <v>265</v>
      </c>
      <c r="J393" s="52">
        <v>0</v>
      </c>
      <c r="K393" s="52"/>
      <c r="L393" s="52"/>
      <c r="M393" s="89"/>
      <c r="N393" s="52">
        <v>0</v>
      </c>
      <c r="O393" s="52">
        <v>1</v>
      </c>
      <c r="P393" s="52"/>
      <c r="Q393" s="52"/>
      <c r="R393" s="52" t="s">
        <v>421</v>
      </c>
      <c r="S393" s="52" t="s">
        <v>415</v>
      </c>
      <c r="T393" s="52">
        <v>1252626</v>
      </c>
      <c r="U393" s="52">
        <v>5</v>
      </c>
      <c r="V393" s="52" t="s">
        <v>30</v>
      </c>
      <c r="W393" s="52" t="s">
        <v>31</v>
      </c>
      <c r="X393" s="52" t="s">
        <v>32</v>
      </c>
      <c r="Y393" s="88">
        <v>41852</v>
      </c>
      <c r="Z393" s="52"/>
      <c r="AA393" s="52"/>
      <c r="AB393" s="52"/>
      <c r="AC393" s="52"/>
      <c r="AD393" s="52"/>
      <c r="AE393" s="52"/>
      <c r="AF393" s="52"/>
      <c r="AG393" s="52"/>
      <c r="AH393" s="52"/>
      <c r="AI393" s="52"/>
      <c r="AJ393" s="52"/>
      <c r="AK393" s="52"/>
      <c r="AL393" s="52"/>
      <c r="AM393" s="52"/>
      <c r="AN393" s="52"/>
      <c r="AO393" s="52"/>
      <c r="AP393" s="52"/>
      <c r="AQ393" s="52"/>
      <c r="AR393" s="52"/>
      <c r="AS393" s="52"/>
      <c r="AT393" s="86">
        <f>F393</f>
        <v>0.96</v>
      </c>
      <c r="AU393" s="52" t="s">
        <v>506</v>
      </c>
      <c r="AV393" s="86"/>
    </row>
    <row r="394" spans="1:48" ht="15.6" x14ac:dyDescent="0.3">
      <c r="A394" s="52">
        <f t="shared" si="10"/>
        <v>385</v>
      </c>
      <c r="B394" s="52">
        <v>930.2</v>
      </c>
      <c r="C394" s="52" t="s">
        <v>25</v>
      </c>
      <c r="D394" s="85">
        <v>41882</v>
      </c>
      <c r="E394" s="84" t="s">
        <v>412</v>
      </c>
      <c r="F394" s="90">
        <v>7</v>
      </c>
      <c r="G394" s="90">
        <v>0</v>
      </c>
      <c r="H394" s="52" t="s">
        <v>34</v>
      </c>
      <c r="I394" s="52" t="s">
        <v>106</v>
      </c>
      <c r="J394" s="52">
        <v>0</v>
      </c>
      <c r="K394" s="52"/>
      <c r="L394" s="52"/>
      <c r="M394" s="89"/>
      <c r="N394" s="52">
        <v>0</v>
      </c>
      <c r="O394" s="52">
        <v>1</v>
      </c>
      <c r="P394" s="52"/>
      <c r="Q394" s="52"/>
      <c r="R394" s="52" t="s">
        <v>421</v>
      </c>
      <c r="S394" s="52" t="s">
        <v>415</v>
      </c>
      <c r="T394" s="52">
        <v>1252626</v>
      </c>
      <c r="U394" s="52">
        <v>19</v>
      </c>
      <c r="V394" s="52" t="s">
        <v>30</v>
      </c>
      <c r="W394" s="52" t="s">
        <v>31</v>
      </c>
      <c r="X394" s="52" t="s">
        <v>32</v>
      </c>
      <c r="Y394" s="88">
        <v>41852</v>
      </c>
      <c r="Z394" s="52"/>
      <c r="AA394" s="52"/>
      <c r="AB394" s="52"/>
      <c r="AC394" s="52"/>
      <c r="AD394" s="52"/>
      <c r="AE394" s="52"/>
      <c r="AF394" s="52"/>
      <c r="AG394" s="52"/>
      <c r="AH394" s="52"/>
      <c r="AI394" s="52"/>
      <c r="AJ394" s="52"/>
      <c r="AK394" s="52"/>
      <c r="AL394" s="52"/>
      <c r="AM394" s="86">
        <f>F394</f>
        <v>7</v>
      </c>
      <c r="AN394" s="86"/>
      <c r="AO394" s="86"/>
      <c r="AP394" s="86"/>
      <c r="AQ394" s="86"/>
      <c r="AR394" s="86"/>
      <c r="AS394" s="86"/>
      <c r="AT394" s="52"/>
      <c r="AU394" s="52"/>
      <c r="AV394" s="86"/>
    </row>
    <row r="395" spans="1:48" ht="15.6" x14ac:dyDescent="0.3">
      <c r="A395" s="52">
        <f t="shared" si="10"/>
        <v>386</v>
      </c>
      <c r="B395" s="52">
        <v>930.2</v>
      </c>
      <c r="C395" s="52" t="s">
        <v>25</v>
      </c>
      <c r="D395" s="85">
        <v>41882</v>
      </c>
      <c r="E395" s="84" t="s">
        <v>412</v>
      </c>
      <c r="F395" s="90">
        <v>5276.85</v>
      </c>
      <c r="G395" s="90">
        <v>0</v>
      </c>
      <c r="H395" s="52" t="s">
        <v>189</v>
      </c>
      <c r="I395" s="52" t="s">
        <v>416</v>
      </c>
      <c r="J395" s="52">
        <v>0</v>
      </c>
      <c r="K395" s="52"/>
      <c r="L395" s="52"/>
      <c r="M395" s="89"/>
      <c r="N395" s="52">
        <v>0</v>
      </c>
      <c r="O395" s="52">
        <v>1</v>
      </c>
      <c r="P395" s="52"/>
      <c r="Q395" s="52"/>
      <c r="R395" s="52" t="s">
        <v>421</v>
      </c>
      <c r="S395" s="52" t="s">
        <v>415</v>
      </c>
      <c r="T395" s="52">
        <v>1252626</v>
      </c>
      <c r="U395" s="52">
        <v>20</v>
      </c>
      <c r="V395" s="52" t="s">
        <v>30</v>
      </c>
      <c r="W395" s="52" t="s">
        <v>31</v>
      </c>
      <c r="X395" s="52" t="s">
        <v>32</v>
      </c>
      <c r="Y395" s="88">
        <v>41852</v>
      </c>
      <c r="Z395" s="52"/>
      <c r="AA395" s="52"/>
      <c r="AB395" s="52"/>
      <c r="AC395" s="86">
        <f>F395</f>
        <v>5276.85</v>
      </c>
      <c r="AD395" s="52"/>
      <c r="AE395" s="52"/>
      <c r="AF395" s="52"/>
      <c r="AG395" s="52"/>
      <c r="AH395" s="52"/>
      <c r="AI395" s="52"/>
      <c r="AJ395" s="52"/>
      <c r="AK395" s="52"/>
      <c r="AL395" s="52"/>
      <c r="AM395" s="52"/>
      <c r="AN395" s="52"/>
      <c r="AO395" s="52"/>
      <c r="AP395" s="52"/>
      <c r="AQ395" s="52"/>
      <c r="AR395" s="52"/>
      <c r="AS395" s="52"/>
      <c r="AT395" s="52"/>
      <c r="AU395" s="52"/>
      <c r="AV395" s="86"/>
    </row>
    <row r="396" spans="1:48" ht="15.6" x14ac:dyDescent="0.3">
      <c r="A396" s="52">
        <f t="shared" ref="A396:A423" si="11">A395+1</f>
        <v>387</v>
      </c>
      <c r="B396" s="52">
        <v>930.2</v>
      </c>
      <c r="C396" s="52" t="s">
        <v>25</v>
      </c>
      <c r="D396" s="85">
        <v>41882</v>
      </c>
      <c r="E396" s="84" t="s">
        <v>412</v>
      </c>
      <c r="F396" s="90">
        <v>11440.8</v>
      </c>
      <c r="G396" s="90">
        <v>0</v>
      </c>
      <c r="H396" s="52" t="s">
        <v>189</v>
      </c>
      <c r="I396" s="52" t="s">
        <v>417</v>
      </c>
      <c r="J396" s="52">
        <v>0</v>
      </c>
      <c r="K396" s="52"/>
      <c r="L396" s="52"/>
      <c r="M396" s="89"/>
      <c r="N396" s="52">
        <v>0</v>
      </c>
      <c r="O396" s="52">
        <v>1</v>
      </c>
      <c r="P396" s="52"/>
      <c r="Q396" s="52"/>
      <c r="R396" s="52" t="s">
        <v>421</v>
      </c>
      <c r="S396" s="52" t="s">
        <v>415</v>
      </c>
      <c r="T396" s="52">
        <v>1252626</v>
      </c>
      <c r="U396" s="52">
        <v>22</v>
      </c>
      <c r="V396" s="52" t="s">
        <v>30</v>
      </c>
      <c r="W396" s="52" t="s">
        <v>31</v>
      </c>
      <c r="X396" s="52" t="s">
        <v>32</v>
      </c>
      <c r="Y396" s="88">
        <v>41852</v>
      </c>
      <c r="Z396" s="52"/>
      <c r="AA396" s="52"/>
      <c r="AB396" s="52"/>
      <c r="AC396" s="52"/>
      <c r="AD396" s="86">
        <f>F396</f>
        <v>11440.8</v>
      </c>
      <c r="AE396" s="52"/>
      <c r="AF396" s="52"/>
      <c r="AG396" s="52"/>
      <c r="AH396" s="52"/>
      <c r="AI396" s="52"/>
      <c r="AJ396" s="52"/>
      <c r="AK396" s="52"/>
      <c r="AL396" s="52"/>
      <c r="AM396" s="52"/>
      <c r="AN396" s="52"/>
      <c r="AO396" s="52"/>
      <c r="AP396" s="52"/>
      <c r="AQ396" s="52"/>
      <c r="AR396" s="52"/>
      <c r="AS396" s="52"/>
      <c r="AT396" s="52"/>
      <c r="AU396" s="52"/>
      <c r="AV396" s="86"/>
    </row>
    <row r="397" spans="1:48" ht="15.6" x14ac:dyDescent="0.3">
      <c r="A397" s="52">
        <f t="shared" si="11"/>
        <v>388</v>
      </c>
      <c r="B397" s="52">
        <v>930.2</v>
      </c>
      <c r="C397" s="52" t="s">
        <v>25</v>
      </c>
      <c r="D397" s="85">
        <v>41851</v>
      </c>
      <c r="E397" s="84" t="s">
        <v>412</v>
      </c>
      <c r="F397" s="90">
        <v>33.6</v>
      </c>
      <c r="G397" s="90">
        <v>0</v>
      </c>
      <c r="H397" s="52" t="s">
        <v>374</v>
      </c>
      <c r="I397" s="52" t="s">
        <v>413</v>
      </c>
      <c r="J397" s="52">
        <v>0</v>
      </c>
      <c r="K397" s="52"/>
      <c r="L397" s="52"/>
      <c r="M397" s="89"/>
      <c r="N397" s="52">
        <v>0</v>
      </c>
      <c r="O397" s="52">
        <v>1</v>
      </c>
      <c r="P397" s="52"/>
      <c r="Q397" s="52"/>
      <c r="R397" s="52" t="s">
        <v>421</v>
      </c>
      <c r="S397" s="52" t="s">
        <v>415</v>
      </c>
      <c r="T397" s="52">
        <v>1250753</v>
      </c>
      <c r="U397" s="52">
        <v>4</v>
      </c>
      <c r="V397" s="52" t="s">
        <v>30</v>
      </c>
      <c r="W397" s="52" t="s">
        <v>31</v>
      </c>
      <c r="X397" s="52" t="s">
        <v>32</v>
      </c>
      <c r="Y397" s="88">
        <v>41821</v>
      </c>
      <c r="Z397" s="52"/>
      <c r="AA397" s="52"/>
      <c r="AB397" s="52"/>
      <c r="AC397" s="52"/>
      <c r="AD397" s="52"/>
      <c r="AE397" s="52"/>
      <c r="AF397" s="52"/>
      <c r="AG397" s="52"/>
      <c r="AH397" s="52"/>
      <c r="AI397" s="52"/>
      <c r="AJ397" s="86">
        <f>F397</f>
        <v>33.6</v>
      </c>
      <c r="AK397" s="52"/>
      <c r="AL397" s="52"/>
      <c r="AM397" s="52"/>
      <c r="AN397" s="52"/>
      <c r="AO397" s="52"/>
      <c r="AP397" s="52"/>
      <c r="AQ397" s="52"/>
      <c r="AR397" s="52"/>
      <c r="AS397" s="52"/>
      <c r="AT397" s="52"/>
      <c r="AU397" s="52"/>
      <c r="AV397" s="86"/>
    </row>
    <row r="398" spans="1:48" ht="15.6" x14ac:dyDescent="0.3">
      <c r="A398" s="52">
        <f t="shared" si="11"/>
        <v>389</v>
      </c>
      <c r="B398" s="52">
        <v>930.2</v>
      </c>
      <c r="C398" s="52" t="s">
        <v>25</v>
      </c>
      <c r="D398" s="85">
        <v>41851</v>
      </c>
      <c r="E398" s="84" t="s">
        <v>412</v>
      </c>
      <c r="F398" s="90">
        <v>1.44</v>
      </c>
      <c r="G398" s="90">
        <v>0</v>
      </c>
      <c r="H398" s="52" t="s">
        <v>34</v>
      </c>
      <c r="I398" s="52" t="s">
        <v>265</v>
      </c>
      <c r="J398" s="52">
        <v>0</v>
      </c>
      <c r="K398" s="52"/>
      <c r="L398" s="52"/>
      <c r="M398" s="89"/>
      <c r="N398" s="52">
        <v>0</v>
      </c>
      <c r="O398" s="52">
        <v>1</v>
      </c>
      <c r="P398" s="52"/>
      <c r="Q398" s="52"/>
      <c r="R398" s="52" t="s">
        <v>421</v>
      </c>
      <c r="S398" s="52" t="s">
        <v>415</v>
      </c>
      <c r="T398" s="52">
        <v>1250753</v>
      </c>
      <c r="U398" s="52">
        <v>5</v>
      </c>
      <c r="V398" s="52" t="s">
        <v>30</v>
      </c>
      <c r="W398" s="52" t="s">
        <v>31</v>
      </c>
      <c r="X398" s="52" t="s">
        <v>32</v>
      </c>
      <c r="Y398" s="88">
        <v>41821</v>
      </c>
      <c r="Z398" s="52"/>
      <c r="AA398" s="52"/>
      <c r="AB398" s="52"/>
      <c r="AC398" s="52"/>
      <c r="AD398" s="52"/>
      <c r="AE398" s="52"/>
      <c r="AF398" s="52"/>
      <c r="AG398" s="52"/>
      <c r="AH398" s="52"/>
      <c r="AI398" s="52"/>
      <c r="AJ398" s="52"/>
      <c r="AK398" s="52"/>
      <c r="AL398" s="52"/>
      <c r="AM398" s="52"/>
      <c r="AN398" s="52"/>
      <c r="AO398" s="52"/>
      <c r="AP398" s="52"/>
      <c r="AQ398" s="52"/>
      <c r="AR398" s="52"/>
      <c r="AS398" s="52"/>
      <c r="AT398" s="86">
        <f>F398</f>
        <v>1.44</v>
      </c>
      <c r="AU398" s="52" t="s">
        <v>506</v>
      </c>
      <c r="AV398" s="86"/>
    </row>
    <row r="399" spans="1:48" ht="15.6" x14ac:dyDescent="0.3">
      <c r="A399" s="52">
        <f t="shared" si="11"/>
        <v>390</v>
      </c>
      <c r="B399" s="52">
        <v>930.2</v>
      </c>
      <c r="C399" s="52" t="s">
        <v>25</v>
      </c>
      <c r="D399" s="85">
        <v>41851</v>
      </c>
      <c r="E399" s="84" t="s">
        <v>412</v>
      </c>
      <c r="F399" s="90">
        <v>96.48</v>
      </c>
      <c r="G399" s="90">
        <v>0</v>
      </c>
      <c r="H399" s="52" t="s">
        <v>34</v>
      </c>
      <c r="I399" s="52" t="s">
        <v>67</v>
      </c>
      <c r="J399" s="52">
        <v>0</v>
      </c>
      <c r="K399" s="52"/>
      <c r="L399" s="52"/>
      <c r="M399" s="89"/>
      <c r="N399" s="52">
        <v>0</v>
      </c>
      <c r="O399" s="52">
        <v>1</v>
      </c>
      <c r="P399" s="52"/>
      <c r="Q399" s="52"/>
      <c r="R399" s="52" t="s">
        <v>421</v>
      </c>
      <c r="S399" s="52" t="s">
        <v>415</v>
      </c>
      <c r="T399" s="52">
        <v>1250753</v>
      </c>
      <c r="U399" s="52">
        <v>12</v>
      </c>
      <c r="V399" s="52" t="s">
        <v>30</v>
      </c>
      <c r="W399" s="52" t="s">
        <v>31</v>
      </c>
      <c r="X399" s="52" t="s">
        <v>32</v>
      </c>
      <c r="Y399" s="88">
        <v>41821</v>
      </c>
      <c r="Z399" s="52"/>
      <c r="AA399" s="52"/>
      <c r="AB399" s="52"/>
      <c r="AC399" s="52"/>
      <c r="AD399" s="52"/>
      <c r="AE399" s="52"/>
      <c r="AF399" s="52"/>
      <c r="AG399" s="52"/>
      <c r="AH399" s="52"/>
      <c r="AI399" s="52"/>
      <c r="AJ399" s="52"/>
      <c r="AK399" s="52"/>
      <c r="AL399" s="52"/>
      <c r="AM399" s="52"/>
      <c r="AN399" s="52"/>
      <c r="AO399" s="86">
        <f>F399</f>
        <v>96.48</v>
      </c>
      <c r="AP399" s="52"/>
      <c r="AQ399" s="52"/>
      <c r="AR399" s="52"/>
      <c r="AS399" s="52"/>
      <c r="AT399" s="52"/>
      <c r="AU399" s="52"/>
      <c r="AV399" s="86"/>
    </row>
    <row r="400" spans="1:48" ht="15.6" x14ac:dyDescent="0.3">
      <c r="A400" s="52">
        <f t="shared" si="11"/>
        <v>391</v>
      </c>
      <c r="B400" s="52">
        <v>930.2</v>
      </c>
      <c r="C400" s="52" t="s">
        <v>25</v>
      </c>
      <c r="D400" s="85">
        <v>41851</v>
      </c>
      <c r="E400" s="84" t="s">
        <v>412</v>
      </c>
      <c r="F400" s="90">
        <v>6.78</v>
      </c>
      <c r="G400" s="90">
        <v>0</v>
      </c>
      <c r="H400" s="52" t="s">
        <v>34</v>
      </c>
      <c r="I400" s="52" t="s">
        <v>265</v>
      </c>
      <c r="J400" s="52">
        <v>0</v>
      </c>
      <c r="K400" s="52"/>
      <c r="L400" s="52"/>
      <c r="M400" s="89"/>
      <c r="N400" s="52">
        <v>0</v>
      </c>
      <c r="O400" s="52">
        <v>1</v>
      </c>
      <c r="P400" s="52"/>
      <c r="Q400" s="52"/>
      <c r="R400" s="52" t="s">
        <v>421</v>
      </c>
      <c r="S400" s="52" t="s">
        <v>415</v>
      </c>
      <c r="T400" s="52">
        <v>1250753</v>
      </c>
      <c r="U400" s="52">
        <v>23</v>
      </c>
      <c r="V400" s="52" t="s">
        <v>30</v>
      </c>
      <c r="W400" s="52" t="s">
        <v>31</v>
      </c>
      <c r="X400" s="52" t="s">
        <v>32</v>
      </c>
      <c r="Y400" s="88">
        <v>41821</v>
      </c>
      <c r="Z400" s="52"/>
      <c r="AA400" s="52"/>
      <c r="AB400" s="52"/>
      <c r="AC400" s="52"/>
      <c r="AD400" s="52"/>
      <c r="AE400" s="52"/>
      <c r="AF400" s="52"/>
      <c r="AG400" s="52"/>
      <c r="AH400" s="52"/>
      <c r="AI400" s="52"/>
      <c r="AJ400" s="52"/>
      <c r="AK400" s="52"/>
      <c r="AL400" s="52"/>
      <c r="AM400" s="52"/>
      <c r="AN400" s="52"/>
      <c r="AO400" s="52"/>
      <c r="AP400" s="52"/>
      <c r="AQ400" s="52"/>
      <c r="AR400" s="52"/>
      <c r="AS400" s="52"/>
      <c r="AT400" s="86">
        <f>F400</f>
        <v>6.78</v>
      </c>
      <c r="AU400" s="52" t="s">
        <v>506</v>
      </c>
      <c r="AV400" s="86"/>
    </row>
    <row r="401" spans="1:50" ht="15.6" x14ac:dyDescent="0.3">
      <c r="A401" s="52">
        <f t="shared" si="11"/>
        <v>392</v>
      </c>
      <c r="B401" s="52">
        <v>930.2</v>
      </c>
      <c r="C401" s="52" t="s">
        <v>25</v>
      </c>
      <c r="D401" s="85">
        <v>41851</v>
      </c>
      <c r="E401" s="84" t="s">
        <v>412</v>
      </c>
      <c r="F401" s="90">
        <v>5276.85</v>
      </c>
      <c r="G401" s="90">
        <v>0</v>
      </c>
      <c r="H401" s="52" t="s">
        <v>189</v>
      </c>
      <c r="I401" s="52" t="s">
        <v>416</v>
      </c>
      <c r="J401" s="52">
        <v>0</v>
      </c>
      <c r="K401" s="52"/>
      <c r="L401" s="52"/>
      <c r="M401" s="89"/>
      <c r="N401" s="52">
        <v>0</v>
      </c>
      <c r="O401" s="52">
        <v>1</v>
      </c>
      <c r="P401" s="52"/>
      <c r="Q401" s="52"/>
      <c r="R401" s="52" t="s">
        <v>421</v>
      </c>
      <c r="S401" s="52" t="s">
        <v>415</v>
      </c>
      <c r="T401" s="52">
        <v>1250753</v>
      </c>
      <c r="U401" s="52">
        <v>25</v>
      </c>
      <c r="V401" s="52" t="s">
        <v>30</v>
      </c>
      <c r="W401" s="52" t="s">
        <v>31</v>
      </c>
      <c r="X401" s="52" t="s">
        <v>32</v>
      </c>
      <c r="Y401" s="88">
        <v>41821</v>
      </c>
      <c r="Z401" s="52"/>
      <c r="AA401" s="52"/>
      <c r="AB401" s="52"/>
      <c r="AC401" s="86">
        <f>F401</f>
        <v>5276.85</v>
      </c>
      <c r="AD401" s="52"/>
      <c r="AE401" s="52"/>
      <c r="AF401" s="52"/>
      <c r="AG401" s="52"/>
      <c r="AH401" s="52"/>
      <c r="AI401" s="52"/>
      <c r="AJ401" s="52"/>
      <c r="AK401" s="52"/>
      <c r="AL401" s="52"/>
      <c r="AM401" s="52"/>
      <c r="AN401" s="52"/>
      <c r="AO401" s="52"/>
      <c r="AP401" s="52"/>
      <c r="AQ401" s="52"/>
      <c r="AR401" s="52"/>
      <c r="AS401" s="52"/>
      <c r="AT401" s="52"/>
      <c r="AU401" s="52"/>
      <c r="AV401" s="86"/>
    </row>
    <row r="402" spans="1:50" ht="15.6" x14ac:dyDescent="0.3">
      <c r="A402" s="52">
        <f t="shared" si="11"/>
        <v>393</v>
      </c>
      <c r="B402" s="52">
        <v>930.2</v>
      </c>
      <c r="C402" s="52" t="s">
        <v>25</v>
      </c>
      <c r="D402" s="85">
        <v>41851</v>
      </c>
      <c r="E402" s="84" t="s">
        <v>412</v>
      </c>
      <c r="F402" s="90">
        <v>11440.8</v>
      </c>
      <c r="G402" s="90">
        <v>0</v>
      </c>
      <c r="H402" s="52" t="s">
        <v>189</v>
      </c>
      <c r="I402" s="52" t="s">
        <v>417</v>
      </c>
      <c r="J402" s="52">
        <v>0</v>
      </c>
      <c r="K402" s="52"/>
      <c r="L402" s="52"/>
      <c r="M402" s="89"/>
      <c r="N402" s="52">
        <v>0</v>
      </c>
      <c r="O402" s="52">
        <v>1</v>
      </c>
      <c r="P402" s="52"/>
      <c r="Q402" s="52"/>
      <c r="R402" s="52" t="s">
        <v>421</v>
      </c>
      <c r="S402" s="52" t="s">
        <v>415</v>
      </c>
      <c r="T402" s="52">
        <v>1250753</v>
      </c>
      <c r="U402" s="52">
        <v>27</v>
      </c>
      <c r="V402" s="52" t="s">
        <v>30</v>
      </c>
      <c r="W402" s="52" t="s">
        <v>31</v>
      </c>
      <c r="X402" s="52" t="s">
        <v>32</v>
      </c>
      <c r="Y402" s="88">
        <v>41821</v>
      </c>
      <c r="Z402" s="52"/>
      <c r="AA402" s="52"/>
      <c r="AB402" s="52"/>
      <c r="AC402" s="52"/>
      <c r="AD402" s="86">
        <f>F402</f>
        <v>11440.8</v>
      </c>
      <c r="AE402" s="52"/>
      <c r="AF402" s="52"/>
      <c r="AG402" s="52"/>
      <c r="AH402" s="52"/>
      <c r="AI402" s="52"/>
      <c r="AJ402" s="52"/>
      <c r="AK402" s="52"/>
      <c r="AL402" s="52"/>
      <c r="AM402" s="52"/>
      <c r="AN402" s="52"/>
      <c r="AO402" s="52"/>
      <c r="AP402" s="52"/>
      <c r="AQ402" s="52"/>
      <c r="AR402" s="52"/>
      <c r="AS402" s="52"/>
      <c r="AT402" s="52"/>
      <c r="AU402" s="52"/>
      <c r="AV402" s="86"/>
    </row>
    <row r="403" spans="1:50" ht="15.6" x14ac:dyDescent="0.3">
      <c r="A403" s="52">
        <f t="shared" si="11"/>
        <v>394</v>
      </c>
      <c r="B403" s="52">
        <v>930.2</v>
      </c>
      <c r="C403" s="52" t="s">
        <v>25</v>
      </c>
      <c r="D403" s="85">
        <v>42185</v>
      </c>
      <c r="E403" s="84" t="s">
        <v>1128</v>
      </c>
      <c r="F403" s="90">
        <v>0</v>
      </c>
      <c r="G403" s="90">
        <v>4097.2</v>
      </c>
      <c r="H403" s="52" t="s">
        <v>406</v>
      </c>
      <c r="I403" s="52" t="s">
        <v>407</v>
      </c>
      <c r="J403" s="52">
        <v>0</v>
      </c>
      <c r="K403" s="52"/>
      <c r="L403" s="52"/>
      <c r="M403" s="89"/>
      <c r="N403" s="52">
        <v>0</v>
      </c>
      <c r="O403" s="52">
        <v>1</v>
      </c>
      <c r="P403" s="52"/>
      <c r="Q403" s="52"/>
      <c r="R403" s="52" t="s">
        <v>422</v>
      </c>
      <c r="S403" s="52" t="s">
        <v>423</v>
      </c>
      <c r="T403" s="52">
        <v>1270428</v>
      </c>
      <c r="U403" s="52">
        <v>6</v>
      </c>
      <c r="V403" s="52" t="s">
        <v>30</v>
      </c>
      <c r="W403" s="52" t="s">
        <v>31</v>
      </c>
      <c r="X403" s="52" t="s">
        <v>32</v>
      </c>
      <c r="Y403" s="88">
        <v>42156</v>
      </c>
      <c r="Z403" s="52"/>
      <c r="AA403" s="52"/>
      <c r="AB403" s="52"/>
      <c r="AC403" s="52"/>
      <c r="AD403" s="52"/>
      <c r="AE403" s="52"/>
      <c r="AF403" s="52"/>
      <c r="AG403" s="52"/>
      <c r="AH403" s="52"/>
      <c r="AI403" s="52"/>
      <c r="AJ403" s="52"/>
      <c r="AK403" s="52"/>
      <c r="AL403" s="52"/>
      <c r="AM403" s="52"/>
      <c r="AN403" s="52"/>
      <c r="AO403" s="52"/>
      <c r="AP403" s="52"/>
      <c r="AQ403" s="52"/>
      <c r="AR403" s="52"/>
      <c r="AS403" s="86">
        <f>F403-G403</f>
        <v>-4097.2</v>
      </c>
      <c r="AT403" s="52"/>
      <c r="AU403" s="52"/>
      <c r="AV403" s="86"/>
    </row>
    <row r="404" spans="1:50" ht="15.6" x14ac:dyDescent="0.3">
      <c r="A404" s="52">
        <f t="shared" si="11"/>
        <v>395</v>
      </c>
      <c r="B404" s="52">
        <v>930.2</v>
      </c>
      <c r="C404" s="52" t="s">
        <v>25</v>
      </c>
      <c r="D404" s="85">
        <v>42155</v>
      </c>
      <c r="E404" s="84" t="s">
        <v>1128</v>
      </c>
      <c r="F404" s="90">
        <v>0</v>
      </c>
      <c r="G404" s="90">
        <v>2289.2800000000002</v>
      </c>
      <c r="H404" s="52" t="s">
        <v>406</v>
      </c>
      <c r="I404" s="52" t="s">
        <v>407</v>
      </c>
      <c r="J404" s="52">
        <v>0</v>
      </c>
      <c r="K404" s="52"/>
      <c r="L404" s="52"/>
      <c r="M404" s="89"/>
      <c r="N404" s="52">
        <v>0</v>
      </c>
      <c r="O404" s="52">
        <v>1</v>
      </c>
      <c r="P404" s="52"/>
      <c r="Q404" s="52"/>
      <c r="R404" s="52" t="s">
        <v>424</v>
      </c>
      <c r="S404" s="52" t="s">
        <v>423</v>
      </c>
      <c r="T404" s="52">
        <v>1268676</v>
      </c>
      <c r="U404" s="52">
        <v>6</v>
      </c>
      <c r="V404" s="52" t="s">
        <v>30</v>
      </c>
      <c r="W404" s="52" t="s">
        <v>31</v>
      </c>
      <c r="X404" s="52" t="s">
        <v>32</v>
      </c>
      <c r="Y404" s="88">
        <v>42125</v>
      </c>
      <c r="Z404" s="52"/>
      <c r="AA404" s="52"/>
      <c r="AB404" s="52"/>
      <c r="AC404" s="52"/>
      <c r="AD404" s="52"/>
      <c r="AE404" s="52"/>
      <c r="AF404" s="52"/>
      <c r="AG404" s="52"/>
      <c r="AH404" s="52"/>
      <c r="AI404" s="52"/>
      <c r="AJ404" s="52"/>
      <c r="AK404" s="52"/>
      <c r="AL404" s="52"/>
      <c r="AM404" s="52"/>
      <c r="AN404" s="52"/>
      <c r="AO404" s="52"/>
      <c r="AP404" s="52"/>
      <c r="AQ404" s="52"/>
      <c r="AR404" s="52"/>
      <c r="AS404" s="86">
        <f t="shared" ref="AS404:AS415" si="12">F404-G404</f>
        <v>-2289.2800000000002</v>
      </c>
      <c r="AT404" s="52"/>
      <c r="AU404" s="52"/>
      <c r="AV404" s="86"/>
    </row>
    <row r="405" spans="1:50" ht="15.6" x14ac:dyDescent="0.3">
      <c r="A405" s="52">
        <f t="shared" si="11"/>
        <v>396</v>
      </c>
      <c r="B405" s="52">
        <v>930.2</v>
      </c>
      <c r="C405" s="52" t="s">
        <v>25</v>
      </c>
      <c r="D405" s="85">
        <v>42124</v>
      </c>
      <c r="E405" s="84" t="s">
        <v>1128</v>
      </c>
      <c r="F405" s="90">
        <v>0</v>
      </c>
      <c r="G405" s="90">
        <v>2015.45</v>
      </c>
      <c r="H405" s="52" t="s">
        <v>406</v>
      </c>
      <c r="I405" s="52" t="s">
        <v>407</v>
      </c>
      <c r="J405" s="52">
        <v>0</v>
      </c>
      <c r="K405" s="52"/>
      <c r="L405" s="52"/>
      <c r="M405" s="89"/>
      <c r="N405" s="52">
        <v>0</v>
      </c>
      <c r="O405" s="52">
        <v>1</v>
      </c>
      <c r="P405" s="52"/>
      <c r="Q405" s="52"/>
      <c r="R405" s="52" t="s">
        <v>422</v>
      </c>
      <c r="S405" s="52" t="s">
        <v>423</v>
      </c>
      <c r="T405" s="52">
        <v>1266970</v>
      </c>
      <c r="U405" s="52">
        <v>6</v>
      </c>
      <c r="V405" s="52" t="s">
        <v>30</v>
      </c>
      <c r="W405" s="52" t="s">
        <v>31</v>
      </c>
      <c r="X405" s="52" t="s">
        <v>32</v>
      </c>
      <c r="Y405" s="88">
        <v>42095</v>
      </c>
      <c r="Z405" s="52"/>
      <c r="AA405" s="52"/>
      <c r="AB405" s="52"/>
      <c r="AC405" s="52"/>
      <c r="AD405" s="52"/>
      <c r="AE405" s="52"/>
      <c r="AF405" s="52"/>
      <c r="AG405" s="52"/>
      <c r="AH405" s="52"/>
      <c r="AI405" s="52"/>
      <c r="AJ405" s="52"/>
      <c r="AK405" s="52"/>
      <c r="AL405" s="52"/>
      <c r="AM405" s="52"/>
      <c r="AN405" s="52"/>
      <c r="AO405" s="52"/>
      <c r="AP405" s="52"/>
      <c r="AQ405" s="52"/>
      <c r="AR405" s="52"/>
      <c r="AS405" s="86">
        <f t="shared" si="12"/>
        <v>-2015.45</v>
      </c>
      <c r="AT405" s="52"/>
      <c r="AU405" s="52"/>
      <c r="AV405" s="86"/>
    </row>
    <row r="406" spans="1:50" ht="15.6" x14ac:dyDescent="0.3">
      <c r="A406" s="52">
        <f t="shared" si="11"/>
        <v>397</v>
      </c>
      <c r="B406" s="52">
        <v>930.2</v>
      </c>
      <c r="C406" s="52" t="s">
        <v>25</v>
      </c>
      <c r="D406" s="85">
        <v>42094</v>
      </c>
      <c r="E406" s="84" t="s">
        <v>1128</v>
      </c>
      <c r="F406" s="90">
        <v>0</v>
      </c>
      <c r="G406" s="90">
        <v>1484.3</v>
      </c>
      <c r="H406" s="52" t="s">
        <v>406</v>
      </c>
      <c r="I406" s="52" t="s">
        <v>407</v>
      </c>
      <c r="J406" s="52">
        <v>0</v>
      </c>
      <c r="K406" s="52"/>
      <c r="L406" s="52"/>
      <c r="M406" s="89"/>
      <c r="N406" s="52">
        <v>0</v>
      </c>
      <c r="O406" s="52">
        <v>1</v>
      </c>
      <c r="P406" s="52"/>
      <c r="Q406" s="52"/>
      <c r="R406" s="52" t="s">
        <v>422</v>
      </c>
      <c r="S406" s="52" t="s">
        <v>423</v>
      </c>
      <c r="T406" s="52">
        <v>1265270</v>
      </c>
      <c r="U406" s="52">
        <v>6</v>
      </c>
      <c r="V406" s="52" t="s">
        <v>30</v>
      </c>
      <c r="W406" s="52" t="s">
        <v>31</v>
      </c>
      <c r="X406" s="52" t="s">
        <v>32</v>
      </c>
      <c r="Y406" s="88">
        <v>42064</v>
      </c>
      <c r="Z406" s="52"/>
      <c r="AA406" s="52"/>
      <c r="AB406" s="52"/>
      <c r="AC406" s="52"/>
      <c r="AD406" s="52"/>
      <c r="AE406" s="52"/>
      <c r="AF406" s="52"/>
      <c r="AG406" s="52"/>
      <c r="AH406" s="52"/>
      <c r="AI406" s="52"/>
      <c r="AJ406" s="52"/>
      <c r="AK406" s="52"/>
      <c r="AL406" s="52"/>
      <c r="AM406" s="52"/>
      <c r="AN406" s="52"/>
      <c r="AO406" s="52"/>
      <c r="AP406" s="52"/>
      <c r="AQ406" s="52"/>
      <c r="AR406" s="52"/>
      <c r="AS406" s="86">
        <f t="shared" si="12"/>
        <v>-1484.3</v>
      </c>
      <c r="AT406" s="52"/>
      <c r="AU406" s="52"/>
      <c r="AV406" s="86"/>
    </row>
    <row r="407" spans="1:50" ht="15.6" x14ac:dyDescent="0.3">
      <c r="A407" s="52">
        <f t="shared" si="11"/>
        <v>398</v>
      </c>
      <c r="B407" s="52">
        <v>930.2</v>
      </c>
      <c r="C407" s="52" t="s">
        <v>25</v>
      </c>
      <c r="D407" s="85">
        <v>42063</v>
      </c>
      <c r="E407" s="84" t="s">
        <v>1128</v>
      </c>
      <c r="F407" s="90">
        <v>144.97</v>
      </c>
      <c r="G407" s="90">
        <v>0</v>
      </c>
      <c r="H407" s="52" t="s">
        <v>406</v>
      </c>
      <c r="I407" s="52" t="s">
        <v>407</v>
      </c>
      <c r="J407" s="52">
        <v>0</v>
      </c>
      <c r="K407" s="52"/>
      <c r="L407" s="52"/>
      <c r="M407" s="89"/>
      <c r="N407" s="52">
        <v>0</v>
      </c>
      <c r="O407" s="52">
        <v>1</v>
      </c>
      <c r="P407" s="52"/>
      <c r="Q407" s="52"/>
      <c r="R407" s="52" t="s">
        <v>422</v>
      </c>
      <c r="S407" s="52" t="s">
        <v>423</v>
      </c>
      <c r="T407" s="52">
        <v>1263623</v>
      </c>
      <c r="U407" s="52">
        <v>10</v>
      </c>
      <c r="V407" s="52" t="s">
        <v>30</v>
      </c>
      <c r="W407" s="52" t="s">
        <v>31</v>
      </c>
      <c r="X407" s="52" t="s">
        <v>32</v>
      </c>
      <c r="Y407" s="88">
        <v>42036</v>
      </c>
      <c r="Z407" s="52"/>
      <c r="AA407" s="52"/>
      <c r="AB407" s="52"/>
      <c r="AC407" s="52"/>
      <c r="AD407" s="52"/>
      <c r="AE407" s="52"/>
      <c r="AF407" s="52"/>
      <c r="AG407" s="52"/>
      <c r="AH407" s="52"/>
      <c r="AI407" s="52"/>
      <c r="AJ407" s="52"/>
      <c r="AK407" s="52"/>
      <c r="AL407" s="52"/>
      <c r="AM407" s="52"/>
      <c r="AN407" s="52"/>
      <c r="AO407" s="52"/>
      <c r="AP407" s="52"/>
      <c r="AQ407" s="52"/>
      <c r="AR407" s="52"/>
      <c r="AS407" s="86">
        <f t="shared" si="12"/>
        <v>144.97</v>
      </c>
      <c r="AT407" s="52"/>
      <c r="AU407" s="52"/>
      <c r="AV407" s="86"/>
    </row>
    <row r="408" spans="1:50" ht="15.6" x14ac:dyDescent="0.3">
      <c r="A408" s="52">
        <f t="shared" si="11"/>
        <v>399</v>
      </c>
      <c r="B408" s="52">
        <v>930.2</v>
      </c>
      <c r="C408" s="52" t="s">
        <v>25</v>
      </c>
      <c r="D408" s="85">
        <v>42063</v>
      </c>
      <c r="E408" s="84" t="s">
        <v>1128</v>
      </c>
      <c r="F408" s="90">
        <v>0</v>
      </c>
      <c r="G408" s="90">
        <v>1761.87</v>
      </c>
      <c r="H408" s="52" t="s">
        <v>406</v>
      </c>
      <c r="I408" s="52" t="s">
        <v>407</v>
      </c>
      <c r="J408" s="52">
        <v>0</v>
      </c>
      <c r="K408" s="52"/>
      <c r="L408" s="52"/>
      <c r="M408" s="89"/>
      <c r="N408" s="52">
        <v>0</v>
      </c>
      <c r="O408" s="52">
        <v>1</v>
      </c>
      <c r="P408" s="52"/>
      <c r="Q408" s="52"/>
      <c r="R408" s="52" t="s">
        <v>422</v>
      </c>
      <c r="S408" s="52" t="s">
        <v>423</v>
      </c>
      <c r="T408" s="52">
        <v>1263623</v>
      </c>
      <c r="U408" s="52">
        <v>11</v>
      </c>
      <c r="V408" s="52" t="s">
        <v>30</v>
      </c>
      <c r="W408" s="52" t="s">
        <v>31</v>
      </c>
      <c r="X408" s="52" t="s">
        <v>32</v>
      </c>
      <c r="Y408" s="88">
        <v>42036</v>
      </c>
      <c r="Z408" s="52"/>
      <c r="AA408" s="52"/>
      <c r="AB408" s="52"/>
      <c r="AC408" s="52"/>
      <c r="AD408" s="52"/>
      <c r="AE408" s="52"/>
      <c r="AF408" s="52"/>
      <c r="AG408" s="52"/>
      <c r="AH408" s="52"/>
      <c r="AI408" s="52"/>
      <c r="AJ408" s="52"/>
      <c r="AK408" s="52"/>
      <c r="AL408" s="52"/>
      <c r="AM408" s="52"/>
      <c r="AN408" s="52"/>
      <c r="AO408" s="52"/>
      <c r="AP408" s="52"/>
      <c r="AQ408" s="52"/>
      <c r="AR408" s="52"/>
      <c r="AS408" s="86">
        <f t="shared" si="12"/>
        <v>-1761.87</v>
      </c>
      <c r="AT408" s="52"/>
      <c r="AU408" s="52"/>
      <c r="AV408" s="86"/>
    </row>
    <row r="409" spans="1:50" ht="15.6" x14ac:dyDescent="0.3">
      <c r="A409" s="52">
        <f t="shared" si="11"/>
        <v>400</v>
      </c>
      <c r="B409" s="52">
        <v>930.2</v>
      </c>
      <c r="C409" s="52" t="s">
        <v>25</v>
      </c>
      <c r="D409" s="85">
        <v>42035</v>
      </c>
      <c r="E409" s="84" t="s">
        <v>1128</v>
      </c>
      <c r="F409" s="90">
        <v>0</v>
      </c>
      <c r="G409" s="90">
        <v>1924.22</v>
      </c>
      <c r="H409" s="52" t="s">
        <v>406</v>
      </c>
      <c r="I409" s="52" t="s">
        <v>407</v>
      </c>
      <c r="J409" s="52">
        <v>0</v>
      </c>
      <c r="K409" s="52"/>
      <c r="L409" s="52"/>
      <c r="M409" s="89"/>
      <c r="N409" s="52">
        <v>0</v>
      </c>
      <c r="O409" s="52">
        <v>1</v>
      </c>
      <c r="P409" s="52"/>
      <c r="Q409" s="52"/>
      <c r="R409" s="52" t="s">
        <v>422</v>
      </c>
      <c r="S409" s="52" t="s">
        <v>423</v>
      </c>
      <c r="T409" s="52">
        <v>1262057</v>
      </c>
      <c r="U409" s="52">
        <v>6</v>
      </c>
      <c r="V409" s="52" t="s">
        <v>30</v>
      </c>
      <c r="W409" s="52" t="s">
        <v>31</v>
      </c>
      <c r="X409" s="52" t="s">
        <v>32</v>
      </c>
      <c r="Y409" s="88">
        <v>42005</v>
      </c>
      <c r="Z409" s="52"/>
      <c r="AA409" s="52"/>
      <c r="AB409" s="52"/>
      <c r="AC409" s="52"/>
      <c r="AD409" s="52"/>
      <c r="AE409" s="52"/>
      <c r="AF409" s="52"/>
      <c r="AG409" s="52"/>
      <c r="AH409" s="52"/>
      <c r="AI409" s="52"/>
      <c r="AJ409" s="52"/>
      <c r="AK409" s="52"/>
      <c r="AL409" s="52"/>
      <c r="AM409" s="52"/>
      <c r="AN409" s="52"/>
      <c r="AO409" s="52"/>
      <c r="AP409" s="52"/>
      <c r="AQ409" s="52"/>
      <c r="AR409" s="52"/>
      <c r="AS409" s="86">
        <f t="shared" si="12"/>
        <v>-1924.22</v>
      </c>
      <c r="AT409" s="52"/>
      <c r="AU409" s="52"/>
      <c r="AV409" s="86"/>
    </row>
    <row r="410" spans="1:50" ht="15.6" x14ac:dyDescent="0.3">
      <c r="A410" s="52">
        <f t="shared" si="11"/>
        <v>401</v>
      </c>
      <c r="B410" s="52">
        <v>930.2</v>
      </c>
      <c r="C410" s="52" t="s">
        <v>25</v>
      </c>
      <c r="D410" s="85">
        <v>42004</v>
      </c>
      <c r="E410" s="84" t="s">
        <v>1128</v>
      </c>
      <c r="F410" s="90">
        <v>0</v>
      </c>
      <c r="G410" s="90">
        <v>1796.56</v>
      </c>
      <c r="H410" s="52" t="s">
        <v>406</v>
      </c>
      <c r="I410" s="52" t="s">
        <v>407</v>
      </c>
      <c r="J410" s="52">
        <v>0</v>
      </c>
      <c r="K410" s="52"/>
      <c r="L410" s="52"/>
      <c r="M410" s="89"/>
      <c r="N410" s="52">
        <v>0</v>
      </c>
      <c r="O410" s="52">
        <v>1</v>
      </c>
      <c r="P410" s="52"/>
      <c r="Q410" s="52"/>
      <c r="R410" s="52" t="s">
        <v>422</v>
      </c>
      <c r="S410" s="52" t="s">
        <v>423</v>
      </c>
      <c r="T410" s="52">
        <v>1260388</v>
      </c>
      <c r="U410" s="52">
        <v>7</v>
      </c>
      <c r="V410" s="52" t="s">
        <v>30</v>
      </c>
      <c r="W410" s="52" t="s">
        <v>31</v>
      </c>
      <c r="X410" s="52" t="s">
        <v>32</v>
      </c>
      <c r="Y410" s="88">
        <v>41974</v>
      </c>
      <c r="Z410" s="52"/>
      <c r="AA410" s="52"/>
      <c r="AB410" s="52"/>
      <c r="AC410" s="52"/>
      <c r="AD410" s="52"/>
      <c r="AE410" s="52"/>
      <c r="AF410" s="52"/>
      <c r="AG410" s="52"/>
      <c r="AH410" s="52"/>
      <c r="AI410" s="52"/>
      <c r="AJ410" s="52"/>
      <c r="AK410" s="52"/>
      <c r="AL410" s="52"/>
      <c r="AM410" s="52"/>
      <c r="AN410" s="52"/>
      <c r="AO410" s="52"/>
      <c r="AP410" s="52"/>
      <c r="AQ410" s="52"/>
      <c r="AR410" s="52"/>
      <c r="AS410" s="86">
        <f t="shared" si="12"/>
        <v>-1796.56</v>
      </c>
      <c r="AT410" s="52"/>
      <c r="AU410" s="52"/>
      <c r="AV410" s="86"/>
    </row>
    <row r="411" spans="1:50" ht="15.6" x14ac:dyDescent="0.3">
      <c r="A411" s="52">
        <f t="shared" si="11"/>
        <v>402</v>
      </c>
      <c r="B411" s="52">
        <v>930.2</v>
      </c>
      <c r="C411" s="52" t="s">
        <v>25</v>
      </c>
      <c r="D411" s="85">
        <v>41973</v>
      </c>
      <c r="E411" s="84" t="s">
        <v>1128</v>
      </c>
      <c r="F411" s="90">
        <v>0</v>
      </c>
      <c r="G411" s="90">
        <v>3784.78</v>
      </c>
      <c r="H411" s="52" t="s">
        <v>406</v>
      </c>
      <c r="I411" s="52" t="s">
        <v>407</v>
      </c>
      <c r="J411" s="52">
        <v>0</v>
      </c>
      <c r="K411" s="52"/>
      <c r="L411" s="52"/>
      <c r="M411" s="89"/>
      <c r="N411" s="52">
        <v>0</v>
      </c>
      <c r="O411" s="52">
        <v>1</v>
      </c>
      <c r="P411" s="52"/>
      <c r="Q411" s="52"/>
      <c r="R411" s="52" t="s">
        <v>422</v>
      </c>
      <c r="S411" s="52" t="s">
        <v>423</v>
      </c>
      <c r="T411" s="52">
        <v>1258424</v>
      </c>
      <c r="U411" s="52">
        <v>7</v>
      </c>
      <c r="V411" s="52" t="s">
        <v>30</v>
      </c>
      <c r="W411" s="52" t="s">
        <v>31</v>
      </c>
      <c r="X411" s="52" t="s">
        <v>32</v>
      </c>
      <c r="Y411" s="88">
        <v>41944</v>
      </c>
      <c r="Z411" s="52"/>
      <c r="AA411" s="52"/>
      <c r="AB411" s="52"/>
      <c r="AC411" s="52"/>
      <c r="AD411" s="52"/>
      <c r="AE411" s="52"/>
      <c r="AF411" s="52"/>
      <c r="AG411" s="52"/>
      <c r="AH411" s="52"/>
      <c r="AI411" s="52"/>
      <c r="AJ411" s="52"/>
      <c r="AK411" s="52"/>
      <c r="AL411" s="52"/>
      <c r="AM411" s="52"/>
      <c r="AN411" s="52"/>
      <c r="AO411" s="52"/>
      <c r="AP411" s="52"/>
      <c r="AQ411" s="52"/>
      <c r="AR411" s="52"/>
      <c r="AS411" s="86">
        <f t="shared" si="12"/>
        <v>-3784.78</v>
      </c>
      <c r="AT411" s="52"/>
      <c r="AU411" s="52"/>
      <c r="AV411" s="86"/>
    </row>
    <row r="412" spans="1:50" ht="15.6" x14ac:dyDescent="0.3">
      <c r="A412" s="52">
        <f t="shared" si="11"/>
        <v>403</v>
      </c>
      <c r="B412" s="52">
        <v>930.2</v>
      </c>
      <c r="C412" s="52" t="s">
        <v>25</v>
      </c>
      <c r="D412" s="85">
        <v>41943</v>
      </c>
      <c r="E412" s="84" t="s">
        <v>1128</v>
      </c>
      <c r="F412" s="90">
        <v>0</v>
      </c>
      <c r="G412" s="90">
        <v>1641.14</v>
      </c>
      <c r="H412" s="52" t="s">
        <v>406</v>
      </c>
      <c r="I412" s="52" t="s">
        <v>407</v>
      </c>
      <c r="J412" s="52">
        <v>0</v>
      </c>
      <c r="K412" s="52"/>
      <c r="L412" s="52"/>
      <c r="M412" s="89"/>
      <c r="N412" s="52">
        <v>0</v>
      </c>
      <c r="O412" s="52">
        <v>1</v>
      </c>
      <c r="P412" s="52"/>
      <c r="Q412" s="52"/>
      <c r="R412" s="52" t="s">
        <v>425</v>
      </c>
      <c r="S412" s="52" t="s">
        <v>423</v>
      </c>
      <c r="T412" s="52">
        <v>1257124</v>
      </c>
      <c r="U412" s="52">
        <v>7</v>
      </c>
      <c r="V412" s="52" t="s">
        <v>30</v>
      </c>
      <c r="W412" s="52" t="s">
        <v>31</v>
      </c>
      <c r="X412" s="52" t="s">
        <v>32</v>
      </c>
      <c r="Y412" s="88">
        <v>41913</v>
      </c>
      <c r="Z412" s="52"/>
      <c r="AA412" s="52"/>
      <c r="AB412" s="52"/>
      <c r="AC412" s="52"/>
      <c r="AD412" s="52"/>
      <c r="AE412" s="52"/>
      <c r="AF412" s="52"/>
      <c r="AG412" s="52"/>
      <c r="AH412" s="52"/>
      <c r="AI412" s="52"/>
      <c r="AJ412" s="52"/>
      <c r="AK412" s="52"/>
      <c r="AL412" s="52"/>
      <c r="AM412" s="52"/>
      <c r="AN412" s="52"/>
      <c r="AO412" s="52"/>
      <c r="AP412" s="52"/>
      <c r="AQ412" s="52"/>
      <c r="AR412" s="52"/>
      <c r="AS412" s="86">
        <f t="shared" si="12"/>
        <v>-1641.14</v>
      </c>
      <c r="AT412" s="52"/>
      <c r="AU412" s="52"/>
      <c r="AV412" s="86"/>
    </row>
    <row r="413" spans="1:50" ht="15.6" x14ac:dyDescent="0.3">
      <c r="A413" s="52">
        <f t="shared" si="11"/>
        <v>404</v>
      </c>
      <c r="B413" s="52">
        <v>930.2</v>
      </c>
      <c r="C413" s="52" t="s">
        <v>25</v>
      </c>
      <c r="D413" s="85">
        <v>41912</v>
      </c>
      <c r="E413" s="84" t="s">
        <v>1128</v>
      </c>
      <c r="F413" s="90">
        <v>0</v>
      </c>
      <c r="G413" s="90">
        <v>2011.82</v>
      </c>
      <c r="H413" s="52" t="s">
        <v>406</v>
      </c>
      <c r="I413" s="52" t="s">
        <v>407</v>
      </c>
      <c r="J413" s="52">
        <v>0</v>
      </c>
      <c r="K413" s="52"/>
      <c r="L413" s="52"/>
      <c r="M413" s="89"/>
      <c r="N413" s="52">
        <v>0</v>
      </c>
      <c r="O413" s="52">
        <v>1</v>
      </c>
      <c r="P413" s="52"/>
      <c r="Q413" s="52"/>
      <c r="R413" s="52" t="s">
        <v>425</v>
      </c>
      <c r="S413" s="52" t="s">
        <v>423</v>
      </c>
      <c r="T413" s="52">
        <v>1255182</v>
      </c>
      <c r="U413" s="52">
        <v>7</v>
      </c>
      <c r="V413" s="52" t="s">
        <v>30</v>
      </c>
      <c r="W413" s="52" t="s">
        <v>31</v>
      </c>
      <c r="X413" s="52" t="s">
        <v>32</v>
      </c>
      <c r="Y413" s="88">
        <v>41883</v>
      </c>
      <c r="Z413" s="52"/>
      <c r="AA413" s="52"/>
      <c r="AB413" s="52"/>
      <c r="AC413" s="52"/>
      <c r="AD413" s="52"/>
      <c r="AE413" s="52"/>
      <c r="AF413" s="52"/>
      <c r="AG413" s="52"/>
      <c r="AH413" s="52"/>
      <c r="AI413" s="52"/>
      <c r="AJ413" s="52"/>
      <c r="AK413" s="52"/>
      <c r="AL413" s="52"/>
      <c r="AM413" s="52"/>
      <c r="AN413" s="52"/>
      <c r="AO413" s="52"/>
      <c r="AP413" s="52"/>
      <c r="AQ413" s="52"/>
      <c r="AR413" s="52"/>
      <c r="AS413" s="86">
        <f t="shared" si="12"/>
        <v>-2011.82</v>
      </c>
      <c r="AT413" s="52"/>
      <c r="AU413" s="52"/>
      <c r="AV413" s="86"/>
    </row>
    <row r="414" spans="1:50" ht="15.6" x14ac:dyDescent="0.3">
      <c r="A414" s="52">
        <f t="shared" si="11"/>
        <v>405</v>
      </c>
      <c r="B414" s="52">
        <v>930.2</v>
      </c>
      <c r="C414" s="52" t="s">
        <v>25</v>
      </c>
      <c r="D414" s="85">
        <v>41882</v>
      </c>
      <c r="E414" s="84" t="s">
        <v>1128</v>
      </c>
      <c r="F414" s="90">
        <v>0</v>
      </c>
      <c r="G414" s="90">
        <v>2939.29</v>
      </c>
      <c r="H414" s="52" t="s">
        <v>406</v>
      </c>
      <c r="I414" s="52" t="s">
        <v>407</v>
      </c>
      <c r="J414" s="52">
        <v>0</v>
      </c>
      <c r="K414" s="52"/>
      <c r="L414" s="52"/>
      <c r="M414" s="89"/>
      <c r="N414" s="52">
        <v>0</v>
      </c>
      <c r="O414" s="52">
        <v>1</v>
      </c>
      <c r="P414" s="52"/>
      <c r="Q414" s="52"/>
      <c r="R414" s="52" t="s">
        <v>425</v>
      </c>
      <c r="S414" s="52" t="s">
        <v>423</v>
      </c>
      <c r="T414" s="52">
        <v>1253344</v>
      </c>
      <c r="U414" s="52">
        <v>7</v>
      </c>
      <c r="V414" s="52" t="s">
        <v>30</v>
      </c>
      <c r="W414" s="52" t="s">
        <v>31</v>
      </c>
      <c r="X414" s="52" t="s">
        <v>32</v>
      </c>
      <c r="Y414" s="88">
        <v>41852</v>
      </c>
      <c r="Z414" s="52"/>
      <c r="AA414" s="52"/>
      <c r="AB414" s="52"/>
      <c r="AC414" s="52"/>
      <c r="AD414" s="52"/>
      <c r="AE414" s="52"/>
      <c r="AF414" s="52"/>
      <c r="AG414" s="52"/>
      <c r="AH414" s="52"/>
      <c r="AI414" s="52"/>
      <c r="AJ414" s="52"/>
      <c r="AK414" s="52"/>
      <c r="AL414" s="52"/>
      <c r="AM414" s="52"/>
      <c r="AN414" s="52"/>
      <c r="AO414" s="52"/>
      <c r="AP414" s="52"/>
      <c r="AQ414" s="52"/>
      <c r="AR414" s="52"/>
      <c r="AS414" s="86">
        <f t="shared" si="12"/>
        <v>-2939.29</v>
      </c>
      <c r="AT414" s="52"/>
      <c r="AU414" s="52"/>
      <c r="AV414" s="86"/>
    </row>
    <row r="415" spans="1:50" ht="15.6" x14ac:dyDescent="0.3">
      <c r="A415" s="52">
        <f t="shared" si="11"/>
        <v>406</v>
      </c>
      <c r="B415" s="52">
        <v>930.2</v>
      </c>
      <c r="C415" s="52" t="s">
        <v>25</v>
      </c>
      <c r="D415" s="85">
        <v>41851</v>
      </c>
      <c r="E415" s="84" t="s">
        <v>1128</v>
      </c>
      <c r="F415" s="91">
        <v>0</v>
      </c>
      <c r="G415" s="91">
        <v>3511</v>
      </c>
      <c r="H415" s="92" t="s">
        <v>406</v>
      </c>
      <c r="I415" s="92" t="s">
        <v>407</v>
      </c>
      <c r="J415" s="92">
        <v>0</v>
      </c>
      <c r="K415" s="92"/>
      <c r="L415" s="92"/>
      <c r="M415" s="93"/>
      <c r="N415" s="92">
        <v>0</v>
      </c>
      <c r="O415" s="92">
        <v>1</v>
      </c>
      <c r="P415" s="92"/>
      <c r="Q415" s="92"/>
      <c r="R415" s="92" t="s">
        <v>426</v>
      </c>
      <c r="S415" s="92" t="s">
        <v>423</v>
      </c>
      <c r="T415" s="92">
        <v>1251419</v>
      </c>
      <c r="U415" s="92">
        <v>7</v>
      </c>
      <c r="V415" s="92" t="s">
        <v>30</v>
      </c>
      <c r="W415" s="92" t="s">
        <v>31</v>
      </c>
      <c r="X415" s="92" t="s">
        <v>32</v>
      </c>
      <c r="Y415" s="94">
        <v>41821</v>
      </c>
      <c r="Z415" s="92"/>
      <c r="AA415" s="92"/>
      <c r="AB415" s="92"/>
      <c r="AC415" s="92"/>
      <c r="AD415" s="92"/>
      <c r="AE415" s="92"/>
      <c r="AF415" s="92"/>
      <c r="AG415" s="92"/>
      <c r="AH415" s="92"/>
      <c r="AI415" s="92"/>
      <c r="AJ415" s="92"/>
      <c r="AK415" s="92"/>
      <c r="AL415" s="92"/>
      <c r="AM415" s="92"/>
      <c r="AN415" s="92"/>
      <c r="AO415" s="92"/>
      <c r="AP415" s="92"/>
      <c r="AQ415" s="92"/>
      <c r="AR415" s="92"/>
      <c r="AS415" s="95">
        <f t="shared" si="12"/>
        <v>-3511</v>
      </c>
      <c r="AT415" s="92"/>
      <c r="AU415" s="52" t="s">
        <v>1279</v>
      </c>
      <c r="AV415" s="86"/>
    </row>
    <row r="416" spans="1:50" ht="16.2" thickBot="1" x14ac:dyDescent="0.35">
      <c r="A416" s="52">
        <f t="shared" si="11"/>
        <v>407</v>
      </c>
      <c r="B416" s="52"/>
      <c r="C416" s="52"/>
      <c r="D416" s="52"/>
      <c r="E416" s="84" t="s">
        <v>464</v>
      </c>
      <c r="F416" s="96">
        <f>SUM(F10:F415)</f>
        <v>605902.0499999997</v>
      </c>
      <c r="G416" s="96">
        <f>SUM(G10:G415)</f>
        <v>114168.56999999998</v>
      </c>
      <c r="H416" s="97"/>
      <c r="I416" s="97"/>
      <c r="J416" s="97"/>
      <c r="K416" s="97"/>
      <c r="L416" s="97"/>
      <c r="M416" s="98"/>
      <c r="N416" s="97"/>
      <c r="O416" s="97"/>
      <c r="P416" s="97"/>
      <c r="Q416" s="97"/>
      <c r="R416" s="97"/>
      <c r="S416" s="97"/>
      <c r="T416" s="97"/>
      <c r="U416" s="97"/>
      <c r="V416" s="97"/>
      <c r="W416" s="97"/>
      <c r="X416" s="97"/>
      <c r="Y416" s="97"/>
      <c r="Z416" s="97"/>
      <c r="AA416" s="97"/>
      <c r="AB416" s="96">
        <f>SUM(AB10:AB415)</f>
        <v>182693.34999999995</v>
      </c>
      <c r="AC416" s="96">
        <f t="shared" ref="AC416:AT416" si="13">SUM(AC10:AC415)</f>
        <v>62342.039999999994</v>
      </c>
      <c r="AD416" s="96">
        <f>SUM(AD10:AD415)</f>
        <v>140171.80000000002</v>
      </c>
      <c r="AE416" s="96">
        <f t="shared" si="13"/>
        <v>-31004.920000000006</v>
      </c>
      <c r="AF416" s="96">
        <f t="shared" si="13"/>
        <v>13734.76</v>
      </c>
      <c r="AG416" s="96">
        <f t="shared" si="13"/>
        <v>10516.9</v>
      </c>
      <c r="AH416" s="96">
        <f t="shared" si="13"/>
        <v>3700.9700000000003</v>
      </c>
      <c r="AI416" s="96">
        <f t="shared" si="13"/>
        <v>9870.42</v>
      </c>
      <c r="AJ416" s="96">
        <f t="shared" si="13"/>
        <v>205.95</v>
      </c>
      <c r="AK416" s="96">
        <f t="shared" si="13"/>
        <v>31997.119999999999</v>
      </c>
      <c r="AL416" s="96">
        <f t="shared" si="13"/>
        <v>8415.7999999999993</v>
      </c>
      <c r="AM416" s="96">
        <f t="shared" si="13"/>
        <v>45869.55</v>
      </c>
      <c r="AN416" s="96">
        <f t="shared" si="13"/>
        <v>4377</v>
      </c>
      <c r="AO416" s="96">
        <f t="shared" si="13"/>
        <v>966.80000000000007</v>
      </c>
      <c r="AP416" s="96">
        <f t="shared" si="13"/>
        <v>1670.11</v>
      </c>
      <c r="AQ416" s="96">
        <f t="shared" si="13"/>
        <v>22475</v>
      </c>
      <c r="AR416" s="96">
        <f t="shared" si="13"/>
        <v>2404.3799999999997</v>
      </c>
      <c r="AS416" s="96">
        <f t="shared" si="13"/>
        <v>-29111.94</v>
      </c>
      <c r="AT416" s="96">
        <f t="shared" si="13"/>
        <v>10438.390000000001</v>
      </c>
      <c r="AU416" t="s">
        <v>1280</v>
      </c>
      <c r="AV416" s="86"/>
      <c r="AX416" s="86">
        <f>SUM(AB416:AT416)</f>
        <v>491733.47999999992</v>
      </c>
    </row>
    <row r="417" spans="1:50" ht="16.2" thickTop="1" x14ac:dyDescent="0.3">
      <c r="A417" s="52">
        <f t="shared" si="11"/>
        <v>408</v>
      </c>
      <c r="B417" s="52"/>
      <c r="C417" s="52"/>
      <c r="D417" s="52"/>
      <c r="E417" s="84" t="s">
        <v>465</v>
      </c>
      <c r="F417" s="86">
        <f>F416-G416</f>
        <v>491733.47999999975</v>
      </c>
      <c r="G417" s="52"/>
      <c r="H417" s="52"/>
      <c r="I417" s="52"/>
      <c r="J417" s="52"/>
      <c r="K417" s="52"/>
      <c r="L417" s="52"/>
      <c r="M417" s="89"/>
      <c r="N417" s="52"/>
      <c r="O417" s="52"/>
      <c r="P417" s="52"/>
      <c r="Q417" s="52"/>
      <c r="R417" s="52"/>
      <c r="S417" s="52"/>
      <c r="T417" s="52"/>
      <c r="U417" s="52"/>
      <c r="V417" s="52"/>
      <c r="W417" s="52"/>
      <c r="X417" s="52"/>
      <c r="Y417" s="52"/>
      <c r="Z417" s="52"/>
      <c r="AA417" s="52"/>
      <c r="AB417" s="52"/>
      <c r="AC417" s="52"/>
      <c r="AD417" s="52"/>
      <c r="AE417" s="52"/>
      <c r="AF417" s="52"/>
      <c r="AG417" s="52"/>
      <c r="AH417" s="52"/>
      <c r="AI417" s="52"/>
      <c r="AJ417" s="52"/>
      <c r="AK417" s="210">
        <v>0.5</v>
      </c>
      <c r="AL417" s="52"/>
      <c r="AM417" s="52"/>
      <c r="AN417" s="52"/>
      <c r="AO417" s="52"/>
      <c r="AP417" s="52"/>
      <c r="AQ417" s="210">
        <v>0.17</v>
      </c>
      <c r="AR417" s="52"/>
      <c r="AS417" s="52"/>
      <c r="AT417" s="52"/>
      <c r="AU417" t="s">
        <v>1281</v>
      </c>
      <c r="AV417" s="52"/>
      <c r="AX417" s="86">
        <f>F417</f>
        <v>491733.47999999975</v>
      </c>
    </row>
    <row r="418" spans="1:50" ht="15.6" x14ac:dyDescent="0.3">
      <c r="A418" s="52">
        <f t="shared" si="11"/>
        <v>409</v>
      </c>
      <c r="B418" s="52"/>
      <c r="C418" s="52"/>
      <c r="D418" s="52"/>
      <c r="E418" s="84"/>
      <c r="F418" s="84"/>
      <c r="G418" s="84"/>
      <c r="H418" s="52"/>
      <c r="I418" s="52"/>
      <c r="J418" s="52"/>
      <c r="K418" s="52"/>
      <c r="L418" s="52"/>
      <c r="M418" s="87"/>
      <c r="N418" s="52"/>
      <c r="O418" s="52"/>
      <c r="P418" s="52"/>
      <c r="Q418" s="52"/>
      <c r="R418" s="52"/>
      <c r="S418" s="52"/>
      <c r="T418" s="52"/>
      <c r="U418" s="52"/>
      <c r="V418" s="52"/>
      <c r="W418" s="52"/>
      <c r="X418" s="52"/>
      <c r="Y418" s="52"/>
      <c r="Z418" s="52"/>
      <c r="AA418" s="52"/>
      <c r="AB418" s="52"/>
      <c r="AC418" s="52"/>
      <c r="AD418" s="52" t="s">
        <v>508</v>
      </c>
      <c r="AE418" s="86">
        <f>AE416-AE419</f>
        <v>37284.54</v>
      </c>
      <c r="AF418" s="52"/>
      <c r="AG418" s="52"/>
      <c r="AH418" s="52"/>
      <c r="AI418" s="52"/>
      <c r="AJ418" s="52"/>
      <c r="AK418" s="211">
        <f>AK416*AK417</f>
        <v>15998.56</v>
      </c>
      <c r="AL418" s="52"/>
      <c r="AM418" s="52"/>
      <c r="AN418" s="52"/>
      <c r="AO418" s="52"/>
      <c r="AP418" s="52"/>
      <c r="AQ418" s="211">
        <f>AQ416*AQ417</f>
        <v>3820.7500000000005</v>
      </c>
      <c r="AR418" s="52"/>
      <c r="AS418" s="52" t="s">
        <v>492</v>
      </c>
      <c r="AT418" s="86">
        <v>1050</v>
      </c>
      <c r="AU418" s="209">
        <v>12</v>
      </c>
      <c r="AV418" s="52"/>
      <c r="AX418" s="86">
        <f>AX416-AX417</f>
        <v>0</v>
      </c>
    </row>
    <row r="419" spans="1:50" ht="15.6" x14ac:dyDescent="0.3">
      <c r="A419" s="52">
        <f t="shared" si="11"/>
        <v>410</v>
      </c>
      <c r="B419" s="52"/>
      <c r="C419" s="52"/>
      <c r="D419" s="52"/>
      <c r="E419" s="84"/>
      <c r="F419" s="84"/>
      <c r="G419" s="84"/>
      <c r="H419" s="52"/>
      <c r="I419" s="52"/>
      <c r="J419" s="52"/>
      <c r="K419" s="52"/>
      <c r="L419" s="52"/>
      <c r="M419" s="87"/>
      <c r="N419" s="52"/>
      <c r="O419" s="52"/>
      <c r="P419" s="52"/>
      <c r="Q419" s="52"/>
      <c r="R419" s="52"/>
      <c r="S419" s="52"/>
      <c r="T419" s="52"/>
      <c r="U419" s="52"/>
      <c r="V419" s="52"/>
      <c r="W419" s="52"/>
      <c r="X419" s="52"/>
      <c r="Y419" s="52"/>
      <c r="Z419" s="52"/>
      <c r="AA419" s="52"/>
      <c r="AB419" s="52"/>
      <c r="AC419" s="52"/>
      <c r="AD419" s="52" t="s">
        <v>507</v>
      </c>
      <c r="AE419" s="86">
        <f>SUM(AE14:AE25)</f>
        <v>-68289.460000000006</v>
      </c>
      <c r="AF419" s="52"/>
      <c r="AG419" s="52"/>
      <c r="AH419" s="52"/>
      <c r="AI419" s="52"/>
      <c r="AJ419" s="52"/>
      <c r="AK419" s="52"/>
      <c r="AL419" s="52"/>
      <c r="AM419" s="52"/>
      <c r="AN419" s="52"/>
      <c r="AO419" s="52"/>
      <c r="AP419" s="52"/>
      <c r="AQ419" s="52"/>
      <c r="AR419" s="52"/>
      <c r="AS419" s="52" t="s">
        <v>509</v>
      </c>
      <c r="AT419" s="86">
        <v>268.64999999999998</v>
      </c>
      <c r="AU419" s="52"/>
      <c r="AV419" s="52"/>
    </row>
    <row r="420" spans="1:50" ht="15.6" x14ac:dyDescent="0.3">
      <c r="A420" s="52">
        <f t="shared" si="11"/>
        <v>411</v>
      </c>
      <c r="B420" s="52"/>
      <c r="C420" s="52"/>
      <c r="D420" s="52"/>
      <c r="E420" s="84"/>
      <c r="F420" s="84"/>
      <c r="G420" s="84" t="s">
        <v>1275</v>
      </c>
      <c r="H420" s="52"/>
      <c r="I420" s="52"/>
      <c r="J420" s="52"/>
      <c r="K420" s="52"/>
      <c r="L420" s="52"/>
      <c r="M420" s="87"/>
      <c r="N420" s="52"/>
      <c r="O420" s="52"/>
      <c r="P420" s="52"/>
      <c r="Q420" s="52"/>
      <c r="R420" s="52"/>
      <c r="S420" s="52"/>
      <c r="T420" s="52"/>
      <c r="U420" s="52"/>
      <c r="V420" s="52"/>
      <c r="W420" s="52"/>
      <c r="X420" s="52"/>
      <c r="Y420" s="52"/>
      <c r="Z420" s="52"/>
      <c r="AA420" s="52"/>
      <c r="AB420" s="52"/>
      <c r="AC420" s="52"/>
      <c r="AD420" s="52"/>
      <c r="AE420" s="52"/>
      <c r="AF420" s="52"/>
      <c r="AG420" s="105">
        <v>2</v>
      </c>
      <c r="AH420" s="52">
        <v>1</v>
      </c>
      <c r="AI420" s="52">
        <v>4</v>
      </c>
      <c r="AJ420" s="52"/>
      <c r="AK420" s="52">
        <v>5</v>
      </c>
      <c r="AL420" s="52"/>
      <c r="AM420" s="52">
        <v>6</v>
      </c>
      <c r="AN420" s="52">
        <v>7</v>
      </c>
      <c r="AO420" s="52">
        <v>8</v>
      </c>
      <c r="AP420" s="52">
        <v>9</v>
      </c>
      <c r="AQ420" s="52">
        <v>10</v>
      </c>
      <c r="AR420" s="52">
        <v>11</v>
      </c>
      <c r="AS420" s="52" t="s">
        <v>510</v>
      </c>
      <c r="AT420" s="86">
        <v>545.30999999999995</v>
      </c>
      <c r="AU420" s="52"/>
      <c r="AV420" s="52"/>
    </row>
    <row r="421" spans="1:50" ht="15.6" x14ac:dyDescent="0.3">
      <c r="A421" s="52">
        <f t="shared" si="11"/>
        <v>412</v>
      </c>
      <c r="B421" s="52"/>
      <c r="C421" s="52"/>
      <c r="D421" s="52"/>
      <c r="E421" s="84"/>
      <c r="F421" s="84"/>
      <c r="G421" s="84"/>
      <c r="H421" s="52"/>
      <c r="I421" s="52"/>
      <c r="J421" s="52"/>
      <c r="K421" s="52"/>
      <c r="L421" s="52"/>
      <c r="M421" s="87"/>
      <c r="N421" s="52"/>
      <c r="O421" s="52"/>
      <c r="P421" s="52"/>
      <c r="Q421" s="52"/>
      <c r="R421" s="52"/>
      <c r="S421" s="52"/>
      <c r="T421" s="52"/>
      <c r="U421" s="52"/>
      <c r="V421" s="52"/>
      <c r="W421" s="52"/>
      <c r="X421" s="52"/>
      <c r="Y421" s="52"/>
      <c r="Z421" s="52"/>
      <c r="AA421" s="52"/>
      <c r="AB421" s="52"/>
      <c r="AC421" s="52"/>
      <c r="AD421" s="52"/>
      <c r="AE421" s="52"/>
      <c r="AF421" s="52"/>
      <c r="AG421" s="52"/>
      <c r="AH421" s="52"/>
      <c r="AI421" s="52"/>
      <c r="AJ421" s="52"/>
      <c r="AK421" s="52"/>
      <c r="AL421" s="52"/>
      <c r="AM421" s="52"/>
      <c r="AN421" s="52"/>
      <c r="AO421" s="52"/>
      <c r="AP421" s="52"/>
      <c r="AQ421" s="52"/>
      <c r="AR421" s="52"/>
      <c r="AS421" s="52" t="s">
        <v>511</v>
      </c>
      <c r="AT421" s="86">
        <v>2725.4</v>
      </c>
      <c r="AU421" s="52"/>
      <c r="AV421" s="52"/>
    </row>
    <row r="422" spans="1:50" ht="15.6" x14ac:dyDescent="0.3">
      <c r="A422" s="52">
        <f t="shared" si="11"/>
        <v>413</v>
      </c>
      <c r="B422" s="52"/>
      <c r="C422" s="52"/>
      <c r="D422" s="52"/>
      <c r="E422" s="84"/>
      <c r="F422" s="84"/>
      <c r="G422" s="84"/>
      <c r="H422" s="52"/>
      <c r="I422" s="52"/>
      <c r="J422" s="52"/>
      <c r="K422" s="52"/>
      <c r="L422" s="52"/>
      <c r="M422" s="87"/>
      <c r="N422" s="52"/>
      <c r="O422" s="52"/>
      <c r="P422" s="52"/>
      <c r="Q422" s="52"/>
      <c r="R422" s="52"/>
      <c r="S422" s="52"/>
      <c r="T422" s="52"/>
      <c r="U422" s="52"/>
      <c r="V422" s="52"/>
      <c r="W422" s="52"/>
      <c r="X422" s="52"/>
      <c r="Y422" s="52"/>
      <c r="Z422" s="52"/>
      <c r="AA422" s="52"/>
      <c r="AB422" s="52"/>
      <c r="AC422" s="52"/>
      <c r="AD422" s="52"/>
      <c r="AE422" s="52"/>
      <c r="AF422" s="52"/>
      <c r="AG422" s="52"/>
      <c r="AH422" s="52"/>
      <c r="AI422" s="52"/>
      <c r="AJ422" s="52"/>
      <c r="AK422" s="52"/>
      <c r="AL422" s="52"/>
      <c r="AM422" s="52"/>
      <c r="AN422" s="52"/>
      <c r="AO422" s="52"/>
      <c r="AP422" s="52"/>
      <c r="AQ422" s="86">
        <f>AQ416</f>
        <v>22475</v>
      </c>
      <c r="AR422" s="52"/>
      <c r="AS422" s="52" t="s">
        <v>512</v>
      </c>
      <c r="AT422" s="86">
        <v>430</v>
      </c>
      <c r="AU422" s="52"/>
      <c r="AV422" s="52"/>
    </row>
    <row r="423" spans="1:50" ht="15.6" x14ac:dyDescent="0.3">
      <c r="A423" s="52">
        <f t="shared" si="11"/>
        <v>414</v>
      </c>
      <c r="B423" s="52"/>
      <c r="C423" s="52"/>
      <c r="D423" s="52"/>
      <c r="E423" s="84"/>
      <c r="F423" s="84"/>
      <c r="G423" s="84"/>
      <c r="H423" s="52"/>
      <c r="I423" s="52"/>
      <c r="J423" s="52"/>
      <c r="K423" s="52"/>
      <c r="L423" s="52"/>
      <c r="M423" s="87"/>
      <c r="N423" s="52"/>
      <c r="O423" s="52"/>
      <c r="P423" s="52"/>
      <c r="Q423" s="52"/>
      <c r="R423" s="52"/>
      <c r="S423" s="52"/>
      <c r="T423" s="52"/>
      <c r="U423" s="52"/>
      <c r="V423" s="52"/>
      <c r="W423" s="52"/>
      <c r="X423" s="52"/>
      <c r="Y423" s="52"/>
      <c r="Z423" s="52"/>
      <c r="AA423" s="52"/>
      <c r="AB423" s="52"/>
      <c r="AC423" s="52"/>
      <c r="AD423" s="52"/>
      <c r="AE423" s="52"/>
      <c r="AF423" s="52"/>
      <c r="AG423" s="52"/>
      <c r="AH423" s="52"/>
      <c r="AI423" s="52"/>
      <c r="AJ423" s="52"/>
      <c r="AK423" s="52"/>
      <c r="AL423" s="52"/>
      <c r="AM423" s="52"/>
      <c r="AN423" s="52"/>
      <c r="AO423" s="52"/>
      <c r="AP423" s="52"/>
      <c r="AQ423" s="213">
        <f>-AQ418</f>
        <v>-3820.7500000000005</v>
      </c>
      <c r="AR423" s="52"/>
      <c r="AS423" s="52" t="s">
        <v>513</v>
      </c>
      <c r="AT423" s="86">
        <v>10</v>
      </c>
      <c r="AU423" s="52"/>
      <c r="AV423" s="52"/>
    </row>
    <row r="424" spans="1:50" ht="15.6" x14ac:dyDescent="0.3">
      <c r="A424" s="52"/>
      <c r="B424" s="52"/>
      <c r="C424" s="52"/>
      <c r="D424" s="52"/>
      <c r="E424" s="84"/>
      <c r="F424" s="84"/>
      <c r="G424" s="84"/>
      <c r="H424" s="52"/>
      <c r="I424" s="52"/>
      <c r="J424" s="52"/>
      <c r="K424" s="52"/>
      <c r="L424" s="52"/>
      <c r="M424" s="87"/>
      <c r="N424" s="52"/>
      <c r="O424" s="52"/>
      <c r="P424" s="52"/>
      <c r="Q424" s="52"/>
      <c r="R424" s="52"/>
      <c r="S424" s="52"/>
      <c r="T424" s="52"/>
      <c r="U424" s="52"/>
      <c r="V424" s="52"/>
      <c r="W424" s="52"/>
      <c r="X424" s="52"/>
      <c r="Y424" s="52"/>
      <c r="Z424" s="52"/>
      <c r="AA424" s="52"/>
      <c r="AB424" s="52"/>
      <c r="AC424" s="52"/>
      <c r="AD424" s="52"/>
      <c r="AE424" s="52"/>
      <c r="AF424" s="52"/>
      <c r="AG424" s="52"/>
      <c r="AH424" s="52"/>
      <c r="AI424" s="52"/>
      <c r="AJ424" s="52"/>
      <c r="AK424" s="52"/>
      <c r="AL424" s="52"/>
      <c r="AM424" s="52"/>
      <c r="AN424" s="52"/>
      <c r="AO424" s="52"/>
      <c r="AP424" s="52"/>
      <c r="AQ424" s="86">
        <f>SUM(AQ422:AQ423)</f>
        <v>18654.25</v>
      </c>
      <c r="AR424" s="52"/>
      <c r="AS424" s="52" t="s">
        <v>514</v>
      </c>
      <c r="AT424" s="86">
        <v>350</v>
      </c>
      <c r="AU424" s="58" t="s">
        <v>711</v>
      </c>
      <c r="AV424" s="52"/>
    </row>
    <row r="425" spans="1:50" ht="15.6" x14ac:dyDescent="0.3">
      <c r="A425" s="52"/>
      <c r="B425" s="52"/>
      <c r="C425" s="52"/>
      <c r="D425" s="52"/>
      <c r="E425" s="84"/>
      <c r="F425" s="84"/>
      <c r="G425" s="84"/>
      <c r="H425" s="52"/>
      <c r="I425" s="52"/>
      <c r="J425" s="52"/>
      <c r="K425" s="52"/>
      <c r="L425" s="52"/>
      <c r="M425" s="87"/>
      <c r="N425" s="52"/>
      <c r="O425" s="52"/>
      <c r="P425" s="52"/>
      <c r="Q425" s="52"/>
      <c r="R425" s="52"/>
      <c r="S425" s="52"/>
      <c r="T425" s="52"/>
      <c r="U425" s="52"/>
      <c r="V425" s="52"/>
      <c r="W425" s="52"/>
      <c r="X425" s="52"/>
      <c r="Y425" s="52"/>
      <c r="Z425" s="52"/>
      <c r="AA425" s="52"/>
      <c r="AB425" s="52"/>
      <c r="AC425" s="52"/>
      <c r="AD425" s="52"/>
      <c r="AE425" s="52"/>
      <c r="AF425" s="52"/>
      <c r="AG425" s="52"/>
      <c r="AH425" s="52"/>
      <c r="AI425" s="52"/>
      <c r="AJ425" s="52"/>
      <c r="AK425" s="52"/>
      <c r="AL425" s="52"/>
      <c r="AM425" s="52"/>
      <c r="AN425" s="52"/>
      <c r="AO425" s="52" t="s">
        <v>1276</v>
      </c>
      <c r="AP425" s="52"/>
      <c r="AQ425" s="212">
        <f>AQ424/5*4</f>
        <v>14923.4</v>
      </c>
      <c r="AR425" s="52"/>
      <c r="AS425" s="52" t="s">
        <v>515</v>
      </c>
      <c r="AT425" s="86">
        <v>5000</v>
      </c>
      <c r="AU425" s="105">
        <v>3</v>
      </c>
      <c r="AV425" s="52"/>
    </row>
    <row r="426" spans="1:50" ht="15.6" x14ac:dyDescent="0.3">
      <c r="A426" s="52"/>
      <c r="B426" s="52"/>
      <c r="C426" s="52"/>
      <c r="D426" s="52"/>
      <c r="E426" s="84"/>
      <c r="F426" s="84"/>
      <c r="G426" s="84"/>
      <c r="H426" s="52"/>
      <c r="I426" s="52"/>
      <c r="J426" s="52"/>
      <c r="K426" s="52"/>
      <c r="L426" s="52"/>
      <c r="M426" s="87"/>
      <c r="N426" s="52"/>
      <c r="O426" s="52"/>
      <c r="P426" s="52"/>
      <c r="Q426" s="52"/>
      <c r="R426" s="52"/>
      <c r="S426" s="52"/>
      <c r="T426" s="52"/>
      <c r="U426" s="52"/>
      <c r="V426" s="52"/>
      <c r="W426" s="52"/>
      <c r="X426" s="52"/>
      <c r="Y426" s="52"/>
      <c r="Z426" s="52"/>
      <c r="AA426" s="52"/>
      <c r="AB426" s="52"/>
      <c r="AC426" s="52"/>
      <c r="AD426" s="52"/>
      <c r="AE426" s="52"/>
      <c r="AF426" s="52"/>
      <c r="AG426" s="52"/>
      <c r="AH426" s="52"/>
      <c r="AI426" s="52"/>
      <c r="AJ426" s="52"/>
      <c r="AK426" s="52"/>
      <c r="AL426" s="52"/>
      <c r="AM426" s="52"/>
      <c r="AN426" s="52"/>
      <c r="AO426" s="52"/>
      <c r="AP426" s="52"/>
      <c r="AQ426" s="105" t="s">
        <v>1277</v>
      </c>
      <c r="AR426" s="52"/>
      <c r="AS426" s="52" t="s">
        <v>506</v>
      </c>
      <c r="AT426" s="95">
        <v>59.04</v>
      </c>
      <c r="AU426" s="52"/>
      <c r="AV426" s="52"/>
    </row>
    <row r="427" spans="1:50" ht="16.2" thickBot="1" x14ac:dyDescent="0.35">
      <c r="A427" s="52"/>
      <c r="B427" s="52"/>
      <c r="C427" s="52"/>
      <c r="D427" s="52"/>
      <c r="E427" s="84"/>
      <c r="F427" s="84"/>
      <c r="G427" s="84"/>
      <c r="H427" s="52"/>
      <c r="I427" s="52"/>
      <c r="J427" s="52"/>
      <c r="K427" s="52"/>
      <c r="L427" s="52"/>
      <c r="M427" s="87"/>
      <c r="N427" s="52"/>
      <c r="O427" s="52"/>
      <c r="P427" s="52"/>
      <c r="Q427" s="52"/>
      <c r="R427" s="52"/>
      <c r="S427" s="52"/>
      <c r="T427" s="52"/>
      <c r="U427" s="52"/>
      <c r="V427" s="52"/>
      <c r="W427" s="52"/>
      <c r="X427" s="52"/>
      <c r="Y427" s="52"/>
      <c r="Z427" s="52"/>
      <c r="AA427" s="52"/>
      <c r="AB427" s="52"/>
      <c r="AC427" s="52"/>
      <c r="AD427" s="52"/>
      <c r="AE427" s="52"/>
      <c r="AF427" s="52"/>
      <c r="AG427" s="52"/>
      <c r="AH427" s="52"/>
      <c r="AI427" s="52"/>
      <c r="AJ427" s="52"/>
      <c r="AK427" s="52"/>
      <c r="AL427" s="52"/>
      <c r="AM427" s="52"/>
      <c r="AN427" s="52"/>
      <c r="AO427" s="52"/>
      <c r="AP427" s="52"/>
      <c r="AQ427" s="105" t="s">
        <v>1278</v>
      </c>
      <c r="AR427" s="52"/>
      <c r="AS427" s="52"/>
      <c r="AT427" s="96">
        <f>SUM(AT418:AT426)</f>
        <v>10438.400000000001</v>
      </c>
      <c r="AU427" s="52"/>
      <c r="AV427" s="52"/>
    </row>
    <row r="428" spans="1:50" ht="15" thickTop="1" x14ac:dyDescent="0.3">
      <c r="E428" s="3"/>
      <c r="F428" s="3"/>
      <c r="G428" s="3"/>
    </row>
    <row r="429" spans="1:50" ht="15.6" x14ac:dyDescent="0.3">
      <c r="E429" s="3"/>
      <c r="F429" s="3"/>
      <c r="G429" s="3"/>
      <c r="AS429" s="193" t="s">
        <v>1282</v>
      </c>
    </row>
    <row r="430" spans="1:50" x14ac:dyDescent="0.3">
      <c r="E430" s="3"/>
      <c r="F430" s="3"/>
      <c r="G430" s="3"/>
    </row>
    <row r="431" spans="1:50" x14ac:dyDescent="0.3">
      <c r="E431" s="3"/>
      <c r="F431" s="3"/>
      <c r="G431" s="3"/>
    </row>
    <row r="432" spans="1:50" x14ac:dyDescent="0.3">
      <c r="E432" s="3"/>
      <c r="F432" s="3"/>
      <c r="G432" s="3"/>
    </row>
    <row r="433" spans="5:7" x14ac:dyDescent="0.3">
      <c r="E433" s="3"/>
      <c r="F433" s="3"/>
      <c r="G433" s="3"/>
    </row>
    <row r="434" spans="5:7" x14ac:dyDescent="0.3">
      <c r="E434" s="3"/>
      <c r="F434" s="3"/>
      <c r="G434" s="3"/>
    </row>
    <row r="435" spans="5:7" x14ac:dyDescent="0.3">
      <c r="E435" s="3"/>
      <c r="F435" s="3"/>
      <c r="G435" s="3"/>
    </row>
  </sheetData>
  <pageMargins left="0.7" right="0.7" top="0.75" bottom="0.75" header="0.3" footer="0.3"/>
  <pageSetup scale="75" orientation="landscape" r:id="rId1"/>
  <headerFooter>
    <oddFooter>&amp;C&amp;12Exhibit 5B, 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57"/>
  <sheetViews>
    <sheetView topLeftCell="A1504" workbookViewId="0">
      <selection activeCell="C1558" sqref="C1558"/>
    </sheetView>
  </sheetViews>
  <sheetFormatPr defaultRowHeight="14.4" x14ac:dyDescent="0.3"/>
  <cols>
    <col min="2" max="2" width="9.5546875" bestFit="1" customWidth="1"/>
  </cols>
  <sheetData>
    <row r="1" spans="1:6" x14ac:dyDescent="0.3">
      <c r="A1" s="3" t="s">
        <v>359</v>
      </c>
      <c r="B1" s="4">
        <v>147.44</v>
      </c>
      <c r="C1" s="4">
        <v>0</v>
      </c>
      <c r="D1" t="s">
        <v>34</v>
      </c>
      <c r="E1" t="s">
        <v>360</v>
      </c>
      <c r="F1">
        <v>0</v>
      </c>
    </row>
    <row r="2" spans="1:6" x14ac:dyDescent="0.3">
      <c r="A2" s="3" t="s">
        <v>359</v>
      </c>
      <c r="B2" s="4">
        <v>10.32</v>
      </c>
      <c r="C2" s="4">
        <v>0</v>
      </c>
      <c r="D2" t="s">
        <v>34</v>
      </c>
      <c r="E2" t="s">
        <v>361</v>
      </c>
      <c r="F2">
        <v>0</v>
      </c>
    </row>
    <row r="3" spans="1:6" x14ac:dyDescent="0.3">
      <c r="A3" s="3" t="s">
        <v>359</v>
      </c>
      <c r="B3" s="4">
        <v>29.74</v>
      </c>
      <c r="C3" s="4">
        <v>0</v>
      </c>
      <c r="D3" t="s">
        <v>114</v>
      </c>
      <c r="E3" t="s">
        <v>362</v>
      </c>
      <c r="F3">
        <v>0</v>
      </c>
    </row>
    <row r="4" spans="1:6" x14ac:dyDescent="0.3">
      <c r="A4" s="3" t="s">
        <v>359</v>
      </c>
      <c r="B4" s="4">
        <v>33.159999999999997</v>
      </c>
      <c r="C4" s="4">
        <v>0</v>
      </c>
      <c r="D4" t="s">
        <v>114</v>
      </c>
      <c r="E4" t="s">
        <v>363</v>
      </c>
      <c r="F4">
        <v>0</v>
      </c>
    </row>
    <row r="5" spans="1:6" x14ac:dyDescent="0.3">
      <c r="A5" s="3" t="s">
        <v>359</v>
      </c>
      <c r="B5" s="4">
        <v>6.62</v>
      </c>
      <c r="C5" s="4">
        <v>0</v>
      </c>
      <c r="D5" t="s">
        <v>114</v>
      </c>
      <c r="E5" t="s">
        <v>364</v>
      </c>
      <c r="F5">
        <v>0</v>
      </c>
    </row>
    <row r="6" spans="1:6" x14ac:dyDescent="0.3">
      <c r="A6" s="3" t="s">
        <v>359</v>
      </c>
      <c r="B6" s="4">
        <v>9.86</v>
      </c>
      <c r="C6" s="4">
        <v>0</v>
      </c>
      <c r="D6" t="s">
        <v>114</v>
      </c>
      <c r="E6" t="s">
        <v>192</v>
      </c>
      <c r="F6">
        <v>0</v>
      </c>
    </row>
    <row r="7" spans="1:6" x14ac:dyDescent="0.3">
      <c r="A7" s="3" t="s">
        <v>359</v>
      </c>
      <c r="B7" s="4">
        <v>0.74</v>
      </c>
      <c r="C7" s="4">
        <v>0</v>
      </c>
      <c r="D7" t="s">
        <v>114</v>
      </c>
      <c r="E7" t="s">
        <v>365</v>
      </c>
      <c r="F7">
        <v>0</v>
      </c>
    </row>
    <row r="8" spans="1:6" x14ac:dyDescent="0.3">
      <c r="A8" s="3" t="s">
        <v>359</v>
      </c>
      <c r="B8" s="4">
        <v>3.24</v>
      </c>
      <c r="C8" s="4">
        <v>0</v>
      </c>
      <c r="D8" t="s">
        <v>114</v>
      </c>
      <c r="E8" t="s">
        <v>366</v>
      </c>
      <c r="F8">
        <v>0</v>
      </c>
    </row>
    <row r="9" spans="1:6" x14ac:dyDescent="0.3">
      <c r="A9" s="3" t="s">
        <v>359</v>
      </c>
      <c r="B9" s="4">
        <v>0.04</v>
      </c>
      <c r="C9" s="4">
        <v>0</v>
      </c>
      <c r="D9" t="s">
        <v>114</v>
      </c>
      <c r="E9" t="s">
        <v>367</v>
      </c>
      <c r="F9">
        <v>0</v>
      </c>
    </row>
    <row r="10" spans="1:6" x14ac:dyDescent="0.3">
      <c r="A10" s="3" t="s">
        <v>368</v>
      </c>
      <c r="B10" s="4">
        <v>1520.96</v>
      </c>
      <c r="C10" s="4">
        <v>0</v>
      </c>
      <c r="D10" t="s">
        <v>114</v>
      </c>
      <c r="E10" t="s">
        <v>363</v>
      </c>
      <c r="F10">
        <v>0</v>
      </c>
    </row>
    <row r="11" spans="1:6" x14ac:dyDescent="0.3">
      <c r="A11" s="3" t="s">
        <v>369</v>
      </c>
      <c r="B11" s="4">
        <v>3345.63</v>
      </c>
      <c r="C11" s="4">
        <v>0</v>
      </c>
      <c r="D11" t="s">
        <v>189</v>
      </c>
      <c r="E11" t="s">
        <v>360</v>
      </c>
      <c r="F11">
        <v>0</v>
      </c>
    </row>
    <row r="12" spans="1:6" x14ac:dyDescent="0.3">
      <c r="A12" s="3"/>
      <c r="B12" s="4">
        <v>242.62</v>
      </c>
      <c r="C12" s="4">
        <v>0</v>
      </c>
      <c r="D12" t="s">
        <v>189</v>
      </c>
      <c r="E12" t="s">
        <v>361</v>
      </c>
      <c r="F12">
        <v>0</v>
      </c>
    </row>
    <row r="13" spans="1:6" x14ac:dyDescent="0.3">
      <c r="A13" s="3"/>
      <c r="B13" s="4">
        <v>147.19999999999999</v>
      </c>
      <c r="C13" s="4">
        <v>0</v>
      </c>
      <c r="D13" t="s">
        <v>114</v>
      </c>
      <c r="E13" t="s">
        <v>363</v>
      </c>
      <c r="F13">
        <v>0</v>
      </c>
    </row>
    <row r="14" spans="1:6" x14ac:dyDescent="0.3">
      <c r="A14" s="3"/>
      <c r="B14" s="4">
        <v>8.5500000000000007</v>
      </c>
      <c r="C14" s="4">
        <v>0</v>
      </c>
      <c r="D14" t="s">
        <v>114</v>
      </c>
      <c r="E14" t="s">
        <v>370</v>
      </c>
      <c r="F14">
        <v>0</v>
      </c>
    </row>
    <row r="15" spans="1:6" x14ac:dyDescent="0.3">
      <c r="A15" s="3"/>
      <c r="B15" s="4">
        <v>10.94</v>
      </c>
      <c r="C15" s="4">
        <v>0</v>
      </c>
      <c r="D15" t="s">
        <v>114</v>
      </c>
      <c r="E15" t="s">
        <v>371</v>
      </c>
      <c r="F15">
        <v>0</v>
      </c>
    </row>
    <row r="16" spans="1:6" x14ac:dyDescent="0.3">
      <c r="A16" s="3"/>
      <c r="B16" s="4">
        <v>57.21</v>
      </c>
      <c r="C16" s="4">
        <v>0</v>
      </c>
      <c r="D16" t="s">
        <v>114</v>
      </c>
      <c r="E16" t="s">
        <v>364</v>
      </c>
      <c r="F16">
        <v>0</v>
      </c>
    </row>
    <row r="17" spans="1:6" x14ac:dyDescent="0.3">
      <c r="A17" s="3"/>
      <c r="B17" s="4">
        <v>625.30999999999995</v>
      </c>
      <c r="C17" s="4">
        <v>0</v>
      </c>
      <c r="D17" t="s">
        <v>114</v>
      </c>
      <c r="E17" t="s">
        <v>362</v>
      </c>
      <c r="F17">
        <v>0</v>
      </c>
    </row>
    <row r="18" spans="1:6" x14ac:dyDescent="0.3">
      <c r="A18" s="3" t="s">
        <v>372</v>
      </c>
      <c r="B18" s="4">
        <v>154.19</v>
      </c>
      <c r="C18" s="4">
        <v>0</v>
      </c>
      <c r="D18" t="s">
        <v>114</v>
      </c>
      <c r="E18" t="s">
        <v>192</v>
      </c>
      <c r="F18">
        <v>0</v>
      </c>
    </row>
    <row r="19" spans="1:6" x14ac:dyDescent="0.3">
      <c r="A19" s="3" t="s">
        <v>373</v>
      </c>
      <c r="B19" s="4">
        <v>41.56</v>
      </c>
      <c r="C19" s="4">
        <v>0</v>
      </c>
      <c r="D19" t="s">
        <v>114</v>
      </c>
      <c r="E19" t="s">
        <v>192</v>
      </c>
      <c r="F19">
        <v>0</v>
      </c>
    </row>
    <row r="20" spans="1:6" x14ac:dyDescent="0.3">
      <c r="A20" s="3"/>
      <c r="B20" s="4">
        <v>26.49</v>
      </c>
      <c r="C20" s="4">
        <v>0</v>
      </c>
      <c r="D20" t="s">
        <v>114</v>
      </c>
      <c r="E20" t="s">
        <v>366</v>
      </c>
      <c r="F20">
        <v>0</v>
      </c>
    </row>
    <row r="21" spans="1:6" x14ac:dyDescent="0.3">
      <c r="A21" s="3"/>
      <c r="B21" s="4">
        <v>15.7</v>
      </c>
      <c r="C21" s="4">
        <v>0</v>
      </c>
      <c r="D21" t="s">
        <v>114</v>
      </c>
      <c r="E21" t="s">
        <v>365</v>
      </c>
      <c r="F21">
        <v>0</v>
      </c>
    </row>
    <row r="22" spans="1:6" x14ac:dyDescent="0.3">
      <c r="A22" s="3" t="s">
        <v>369</v>
      </c>
      <c r="B22" s="4">
        <v>861.96</v>
      </c>
      <c r="C22" s="4">
        <v>0</v>
      </c>
      <c r="D22" t="s">
        <v>26</v>
      </c>
      <c r="E22" t="s">
        <v>360</v>
      </c>
      <c r="F22">
        <v>0</v>
      </c>
    </row>
    <row r="23" spans="1:6" x14ac:dyDescent="0.3">
      <c r="A23" s="3"/>
      <c r="B23" s="4">
        <v>60.07</v>
      </c>
      <c r="C23" s="4">
        <v>0</v>
      </c>
      <c r="D23" t="s">
        <v>26</v>
      </c>
      <c r="E23" t="s">
        <v>361</v>
      </c>
      <c r="F23">
        <v>0</v>
      </c>
    </row>
    <row r="24" spans="1:6" x14ac:dyDescent="0.3">
      <c r="A24" s="3"/>
      <c r="B24" s="4">
        <v>47.52</v>
      </c>
      <c r="C24" s="4">
        <v>0</v>
      </c>
      <c r="D24" t="s">
        <v>114</v>
      </c>
      <c r="E24" t="s">
        <v>363</v>
      </c>
      <c r="F24">
        <v>0</v>
      </c>
    </row>
    <row r="25" spans="1:6" x14ac:dyDescent="0.3">
      <c r="A25" s="3"/>
      <c r="B25" s="4">
        <v>3.32</v>
      </c>
      <c r="C25" s="4">
        <v>0</v>
      </c>
      <c r="D25" t="s">
        <v>114</v>
      </c>
      <c r="E25" t="s">
        <v>370</v>
      </c>
      <c r="F25">
        <v>0</v>
      </c>
    </row>
    <row r="26" spans="1:6" x14ac:dyDescent="0.3">
      <c r="A26" s="3"/>
      <c r="B26" s="4">
        <v>2.44</v>
      </c>
      <c r="C26" s="4">
        <v>0</v>
      </c>
      <c r="D26" t="s">
        <v>114</v>
      </c>
      <c r="E26" t="s">
        <v>371</v>
      </c>
      <c r="F26">
        <v>0</v>
      </c>
    </row>
    <row r="27" spans="1:6" x14ac:dyDescent="0.3">
      <c r="A27" s="3"/>
      <c r="B27" s="4">
        <v>1.49</v>
      </c>
      <c r="C27" s="4">
        <v>0</v>
      </c>
      <c r="D27" t="s">
        <v>114</v>
      </c>
      <c r="E27" t="s">
        <v>364</v>
      </c>
      <c r="F27">
        <v>0</v>
      </c>
    </row>
    <row r="28" spans="1:6" x14ac:dyDescent="0.3">
      <c r="A28" s="3"/>
      <c r="B28" s="4">
        <v>145.85</v>
      </c>
      <c r="C28" s="4">
        <v>0</v>
      </c>
      <c r="D28" t="s">
        <v>114</v>
      </c>
      <c r="E28" t="s">
        <v>362</v>
      </c>
      <c r="F28">
        <v>0</v>
      </c>
    </row>
    <row r="29" spans="1:6" x14ac:dyDescent="0.3">
      <c r="A29" s="3" t="s">
        <v>372</v>
      </c>
      <c r="B29" s="4">
        <v>50.51</v>
      </c>
      <c r="C29" s="4">
        <v>0</v>
      </c>
      <c r="D29" t="s">
        <v>114</v>
      </c>
      <c r="E29" t="s">
        <v>192</v>
      </c>
      <c r="F29">
        <v>0</v>
      </c>
    </row>
    <row r="30" spans="1:6" x14ac:dyDescent="0.3">
      <c r="A30" s="3" t="s">
        <v>373</v>
      </c>
      <c r="B30" s="4">
        <v>11.82</v>
      </c>
      <c r="C30" s="4">
        <v>0</v>
      </c>
      <c r="D30" t="s">
        <v>114</v>
      </c>
      <c r="E30" t="s">
        <v>192</v>
      </c>
      <c r="F30">
        <v>0</v>
      </c>
    </row>
    <row r="31" spans="1:6" x14ac:dyDescent="0.3">
      <c r="A31" s="3"/>
      <c r="B31" s="4">
        <v>3.4</v>
      </c>
      <c r="C31" s="4">
        <v>0</v>
      </c>
      <c r="D31" t="s">
        <v>114</v>
      </c>
      <c r="E31" t="s">
        <v>365</v>
      </c>
      <c r="F31">
        <v>0</v>
      </c>
    </row>
    <row r="32" spans="1:6" x14ac:dyDescent="0.3">
      <c r="A32" s="3" t="s">
        <v>369</v>
      </c>
      <c r="B32" s="4">
        <v>684.35</v>
      </c>
      <c r="C32" s="4">
        <v>0</v>
      </c>
      <c r="D32" t="s">
        <v>230</v>
      </c>
      <c r="E32" t="s">
        <v>360</v>
      </c>
      <c r="F32">
        <v>0</v>
      </c>
    </row>
    <row r="33" spans="1:6" x14ac:dyDescent="0.3">
      <c r="A33" s="3"/>
      <c r="B33" s="4">
        <v>54.99</v>
      </c>
      <c r="C33" s="4">
        <v>0</v>
      </c>
      <c r="D33" t="s">
        <v>230</v>
      </c>
      <c r="E33" t="s">
        <v>361</v>
      </c>
      <c r="F33">
        <v>0</v>
      </c>
    </row>
    <row r="34" spans="1:6" x14ac:dyDescent="0.3">
      <c r="A34" s="3"/>
      <c r="B34" s="4">
        <v>115.59</v>
      </c>
      <c r="C34" s="4">
        <v>0</v>
      </c>
      <c r="D34" t="s">
        <v>114</v>
      </c>
      <c r="E34" t="s">
        <v>363</v>
      </c>
      <c r="F34">
        <v>0</v>
      </c>
    </row>
    <row r="35" spans="1:6" x14ac:dyDescent="0.3">
      <c r="A35" s="3"/>
      <c r="B35" s="4">
        <v>6.13</v>
      </c>
      <c r="C35" s="4">
        <v>0</v>
      </c>
      <c r="D35" t="s">
        <v>114</v>
      </c>
      <c r="E35" t="s">
        <v>370</v>
      </c>
      <c r="F35">
        <v>0</v>
      </c>
    </row>
    <row r="36" spans="1:6" x14ac:dyDescent="0.3">
      <c r="A36" s="3"/>
      <c r="B36" s="4">
        <v>2.81</v>
      </c>
      <c r="C36" s="4">
        <v>0</v>
      </c>
      <c r="D36" t="s">
        <v>114</v>
      </c>
      <c r="E36" t="s">
        <v>371</v>
      </c>
      <c r="F36">
        <v>0</v>
      </c>
    </row>
    <row r="37" spans="1:6" x14ac:dyDescent="0.3">
      <c r="A37" s="3"/>
      <c r="B37" s="4">
        <v>1.35</v>
      </c>
      <c r="C37" s="4">
        <v>0</v>
      </c>
      <c r="D37" t="s">
        <v>114</v>
      </c>
      <c r="E37" t="s">
        <v>364</v>
      </c>
      <c r="F37">
        <v>0</v>
      </c>
    </row>
    <row r="38" spans="1:6" x14ac:dyDescent="0.3">
      <c r="A38" s="3"/>
      <c r="B38" s="4">
        <v>163.93</v>
      </c>
      <c r="C38" s="4">
        <v>0</v>
      </c>
      <c r="D38" t="s">
        <v>114</v>
      </c>
      <c r="E38" t="s">
        <v>362</v>
      </c>
      <c r="F38">
        <v>0</v>
      </c>
    </row>
    <row r="39" spans="1:6" x14ac:dyDescent="0.3">
      <c r="A39" s="3" t="s">
        <v>372</v>
      </c>
      <c r="B39" s="4">
        <v>40.369999999999997</v>
      </c>
      <c r="C39" s="4">
        <v>0</v>
      </c>
      <c r="D39" t="s">
        <v>114</v>
      </c>
      <c r="E39" t="s">
        <v>192</v>
      </c>
      <c r="F39">
        <v>0</v>
      </c>
    </row>
    <row r="40" spans="1:6" x14ac:dyDescent="0.3">
      <c r="A40" s="3" t="s">
        <v>373</v>
      </c>
      <c r="B40" s="4">
        <v>9.44</v>
      </c>
      <c r="C40" s="4">
        <v>0</v>
      </c>
      <c r="D40" t="s">
        <v>114</v>
      </c>
      <c r="E40" t="s">
        <v>192</v>
      </c>
      <c r="F40">
        <v>0</v>
      </c>
    </row>
    <row r="41" spans="1:6" x14ac:dyDescent="0.3">
      <c r="A41" s="3"/>
      <c r="B41" s="4">
        <v>3.94</v>
      </c>
      <c r="C41" s="4">
        <v>0</v>
      </c>
      <c r="D41" t="s">
        <v>114</v>
      </c>
      <c r="E41" t="s">
        <v>365</v>
      </c>
      <c r="F41">
        <v>0</v>
      </c>
    </row>
    <row r="42" spans="1:6" x14ac:dyDescent="0.3">
      <c r="A42" s="3" t="s">
        <v>369</v>
      </c>
      <c r="B42" s="4">
        <v>802.92</v>
      </c>
      <c r="C42" s="4">
        <v>0</v>
      </c>
      <c r="D42" t="s">
        <v>374</v>
      </c>
      <c r="E42" t="s">
        <v>360</v>
      </c>
      <c r="F42">
        <v>0</v>
      </c>
    </row>
    <row r="43" spans="1:6" x14ac:dyDescent="0.3">
      <c r="A43" s="3"/>
      <c r="B43" s="4">
        <v>16.8</v>
      </c>
      <c r="C43" s="4">
        <v>0</v>
      </c>
      <c r="D43" t="s">
        <v>374</v>
      </c>
      <c r="E43" t="s">
        <v>361</v>
      </c>
      <c r="F43">
        <v>0</v>
      </c>
    </row>
    <row r="44" spans="1:6" x14ac:dyDescent="0.3">
      <c r="A44" s="3"/>
      <c r="B44" s="4">
        <v>35.15</v>
      </c>
      <c r="C44" s="4">
        <v>0</v>
      </c>
      <c r="D44" t="s">
        <v>114</v>
      </c>
      <c r="E44" t="s">
        <v>363</v>
      </c>
      <c r="F44">
        <v>0</v>
      </c>
    </row>
    <row r="45" spans="1:6" x14ac:dyDescent="0.3">
      <c r="A45" s="3"/>
      <c r="B45" s="4">
        <v>1.82</v>
      </c>
      <c r="C45" s="4">
        <v>0</v>
      </c>
      <c r="D45" t="s">
        <v>114</v>
      </c>
      <c r="E45" t="s">
        <v>370</v>
      </c>
      <c r="F45">
        <v>0</v>
      </c>
    </row>
    <row r="46" spans="1:6" x14ac:dyDescent="0.3">
      <c r="A46" s="3"/>
      <c r="B46" s="4">
        <v>0.87</v>
      </c>
      <c r="C46" s="4">
        <v>0</v>
      </c>
      <c r="D46" t="s">
        <v>114</v>
      </c>
      <c r="E46" t="s">
        <v>371</v>
      </c>
      <c r="F46">
        <v>0</v>
      </c>
    </row>
    <row r="47" spans="1:6" x14ac:dyDescent="0.3">
      <c r="A47" s="3"/>
      <c r="B47" s="4">
        <v>1.48</v>
      </c>
      <c r="C47" s="4">
        <v>0</v>
      </c>
      <c r="D47" t="s">
        <v>114</v>
      </c>
      <c r="E47" t="s">
        <v>364</v>
      </c>
      <c r="F47">
        <v>0</v>
      </c>
    </row>
    <row r="48" spans="1:6" x14ac:dyDescent="0.3">
      <c r="A48" s="3"/>
      <c r="B48" s="4">
        <v>50.87</v>
      </c>
      <c r="C48" s="4">
        <v>0</v>
      </c>
      <c r="D48" t="s">
        <v>114</v>
      </c>
      <c r="E48" t="s">
        <v>362</v>
      </c>
      <c r="F48">
        <v>0</v>
      </c>
    </row>
    <row r="49" spans="1:6" x14ac:dyDescent="0.3">
      <c r="A49" s="3" t="s">
        <v>372</v>
      </c>
      <c r="B49" s="4">
        <v>48.35</v>
      </c>
      <c r="C49" s="4">
        <v>0</v>
      </c>
      <c r="D49" t="s">
        <v>114</v>
      </c>
      <c r="E49" t="s">
        <v>192</v>
      </c>
      <c r="F49">
        <v>0</v>
      </c>
    </row>
    <row r="50" spans="1:6" x14ac:dyDescent="0.3">
      <c r="A50" s="3" t="s">
        <v>373</v>
      </c>
      <c r="B50" s="4">
        <v>11.32</v>
      </c>
      <c r="C50" s="4">
        <v>0</v>
      </c>
      <c r="D50" t="s">
        <v>114</v>
      </c>
      <c r="E50" t="s">
        <v>192</v>
      </c>
      <c r="F50">
        <v>0</v>
      </c>
    </row>
    <row r="51" spans="1:6" x14ac:dyDescent="0.3">
      <c r="A51" s="3"/>
      <c r="B51" s="4">
        <v>1.22</v>
      </c>
      <c r="C51" s="4">
        <v>0</v>
      </c>
      <c r="D51" t="s">
        <v>114</v>
      </c>
      <c r="E51" t="s">
        <v>365</v>
      </c>
      <c r="F51">
        <v>0</v>
      </c>
    </row>
    <row r="52" spans="1:6" x14ac:dyDescent="0.3">
      <c r="A52" s="3" t="s">
        <v>369</v>
      </c>
      <c r="B52" s="4">
        <v>530.6</v>
      </c>
      <c r="C52" s="4">
        <v>0</v>
      </c>
      <c r="D52" t="s">
        <v>375</v>
      </c>
      <c r="E52" t="s">
        <v>360</v>
      </c>
      <c r="F52">
        <v>0</v>
      </c>
    </row>
    <row r="53" spans="1:6" x14ac:dyDescent="0.3">
      <c r="A53" s="3"/>
      <c r="B53" s="4">
        <v>41.7</v>
      </c>
      <c r="C53" s="4">
        <v>0</v>
      </c>
      <c r="D53" t="s">
        <v>375</v>
      </c>
      <c r="E53" t="s">
        <v>361</v>
      </c>
      <c r="F53">
        <v>0</v>
      </c>
    </row>
    <row r="54" spans="1:6" x14ac:dyDescent="0.3">
      <c r="A54" s="3"/>
      <c r="B54" s="4">
        <v>37.229999999999997</v>
      </c>
      <c r="C54" s="4">
        <v>0</v>
      </c>
      <c r="D54" t="s">
        <v>114</v>
      </c>
      <c r="E54" t="s">
        <v>363</v>
      </c>
      <c r="F54">
        <v>0</v>
      </c>
    </row>
    <row r="55" spans="1:6" x14ac:dyDescent="0.3">
      <c r="A55" s="3"/>
      <c r="B55" s="4">
        <v>1.92</v>
      </c>
      <c r="C55" s="4">
        <v>0</v>
      </c>
      <c r="D55" t="s">
        <v>114</v>
      </c>
      <c r="E55" t="s">
        <v>370</v>
      </c>
      <c r="F55">
        <v>0</v>
      </c>
    </row>
    <row r="56" spans="1:6" x14ac:dyDescent="0.3">
      <c r="A56" s="3"/>
      <c r="B56" s="4">
        <v>1.7</v>
      </c>
      <c r="C56" s="4">
        <v>0</v>
      </c>
      <c r="D56" t="s">
        <v>114</v>
      </c>
      <c r="E56" t="s">
        <v>371</v>
      </c>
      <c r="F56">
        <v>0</v>
      </c>
    </row>
    <row r="57" spans="1:6" x14ac:dyDescent="0.3">
      <c r="A57" s="3"/>
      <c r="B57" s="4">
        <v>13.26</v>
      </c>
      <c r="C57" s="4">
        <v>0</v>
      </c>
      <c r="D57" t="s">
        <v>114</v>
      </c>
      <c r="E57" t="s">
        <v>364</v>
      </c>
      <c r="F57">
        <v>0</v>
      </c>
    </row>
    <row r="58" spans="1:6" x14ac:dyDescent="0.3">
      <c r="A58" s="3"/>
      <c r="B58" s="4">
        <v>103.38</v>
      </c>
      <c r="C58" s="4">
        <v>0</v>
      </c>
      <c r="D58" t="s">
        <v>114</v>
      </c>
      <c r="E58" t="s">
        <v>362</v>
      </c>
      <c r="F58">
        <v>0</v>
      </c>
    </row>
    <row r="59" spans="1:6" x14ac:dyDescent="0.3">
      <c r="A59" s="3" t="s">
        <v>372</v>
      </c>
      <c r="B59" s="4">
        <v>34.28</v>
      </c>
      <c r="C59" s="4">
        <v>0</v>
      </c>
      <c r="D59" t="s">
        <v>114</v>
      </c>
      <c r="E59" t="s">
        <v>192</v>
      </c>
      <c r="F59">
        <v>0</v>
      </c>
    </row>
    <row r="60" spans="1:6" x14ac:dyDescent="0.3">
      <c r="A60" s="3" t="s">
        <v>373</v>
      </c>
      <c r="B60" s="4">
        <v>8.02</v>
      </c>
      <c r="C60" s="4">
        <v>0</v>
      </c>
      <c r="D60" t="s">
        <v>114</v>
      </c>
      <c r="E60" t="s">
        <v>192</v>
      </c>
      <c r="F60">
        <v>0</v>
      </c>
    </row>
    <row r="61" spans="1:6" x14ac:dyDescent="0.3">
      <c r="A61" s="3"/>
      <c r="B61" s="4">
        <v>6.24</v>
      </c>
      <c r="C61" s="4">
        <v>0</v>
      </c>
      <c r="D61" t="s">
        <v>114</v>
      </c>
      <c r="E61" t="s">
        <v>366</v>
      </c>
      <c r="F61">
        <v>0</v>
      </c>
    </row>
    <row r="62" spans="1:6" x14ac:dyDescent="0.3">
      <c r="A62" s="3"/>
      <c r="B62" s="4">
        <v>2.4300000000000002</v>
      </c>
      <c r="C62" s="4">
        <v>0</v>
      </c>
      <c r="D62" t="s">
        <v>114</v>
      </c>
      <c r="E62" t="s">
        <v>365</v>
      </c>
      <c r="F62">
        <v>0</v>
      </c>
    </row>
    <row r="63" spans="1:6" x14ac:dyDescent="0.3">
      <c r="A63" s="3" t="s">
        <v>369</v>
      </c>
      <c r="B63" s="4">
        <v>54.48</v>
      </c>
      <c r="C63" s="4">
        <v>0</v>
      </c>
      <c r="D63" t="s">
        <v>376</v>
      </c>
      <c r="E63" t="s">
        <v>360</v>
      </c>
      <c r="F63">
        <v>0</v>
      </c>
    </row>
    <row r="64" spans="1:6" x14ac:dyDescent="0.3">
      <c r="A64" s="3"/>
      <c r="B64" s="4">
        <v>2.85</v>
      </c>
      <c r="C64" s="4">
        <v>0</v>
      </c>
      <c r="D64" t="s">
        <v>376</v>
      </c>
      <c r="E64" t="s">
        <v>361</v>
      </c>
      <c r="F64">
        <v>0</v>
      </c>
    </row>
    <row r="65" spans="1:6" x14ac:dyDescent="0.3">
      <c r="A65" s="3"/>
      <c r="B65" s="4">
        <v>4.9800000000000004</v>
      </c>
      <c r="C65" s="4">
        <v>0</v>
      </c>
      <c r="D65" t="s">
        <v>114</v>
      </c>
      <c r="E65" t="s">
        <v>363</v>
      </c>
      <c r="F65">
        <v>0</v>
      </c>
    </row>
    <row r="66" spans="1:6" x14ac:dyDescent="0.3">
      <c r="A66" s="3"/>
      <c r="B66" s="4">
        <v>0.28999999999999998</v>
      </c>
      <c r="C66" s="4">
        <v>0</v>
      </c>
      <c r="D66" t="s">
        <v>114</v>
      </c>
      <c r="E66" t="s">
        <v>370</v>
      </c>
      <c r="F66">
        <v>0</v>
      </c>
    </row>
    <row r="67" spans="1:6" x14ac:dyDescent="0.3">
      <c r="A67" s="3"/>
      <c r="B67" s="4">
        <v>0.19</v>
      </c>
      <c r="C67" s="4">
        <v>0</v>
      </c>
      <c r="D67" t="s">
        <v>114</v>
      </c>
      <c r="E67" t="s">
        <v>371</v>
      </c>
      <c r="F67">
        <v>0</v>
      </c>
    </row>
    <row r="68" spans="1:6" x14ac:dyDescent="0.3">
      <c r="A68" s="3"/>
      <c r="B68" s="4">
        <v>2.34</v>
      </c>
      <c r="C68" s="4">
        <v>0</v>
      </c>
      <c r="D68" t="s">
        <v>114</v>
      </c>
      <c r="E68" t="s">
        <v>364</v>
      </c>
      <c r="F68">
        <v>0</v>
      </c>
    </row>
    <row r="69" spans="1:6" x14ac:dyDescent="0.3">
      <c r="A69" s="3"/>
      <c r="B69" s="4">
        <v>8.25</v>
      </c>
      <c r="C69" s="4">
        <v>0</v>
      </c>
      <c r="D69" t="s">
        <v>114</v>
      </c>
      <c r="E69" t="s">
        <v>362</v>
      </c>
      <c r="F69">
        <v>0</v>
      </c>
    </row>
    <row r="70" spans="1:6" x14ac:dyDescent="0.3">
      <c r="A70" s="3" t="s">
        <v>372</v>
      </c>
      <c r="B70" s="4">
        <v>2.95</v>
      </c>
      <c r="C70" s="4">
        <v>0</v>
      </c>
      <c r="D70" t="s">
        <v>114</v>
      </c>
      <c r="E70" t="s">
        <v>192</v>
      </c>
      <c r="F70">
        <v>0</v>
      </c>
    </row>
    <row r="71" spans="1:6" x14ac:dyDescent="0.3">
      <c r="A71" s="3" t="s">
        <v>373</v>
      </c>
      <c r="B71" s="4">
        <v>0.69</v>
      </c>
      <c r="C71" s="4">
        <v>0</v>
      </c>
      <c r="D71" t="s">
        <v>114</v>
      </c>
      <c r="E71" t="s">
        <v>192</v>
      </c>
      <c r="F71">
        <v>0</v>
      </c>
    </row>
    <row r="72" spans="1:6" x14ac:dyDescent="0.3">
      <c r="A72" s="3"/>
      <c r="B72" s="4">
        <v>1.2</v>
      </c>
      <c r="C72" s="4">
        <v>0</v>
      </c>
      <c r="D72" t="s">
        <v>114</v>
      </c>
      <c r="E72" t="s">
        <v>366</v>
      </c>
      <c r="F72">
        <v>0</v>
      </c>
    </row>
    <row r="73" spans="1:6" x14ac:dyDescent="0.3">
      <c r="A73" s="3"/>
      <c r="B73" s="4">
        <v>0.27</v>
      </c>
      <c r="C73" s="4">
        <v>0</v>
      </c>
      <c r="D73" t="s">
        <v>114</v>
      </c>
      <c r="E73" t="s">
        <v>365</v>
      </c>
      <c r="F73">
        <v>0</v>
      </c>
    </row>
    <row r="74" spans="1:6" x14ac:dyDescent="0.3">
      <c r="A74" s="3" t="s">
        <v>377</v>
      </c>
      <c r="B74" s="4">
        <v>0.28999999999999998</v>
      </c>
      <c r="C74" s="4">
        <v>0</v>
      </c>
      <c r="D74" t="s">
        <v>114</v>
      </c>
      <c r="E74" t="s">
        <v>378</v>
      </c>
      <c r="F74">
        <v>0</v>
      </c>
    </row>
    <row r="75" spans="1:6" x14ac:dyDescent="0.3">
      <c r="A75" s="3" t="s">
        <v>379</v>
      </c>
      <c r="B75" s="4">
        <v>0.36</v>
      </c>
      <c r="C75" s="4">
        <v>0</v>
      </c>
      <c r="D75" t="s">
        <v>114</v>
      </c>
      <c r="E75" t="s">
        <v>380</v>
      </c>
      <c r="F75">
        <v>0</v>
      </c>
    </row>
    <row r="76" spans="1:6" x14ac:dyDescent="0.3">
      <c r="A76" s="3" t="s">
        <v>369</v>
      </c>
      <c r="B76" s="4">
        <v>400.13</v>
      </c>
      <c r="C76" s="4">
        <v>0</v>
      </c>
      <c r="D76" t="s">
        <v>210</v>
      </c>
      <c r="E76" t="s">
        <v>360</v>
      </c>
      <c r="F76">
        <v>0</v>
      </c>
    </row>
    <row r="77" spans="1:6" x14ac:dyDescent="0.3">
      <c r="A77" s="3" t="s">
        <v>369</v>
      </c>
      <c r="B77" s="4">
        <v>1070.55</v>
      </c>
      <c r="C77" s="4">
        <v>0</v>
      </c>
      <c r="D77" t="s">
        <v>210</v>
      </c>
      <c r="E77" t="s">
        <v>360</v>
      </c>
      <c r="F77">
        <v>0</v>
      </c>
    </row>
    <row r="78" spans="1:6" x14ac:dyDescent="0.3">
      <c r="A78" s="3"/>
      <c r="B78" s="4">
        <v>71.52</v>
      </c>
      <c r="C78" s="4">
        <v>0</v>
      </c>
      <c r="D78" t="s">
        <v>210</v>
      </c>
      <c r="E78" t="s">
        <v>361</v>
      </c>
      <c r="F78">
        <v>0</v>
      </c>
    </row>
    <row r="79" spans="1:6" x14ac:dyDescent="0.3">
      <c r="A79" s="3"/>
      <c r="B79" s="4">
        <v>106.09</v>
      </c>
      <c r="C79" s="4">
        <v>0</v>
      </c>
      <c r="D79" t="s">
        <v>114</v>
      </c>
      <c r="E79" t="s">
        <v>363</v>
      </c>
      <c r="F79">
        <v>0</v>
      </c>
    </row>
    <row r="80" spans="1:6" x14ac:dyDescent="0.3">
      <c r="A80" s="3"/>
      <c r="B80" s="4">
        <v>6.84</v>
      </c>
      <c r="C80" s="4">
        <v>0</v>
      </c>
      <c r="D80" t="s">
        <v>114</v>
      </c>
      <c r="E80" t="s">
        <v>370</v>
      </c>
      <c r="F80">
        <v>0</v>
      </c>
    </row>
    <row r="81" spans="1:6" x14ac:dyDescent="0.3">
      <c r="A81" s="3"/>
      <c r="B81" s="4">
        <v>4.55</v>
      </c>
      <c r="C81" s="4">
        <v>0</v>
      </c>
      <c r="D81" t="s">
        <v>114</v>
      </c>
      <c r="E81" t="s">
        <v>371</v>
      </c>
      <c r="F81">
        <v>0</v>
      </c>
    </row>
    <row r="82" spans="1:6" x14ac:dyDescent="0.3">
      <c r="A82" s="3"/>
      <c r="B82" s="4">
        <v>3.26</v>
      </c>
      <c r="C82" s="4">
        <v>0</v>
      </c>
      <c r="D82" t="s">
        <v>114</v>
      </c>
      <c r="E82" t="s">
        <v>364</v>
      </c>
      <c r="F82">
        <v>0</v>
      </c>
    </row>
    <row r="83" spans="1:6" x14ac:dyDescent="0.3">
      <c r="A83" s="3"/>
      <c r="B83" s="4">
        <v>260.44</v>
      </c>
      <c r="C83" s="4">
        <v>0</v>
      </c>
      <c r="D83" t="s">
        <v>114</v>
      </c>
      <c r="E83" t="s">
        <v>362</v>
      </c>
      <c r="F83">
        <v>0</v>
      </c>
    </row>
    <row r="84" spans="1:6" x14ac:dyDescent="0.3">
      <c r="A84" s="3" t="s">
        <v>372</v>
      </c>
      <c r="B84" s="4">
        <v>109.76</v>
      </c>
      <c r="C84" s="4">
        <v>0</v>
      </c>
      <c r="D84" t="s">
        <v>114</v>
      </c>
      <c r="E84" t="s">
        <v>192</v>
      </c>
      <c r="F84">
        <v>0</v>
      </c>
    </row>
    <row r="85" spans="1:6" x14ac:dyDescent="0.3">
      <c r="A85" s="3" t="s">
        <v>373</v>
      </c>
      <c r="B85" s="4">
        <v>25.69</v>
      </c>
      <c r="C85" s="4">
        <v>0</v>
      </c>
      <c r="D85" t="s">
        <v>114</v>
      </c>
      <c r="E85" t="s">
        <v>192</v>
      </c>
      <c r="F85">
        <v>0</v>
      </c>
    </row>
    <row r="86" spans="1:6" x14ac:dyDescent="0.3">
      <c r="A86" s="3"/>
      <c r="B86" s="4">
        <v>6.44</v>
      </c>
      <c r="C86" s="4">
        <v>0</v>
      </c>
      <c r="D86" t="s">
        <v>114</v>
      </c>
      <c r="E86" t="s">
        <v>365</v>
      </c>
      <c r="F86">
        <v>0</v>
      </c>
    </row>
    <row r="87" spans="1:6" x14ac:dyDescent="0.3">
      <c r="A87" s="3" t="s">
        <v>369</v>
      </c>
      <c r="B87" s="4">
        <v>2346.75</v>
      </c>
      <c r="C87" s="4">
        <v>0</v>
      </c>
      <c r="D87" t="s">
        <v>123</v>
      </c>
      <c r="E87" t="s">
        <v>360</v>
      </c>
      <c r="F87">
        <v>0</v>
      </c>
    </row>
    <row r="88" spans="1:6" x14ac:dyDescent="0.3">
      <c r="A88" s="3"/>
      <c r="B88" s="4">
        <v>203.41</v>
      </c>
      <c r="C88" s="4">
        <v>0</v>
      </c>
      <c r="D88" t="s">
        <v>123</v>
      </c>
      <c r="E88" t="s">
        <v>361</v>
      </c>
      <c r="F88">
        <v>0</v>
      </c>
    </row>
    <row r="89" spans="1:6" x14ac:dyDescent="0.3">
      <c r="A89" s="3"/>
      <c r="B89" s="4">
        <v>113.34</v>
      </c>
      <c r="C89" s="4">
        <v>0</v>
      </c>
      <c r="D89" t="s">
        <v>114</v>
      </c>
      <c r="E89" t="s">
        <v>363</v>
      </c>
      <c r="F89">
        <v>0</v>
      </c>
    </row>
    <row r="90" spans="1:6" x14ac:dyDescent="0.3">
      <c r="A90" s="3"/>
      <c r="B90" s="4">
        <v>7.43</v>
      </c>
      <c r="C90" s="4">
        <v>0</v>
      </c>
      <c r="D90" t="s">
        <v>114</v>
      </c>
      <c r="E90" t="s">
        <v>370</v>
      </c>
      <c r="F90">
        <v>0</v>
      </c>
    </row>
    <row r="91" spans="1:6" x14ac:dyDescent="0.3">
      <c r="A91" s="3"/>
      <c r="B91" s="4">
        <v>8.2200000000000006</v>
      </c>
      <c r="C91" s="4">
        <v>0</v>
      </c>
      <c r="D91" t="s">
        <v>114</v>
      </c>
      <c r="E91" t="s">
        <v>371</v>
      </c>
      <c r="F91">
        <v>0</v>
      </c>
    </row>
    <row r="92" spans="1:6" x14ac:dyDescent="0.3">
      <c r="A92" s="3"/>
      <c r="B92" s="4">
        <v>51.25</v>
      </c>
      <c r="C92" s="4">
        <v>0</v>
      </c>
      <c r="D92" t="s">
        <v>114</v>
      </c>
      <c r="E92" t="s">
        <v>364</v>
      </c>
      <c r="F92">
        <v>0</v>
      </c>
    </row>
    <row r="93" spans="1:6" x14ac:dyDescent="0.3">
      <c r="A93" s="3"/>
      <c r="B93" s="4">
        <v>500.5</v>
      </c>
      <c r="C93" s="4">
        <v>0</v>
      </c>
      <c r="D93" t="s">
        <v>114</v>
      </c>
      <c r="E93" t="s">
        <v>362</v>
      </c>
      <c r="F93">
        <v>0</v>
      </c>
    </row>
    <row r="94" spans="1:6" x14ac:dyDescent="0.3">
      <c r="A94" s="3" t="s">
        <v>372</v>
      </c>
      <c r="B94" s="4">
        <v>141.79</v>
      </c>
      <c r="C94" s="4">
        <v>0</v>
      </c>
      <c r="D94" t="s">
        <v>114</v>
      </c>
      <c r="E94" t="s">
        <v>192</v>
      </c>
      <c r="F94">
        <v>0</v>
      </c>
    </row>
    <row r="95" spans="1:6" x14ac:dyDescent="0.3">
      <c r="A95" s="3" t="s">
        <v>373</v>
      </c>
      <c r="B95" s="4">
        <v>33.159999999999997</v>
      </c>
      <c r="C95" s="4">
        <v>0</v>
      </c>
      <c r="D95" t="s">
        <v>114</v>
      </c>
      <c r="E95" t="s">
        <v>192</v>
      </c>
      <c r="F95">
        <v>0</v>
      </c>
    </row>
    <row r="96" spans="1:6" x14ac:dyDescent="0.3">
      <c r="A96" s="3"/>
      <c r="B96" s="4">
        <v>23.99</v>
      </c>
      <c r="C96" s="4">
        <v>0</v>
      </c>
      <c r="D96" t="s">
        <v>114</v>
      </c>
      <c r="E96" t="s">
        <v>366</v>
      </c>
      <c r="F96">
        <v>0</v>
      </c>
    </row>
    <row r="97" spans="1:6" x14ac:dyDescent="0.3">
      <c r="A97" s="3"/>
      <c r="B97" s="4">
        <v>11.64</v>
      </c>
      <c r="C97" s="4">
        <v>0</v>
      </c>
      <c r="D97" t="s">
        <v>114</v>
      </c>
      <c r="E97" t="s">
        <v>365</v>
      </c>
      <c r="F97">
        <v>0</v>
      </c>
    </row>
    <row r="98" spans="1:6" x14ac:dyDescent="0.3">
      <c r="A98" s="3" t="s">
        <v>369</v>
      </c>
      <c r="B98" s="4">
        <v>481.74</v>
      </c>
      <c r="C98" s="4">
        <v>0</v>
      </c>
      <c r="D98" t="s">
        <v>381</v>
      </c>
      <c r="E98" t="s">
        <v>360</v>
      </c>
      <c r="F98">
        <v>0</v>
      </c>
    </row>
    <row r="99" spans="1:6" x14ac:dyDescent="0.3">
      <c r="A99" s="3"/>
      <c r="B99" s="4">
        <v>29.56</v>
      </c>
      <c r="C99" s="4">
        <v>0</v>
      </c>
      <c r="D99" t="s">
        <v>381</v>
      </c>
      <c r="E99" t="s">
        <v>361</v>
      </c>
      <c r="F99">
        <v>0</v>
      </c>
    </row>
    <row r="100" spans="1:6" x14ac:dyDescent="0.3">
      <c r="A100" s="3"/>
      <c r="B100" s="4">
        <v>39.47</v>
      </c>
      <c r="C100" s="4">
        <v>0</v>
      </c>
      <c r="D100" t="s">
        <v>114</v>
      </c>
      <c r="E100" t="s">
        <v>363</v>
      </c>
      <c r="F100">
        <v>0</v>
      </c>
    </row>
    <row r="101" spans="1:6" x14ac:dyDescent="0.3">
      <c r="A101" s="3"/>
      <c r="B101" s="4">
        <v>2.08</v>
      </c>
      <c r="C101" s="4">
        <v>0</v>
      </c>
      <c r="D101" t="s">
        <v>114</v>
      </c>
      <c r="E101" t="s">
        <v>370</v>
      </c>
      <c r="F101">
        <v>0</v>
      </c>
    </row>
    <row r="102" spans="1:6" x14ac:dyDescent="0.3">
      <c r="A102" s="3"/>
      <c r="B102" s="4">
        <v>1.19</v>
      </c>
      <c r="C102" s="4">
        <v>0</v>
      </c>
      <c r="D102" t="s">
        <v>114</v>
      </c>
      <c r="E102" t="s">
        <v>371</v>
      </c>
      <c r="F102">
        <v>0</v>
      </c>
    </row>
    <row r="103" spans="1:6" x14ac:dyDescent="0.3">
      <c r="A103" s="3"/>
      <c r="B103" s="4">
        <v>19.940000000000001</v>
      </c>
      <c r="C103" s="4">
        <v>0</v>
      </c>
      <c r="D103" t="s">
        <v>114</v>
      </c>
      <c r="E103" t="s">
        <v>364</v>
      </c>
      <c r="F103">
        <v>0</v>
      </c>
    </row>
    <row r="104" spans="1:6" x14ac:dyDescent="0.3">
      <c r="A104" s="3"/>
      <c r="B104" s="4">
        <v>68.150000000000006</v>
      </c>
      <c r="C104" s="4">
        <v>0</v>
      </c>
      <c r="D104" t="s">
        <v>114</v>
      </c>
      <c r="E104" t="s">
        <v>362</v>
      </c>
      <c r="F104">
        <v>0</v>
      </c>
    </row>
    <row r="105" spans="1:6" x14ac:dyDescent="0.3">
      <c r="A105" s="3" t="s">
        <v>372</v>
      </c>
      <c r="B105" s="4">
        <v>26.66</v>
      </c>
      <c r="C105" s="4">
        <v>0</v>
      </c>
      <c r="D105" t="s">
        <v>114</v>
      </c>
      <c r="E105" t="s">
        <v>192</v>
      </c>
      <c r="F105">
        <v>0</v>
      </c>
    </row>
    <row r="106" spans="1:6" x14ac:dyDescent="0.3">
      <c r="A106" s="3" t="s">
        <v>373</v>
      </c>
      <c r="B106" s="4">
        <v>6.23</v>
      </c>
      <c r="C106" s="4">
        <v>0</v>
      </c>
      <c r="D106" t="s">
        <v>114</v>
      </c>
      <c r="E106" t="s">
        <v>192</v>
      </c>
      <c r="F106">
        <v>0</v>
      </c>
    </row>
    <row r="107" spans="1:6" x14ac:dyDescent="0.3">
      <c r="A107" s="3"/>
      <c r="B107" s="4">
        <v>7.45</v>
      </c>
      <c r="C107" s="4">
        <v>0</v>
      </c>
      <c r="D107" t="s">
        <v>114</v>
      </c>
      <c r="E107" t="s">
        <v>366</v>
      </c>
      <c r="F107">
        <v>0</v>
      </c>
    </row>
    <row r="108" spans="1:6" x14ac:dyDescent="0.3">
      <c r="A108" s="3"/>
      <c r="B108" s="4">
        <v>1.69</v>
      </c>
      <c r="C108" s="4">
        <v>0</v>
      </c>
      <c r="D108" t="s">
        <v>114</v>
      </c>
      <c r="E108" t="s">
        <v>365</v>
      </c>
      <c r="F108">
        <v>0</v>
      </c>
    </row>
    <row r="109" spans="1:6" x14ac:dyDescent="0.3">
      <c r="A109" s="3" t="s">
        <v>369</v>
      </c>
      <c r="B109" s="4">
        <v>606.15</v>
      </c>
      <c r="C109" s="4">
        <v>0</v>
      </c>
      <c r="D109" t="s">
        <v>382</v>
      </c>
      <c r="E109" t="s">
        <v>360</v>
      </c>
      <c r="F109">
        <v>0</v>
      </c>
    </row>
    <row r="110" spans="1:6" x14ac:dyDescent="0.3">
      <c r="A110" s="3"/>
      <c r="B110" s="4">
        <v>55.06</v>
      </c>
      <c r="C110" s="4">
        <v>0</v>
      </c>
      <c r="D110" t="s">
        <v>382</v>
      </c>
      <c r="E110" t="s">
        <v>361</v>
      </c>
      <c r="F110">
        <v>0</v>
      </c>
    </row>
    <row r="111" spans="1:6" x14ac:dyDescent="0.3">
      <c r="A111" s="3"/>
      <c r="B111" s="4">
        <v>44.67</v>
      </c>
      <c r="C111" s="4">
        <v>0</v>
      </c>
      <c r="D111" t="s">
        <v>114</v>
      </c>
      <c r="E111" t="s">
        <v>363</v>
      </c>
      <c r="F111">
        <v>0</v>
      </c>
    </row>
    <row r="112" spans="1:6" x14ac:dyDescent="0.3">
      <c r="A112" s="3"/>
      <c r="B112" s="4">
        <v>3.14</v>
      </c>
      <c r="C112" s="4">
        <v>0</v>
      </c>
      <c r="D112" t="s">
        <v>114</v>
      </c>
      <c r="E112" t="s">
        <v>370</v>
      </c>
      <c r="F112">
        <v>0</v>
      </c>
    </row>
    <row r="113" spans="1:6" x14ac:dyDescent="0.3">
      <c r="A113" s="3"/>
      <c r="B113" s="4">
        <v>2.13</v>
      </c>
      <c r="C113" s="4">
        <v>0</v>
      </c>
      <c r="D113" t="s">
        <v>114</v>
      </c>
      <c r="E113" t="s">
        <v>371</v>
      </c>
      <c r="F113">
        <v>0</v>
      </c>
    </row>
    <row r="114" spans="1:6" x14ac:dyDescent="0.3">
      <c r="A114" s="3"/>
      <c r="B114" s="4">
        <v>26.5</v>
      </c>
      <c r="C114" s="4">
        <v>0</v>
      </c>
      <c r="D114" t="s">
        <v>114</v>
      </c>
      <c r="E114" t="s">
        <v>364</v>
      </c>
      <c r="F114">
        <v>0</v>
      </c>
    </row>
    <row r="115" spans="1:6" x14ac:dyDescent="0.3">
      <c r="A115" s="3"/>
      <c r="B115" s="4">
        <v>132.94</v>
      </c>
      <c r="C115" s="4">
        <v>0</v>
      </c>
      <c r="D115" t="s">
        <v>114</v>
      </c>
      <c r="E115" t="s">
        <v>362</v>
      </c>
      <c r="F115">
        <v>0</v>
      </c>
    </row>
    <row r="116" spans="1:6" x14ac:dyDescent="0.3">
      <c r="A116" s="3" t="s">
        <v>372</v>
      </c>
      <c r="B116" s="4">
        <v>33.299999999999997</v>
      </c>
      <c r="C116" s="4">
        <v>0</v>
      </c>
      <c r="D116" t="s">
        <v>114</v>
      </c>
      <c r="E116" t="s">
        <v>192</v>
      </c>
      <c r="F116">
        <v>0</v>
      </c>
    </row>
    <row r="117" spans="1:6" x14ac:dyDescent="0.3">
      <c r="A117" s="3" t="s">
        <v>373</v>
      </c>
      <c r="B117" s="4">
        <v>7.79</v>
      </c>
      <c r="C117" s="4">
        <v>0</v>
      </c>
      <c r="D117" t="s">
        <v>114</v>
      </c>
      <c r="E117" t="s">
        <v>192</v>
      </c>
      <c r="F117">
        <v>0</v>
      </c>
    </row>
    <row r="118" spans="1:6" x14ac:dyDescent="0.3">
      <c r="A118" s="3"/>
      <c r="B118" s="4">
        <v>13.88</v>
      </c>
      <c r="C118" s="4">
        <v>0</v>
      </c>
      <c r="D118" t="s">
        <v>114</v>
      </c>
      <c r="E118" t="s">
        <v>366</v>
      </c>
      <c r="F118">
        <v>0</v>
      </c>
    </row>
    <row r="119" spans="1:6" x14ac:dyDescent="0.3">
      <c r="A119" s="3"/>
      <c r="B119" s="4">
        <v>3.15</v>
      </c>
      <c r="C119" s="4">
        <v>0</v>
      </c>
      <c r="D119" t="s">
        <v>114</v>
      </c>
      <c r="E119" t="s">
        <v>365</v>
      </c>
      <c r="F119">
        <v>0</v>
      </c>
    </row>
    <row r="120" spans="1:6" x14ac:dyDescent="0.3">
      <c r="A120" s="3" t="s">
        <v>369</v>
      </c>
      <c r="B120" s="4">
        <v>481.96</v>
      </c>
      <c r="C120" s="4">
        <v>0</v>
      </c>
      <c r="D120" t="s">
        <v>383</v>
      </c>
      <c r="E120" t="s">
        <v>360</v>
      </c>
      <c r="F120">
        <v>0</v>
      </c>
    </row>
    <row r="121" spans="1:6" x14ac:dyDescent="0.3">
      <c r="A121" s="3"/>
      <c r="B121" s="4">
        <v>24.13</v>
      </c>
      <c r="C121" s="4">
        <v>0</v>
      </c>
      <c r="D121" t="s">
        <v>114</v>
      </c>
      <c r="E121" t="s">
        <v>364</v>
      </c>
      <c r="F121">
        <v>0</v>
      </c>
    </row>
    <row r="122" spans="1:6" x14ac:dyDescent="0.3">
      <c r="A122" s="3" t="s">
        <v>372</v>
      </c>
      <c r="B122" s="4">
        <v>31.96</v>
      </c>
      <c r="C122" s="4">
        <v>0</v>
      </c>
      <c r="D122" t="s">
        <v>114</v>
      </c>
      <c r="E122" t="s">
        <v>192</v>
      </c>
      <c r="F122">
        <v>0</v>
      </c>
    </row>
    <row r="123" spans="1:6" x14ac:dyDescent="0.3">
      <c r="A123" s="3" t="s">
        <v>373</v>
      </c>
      <c r="B123" s="4">
        <v>7.48</v>
      </c>
      <c r="C123" s="4">
        <v>0</v>
      </c>
      <c r="D123" t="s">
        <v>114</v>
      </c>
      <c r="E123" t="s">
        <v>192</v>
      </c>
      <c r="F123">
        <v>0</v>
      </c>
    </row>
    <row r="124" spans="1:6" x14ac:dyDescent="0.3">
      <c r="A124" s="3" t="s">
        <v>369</v>
      </c>
      <c r="B124" s="4">
        <v>730.56</v>
      </c>
      <c r="C124" s="4">
        <v>0</v>
      </c>
      <c r="D124" t="s">
        <v>384</v>
      </c>
      <c r="E124" t="s">
        <v>360</v>
      </c>
      <c r="F124">
        <v>0</v>
      </c>
    </row>
    <row r="125" spans="1:6" x14ac:dyDescent="0.3">
      <c r="A125" s="3"/>
      <c r="B125" s="4">
        <v>44.14</v>
      </c>
      <c r="C125" s="4">
        <v>0</v>
      </c>
      <c r="D125" t="s">
        <v>384</v>
      </c>
      <c r="E125" t="s">
        <v>361</v>
      </c>
      <c r="F125">
        <v>0</v>
      </c>
    </row>
    <row r="126" spans="1:6" x14ac:dyDescent="0.3">
      <c r="A126" s="3"/>
      <c r="B126" s="4">
        <v>63.31</v>
      </c>
      <c r="C126" s="4">
        <v>0</v>
      </c>
      <c r="D126" t="s">
        <v>114</v>
      </c>
      <c r="E126" t="s">
        <v>363</v>
      </c>
      <c r="F126">
        <v>0</v>
      </c>
    </row>
    <row r="127" spans="1:6" x14ac:dyDescent="0.3">
      <c r="A127" s="3"/>
      <c r="B127" s="4">
        <v>4</v>
      </c>
      <c r="C127" s="4">
        <v>0</v>
      </c>
      <c r="D127" t="s">
        <v>114</v>
      </c>
      <c r="E127" t="s">
        <v>370</v>
      </c>
      <c r="F127">
        <v>0</v>
      </c>
    </row>
    <row r="128" spans="1:6" x14ac:dyDescent="0.3">
      <c r="A128" s="3"/>
      <c r="B128" s="4">
        <v>2.59</v>
      </c>
      <c r="C128" s="4">
        <v>0</v>
      </c>
      <c r="D128" t="s">
        <v>114</v>
      </c>
      <c r="E128" t="s">
        <v>371</v>
      </c>
      <c r="F128">
        <v>0</v>
      </c>
    </row>
    <row r="129" spans="1:6" x14ac:dyDescent="0.3">
      <c r="A129" s="3"/>
      <c r="B129" s="4">
        <v>31.55</v>
      </c>
      <c r="C129" s="4">
        <v>0</v>
      </c>
      <c r="D129" t="s">
        <v>114</v>
      </c>
      <c r="E129" t="s">
        <v>364</v>
      </c>
      <c r="F129">
        <v>0</v>
      </c>
    </row>
    <row r="130" spans="1:6" x14ac:dyDescent="0.3">
      <c r="A130" s="3"/>
      <c r="B130" s="4">
        <v>144.88999999999999</v>
      </c>
      <c r="C130" s="4">
        <v>0</v>
      </c>
      <c r="D130" t="s">
        <v>114</v>
      </c>
      <c r="E130" t="s">
        <v>362</v>
      </c>
      <c r="F130">
        <v>0</v>
      </c>
    </row>
    <row r="131" spans="1:6" x14ac:dyDescent="0.3">
      <c r="A131" s="3" t="s">
        <v>372</v>
      </c>
      <c r="B131" s="4">
        <v>41.95</v>
      </c>
      <c r="C131" s="4">
        <v>0</v>
      </c>
      <c r="D131" t="s">
        <v>114</v>
      </c>
      <c r="E131" t="s">
        <v>192</v>
      </c>
      <c r="F131">
        <v>0</v>
      </c>
    </row>
    <row r="132" spans="1:6" x14ac:dyDescent="0.3">
      <c r="A132" s="3" t="s">
        <v>373</v>
      </c>
      <c r="B132" s="4">
        <v>9.81</v>
      </c>
      <c r="C132" s="4">
        <v>0</v>
      </c>
      <c r="D132" t="s">
        <v>114</v>
      </c>
      <c r="E132" t="s">
        <v>192</v>
      </c>
      <c r="F132">
        <v>0</v>
      </c>
    </row>
    <row r="133" spans="1:6" x14ac:dyDescent="0.3">
      <c r="A133" s="3"/>
      <c r="B133" s="4">
        <v>16.420000000000002</v>
      </c>
      <c r="C133" s="4">
        <v>0</v>
      </c>
      <c r="D133" t="s">
        <v>114</v>
      </c>
      <c r="E133" t="s">
        <v>366</v>
      </c>
      <c r="F133">
        <v>0</v>
      </c>
    </row>
    <row r="134" spans="1:6" x14ac:dyDescent="0.3">
      <c r="A134" s="3"/>
      <c r="B134" s="4">
        <v>3.72</v>
      </c>
      <c r="C134" s="4">
        <v>0</v>
      </c>
      <c r="D134" t="s">
        <v>114</v>
      </c>
      <c r="E134" t="s">
        <v>365</v>
      </c>
      <c r="F134">
        <v>0</v>
      </c>
    </row>
    <row r="135" spans="1:6" x14ac:dyDescent="0.3">
      <c r="A135" s="3" t="s">
        <v>369</v>
      </c>
      <c r="B135" s="4">
        <v>587.53</v>
      </c>
      <c r="C135" s="4">
        <v>0</v>
      </c>
      <c r="D135" t="s">
        <v>385</v>
      </c>
      <c r="E135" t="s">
        <v>360</v>
      </c>
      <c r="F135">
        <v>0</v>
      </c>
    </row>
    <row r="136" spans="1:6" x14ac:dyDescent="0.3">
      <c r="A136" s="3"/>
      <c r="B136" s="4">
        <v>72.239999999999995</v>
      </c>
      <c r="C136" s="4">
        <v>0</v>
      </c>
      <c r="D136" t="s">
        <v>385</v>
      </c>
      <c r="E136" t="s">
        <v>361</v>
      </c>
      <c r="F136">
        <v>0</v>
      </c>
    </row>
    <row r="137" spans="1:6" x14ac:dyDescent="0.3">
      <c r="A137" s="3"/>
      <c r="B137" s="4">
        <v>58.87</v>
      </c>
      <c r="C137" s="4">
        <v>0</v>
      </c>
      <c r="D137" t="s">
        <v>114</v>
      </c>
      <c r="E137" t="s">
        <v>363</v>
      </c>
      <c r="F137">
        <v>0</v>
      </c>
    </row>
    <row r="138" spans="1:6" x14ac:dyDescent="0.3">
      <c r="A138" s="3"/>
      <c r="B138" s="4">
        <v>2.74</v>
      </c>
      <c r="C138" s="4">
        <v>0</v>
      </c>
      <c r="D138" t="s">
        <v>114</v>
      </c>
      <c r="E138" t="s">
        <v>370</v>
      </c>
      <c r="F138">
        <v>0</v>
      </c>
    </row>
    <row r="139" spans="1:6" x14ac:dyDescent="0.3">
      <c r="A139" s="3"/>
      <c r="B139" s="4">
        <v>3.11</v>
      </c>
      <c r="C139" s="4">
        <v>0</v>
      </c>
      <c r="D139" t="s">
        <v>114</v>
      </c>
      <c r="E139" t="s">
        <v>371</v>
      </c>
      <c r="F139">
        <v>0</v>
      </c>
    </row>
    <row r="140" spans="1:6" x14ac:dyDescent="0.3">
      <c r="A140" s="3"/>
      <c r="B140" s="4">
        <v>26.49</v>
      </c>
      <c r="C140" s="4">
        <v>0</v>
      </c>
      <c r="D140" t="s">
        <v>114</v>
      </c>
      <c r="E140" t="s">
        <v>364</v>
      </c>
      <c r="F140">
        <v>0</v>
      </c>
    </row>
    <row r="141" spans="1:6" x14ac:dyDescent="0.3">
      <c r="A141" s="3"/>
      <c r="B141" s="4">
        <v>176.64</v>
      </c>
      <c r="C141" s="4">
        <v>0</v>
      </c>
      <c r="D141" t="s">
        <v>114</v>
      </c>
      <c r="E141" t="s">
        <v>362</v>
      </c>
      <c r="F141">
        <v>0</v>
      </c>
    </row>
    <row r="142" spans="1:6" x14ac:dyDescent="0.3">
      <c r="A142" s="3" t="s">
        <v>372</v>
      </c>
      <c r="B142" s="4">
        <v>49.37</v>
      </c>
      <c r="C142" s="4">
        <v>0</v>
      </c>
      <c r="D142" t="s">
        <v>114</v>
      </c>
      <c r="E142" t="s">
        <v>192</v>
      </c>
      <c r="F142">
        <v>0</v>
      </c>
    </row>
    <row r="143" spans="1:6" x14ac:dyDescent="0.3">
      <c r="A143" s="3" t="s">
        <v>373</v>
      </c>
      <c r="B143" s="4">
        <v>11.6</v>
      </c>
      <c r="C143" s="4">
        <v>0</v>
      </c>
      <c r="D143" t="s">
        <v>114</v>
      </c>
      <c r="E143" t="s">
        <v>192</v>
      </c>
      <c r="F143">
        <v>0</v>
      </c>
    </row>
    <row r="144" spans="1:6" x14ac:dyDescent="0.3">
      <c r="A144" s="3"/>
      <c r="B144" s="4">
        <v>12.73</v>
      </c>
      <c r="C144" s="4">
        <v>0</v>
      </c>
      <c r="D144" t="s">
        <v>114</v>
      </c>
      <c r="E144" t="s">
        <v>366</v>
      </c>
      <c r="F144">
        <v>0</v>
      </c>
    </row>
    <row r="145" spans="1:6" x14ac:dyDescent="0.3">
      <c r="A145" s="3"/>
      <c r="B145" s="4">
        <v>4.05</v>
      </c>
      <c r="C145" s="4">
        <v>0</v>
      </c>
      <c r="D145" t="s">
        <v>114</v>
      </c>
      <c r="E145" t="s">
        <v>365</v>
      </c>
      <c r="F145">
        <v>0</v>
      </c>
    </row>
    <row r="146" spans="1:6" x14ac:dyDescent="0.3">
      <c r="A146" s="3" t="s">
        <v>369</v>
      </c>
      <c r="B146" s="4">
        <v>7897.54</v>
      </c>
      <c r="C146" s="4">
        <v>0</v>
      </c>
      <c r="D146" t="s">
        <v>34</v>
      </c>
      <c r="E146" t="s">
        <v>360</v>
      </c>
      <c r="F146">
        <v>0</v>
      </c>
    </row>
    <row r="147" spans="1:6" x14ac:dyDescent="0.3">
      <c r="A147" s="3"/>
      <c r="B147" s="4">
        <v>507.83</v>
      </c>
      <c r="C147" s="4">
        <v>0</v>
      </c>
      <c r="D147" t="s">
        <v>34</v>
      </c>
      <c r="E147" t="s">
        <v>361</v>
      </c>
      <c r="F147">
        <v>0</v>
      </c>
    </row>
    <row r="148" spans="1:6" x14ac:dyDescent="0.3">
      <c r="A148" s="3" t="s">
        <v>369</v>
      </c>
      <c r="B148" s="4">
        <v>274.56</v>
      </c>
      <c r="C148" s="4">
        <v>0</v>
      </c>
      <c r="D148" t="s">
        <v>34</v>
      </c>
      <c r="E148" t="s">
        <v>386</v>
      </c>
      <c r="F148">
        <v>0</v>
      </c>
    </row>
    <row r="149" spans="1:6" x14ac:dyDescent="0.3">
      <c r="A149" s="3"/>
      <c r="B149" s="4">
        <v>544.49</v>
      </c>
      <c r="C149" s="4">
        <v>0</v>
      </c>
      <c r="D149" t="s">
        <v>114</v>
      </c>
      <c r="E149" t="s">
        <v>363</v>
      </c>
      <c r="F149">
        <v>0</v>
      </c>
    </row>
    <row r="150" spans="1:6" x14ac:dyDescent="0.3">
      <c r="A150" s="3"/>
      <c r="B150" s="4">
        <v>32.92</v>
      </c>
      <c r="C150" s="4">
        <v>0</v>
      </c>
      <c r="D150" t="s">
        <v>114</v>
      </c>
      <c r="E150" t="s">
        <v>370</v>
      </c>
      <c r="F150">
        <v>0</v>
      </c>
    </row>
    <row r="151" spans="1:6" x14ac:dyDescent="0.3">
      <c r="A151" s="3"/>
      <c r="B151" s="4">
        <v>28.16</v>
      </c>
      <c r="C151" s="4">
        <v>0</v>
      </c>
      <c r="D151" t="s">
        <v>114</v>
      </c>
      <c r="E151" t="s">
        <v>371</v>
      </c>
      <c r="F151">
        <v>0</v>
      </c>
    </row>
    <row r="152" spans="1:6" x14ac:dyDescent="0.3">
      <c r="A152" s="3"/>
      <c r="B152" s="4">
        <v>332.66</v>
      </c>
      <c r="C152" s="4">
        <v>0</v>
      </c>
      <c r="D152" t="s">
        <v>114</v>
      </c>
      <c r="E152" t="s">
        <v>364</v>
      </c>
      <c r="F152">
        <v>0</v>
      </c>
    </row>
    <row r="153" spans="1:6" x14ac:dyDescent="0.3">
      <c r="A153" s="3"/>
      <c r="B153" s="4">
        <v>1612.2</v>
      </c>
      <c r="C153" s="4">
        <v>0</v>
      </c>
      <c r="D153" t="s">
        <v>114</v>
      </c>
      <c r="E153" t="s">
        <v>362</v>
      </c>
      <c r="F153">
        <v>0</v>
      </c>
    </row>
    <row r="154" spans="1:6" x14ac:dyDescent="0.3">
      <c r="A154" s="3" t="s">
        <v>372</v>
      </c>
      <c r="B154" s="4">
        <v>485.89</v>
      </c>
      <c r="C154" s="4">
        <v>0</v>
      </c>
      <c r="D154" t="s">
        <v>114</v>
      </c>
      <c r="E154" t="s">
        <v>192</v>
      </c>
      <c r="F154">
        <v>0</v>
      </c>
    </row>
    <row r="155" spans="1:6" x14ac:dyDescent="0.3">
      <c r="A155" s="3" t="s">
        <v>373</v>
      </c>
      <c r="B155" s="4">
        <v>113.68</v>
      </c>
      <c r="C155" s="4">
        <v>0</v>
      </c>
      <c r="D155" t="s">
        <v>114</v>
      </c>
      <c r="E155" t="s">
        <v>192</v>
      </c>
      <c r="F155">
        <v>0</v>
      </c>
    </row>
    <row r="156" spans="1:6" x14ac:dyDescent="0.3">
      <c r="A156" s="3"/>
      <c r="B156" s="4">
        <v>153.68</v>
      </c>
      <c r="C156" s="4">
        <v>0</v>
      </c>
      <c r="D156" t="s">
        <v>114</v>
      </c>
      <c r="E156" t="s">
        <v>366</v>
      </c>
      <c r="F156">
        <v>0</v>
      </c>
    </row>
    <row r="157" spans="1:6" x14ac:dyDescent="0.3">
      <c r="A157" s="3"/>
      <c r="B157" s="4">
        <v>40.44</v>
      </c>
      <c r="C157" s="4">
        <v>0</v>
      </c>
      <c r="D157" t="s">
        <v>114</v>
      </c>
      <c r="E157" t="s">
        <v>365</v>
      </c>
      <c r="F157">
        <v>0</v>
      </c>
    </row>
    <row r="158" spans="1:6" x14ac:dyDescent="0.3">
      <c r="A158" s="3" t="s">
        <v>369</v>
      </c>
      <c r="B158" s="4">
        <v>460</v>
      </c>
      <c r="C158" s="4">
        <v>0</v>
      </c>
      <c r="D158" t="s">
        <v>387</v>
      </c>
      <c r="E158" t="s">
        <v>360</v>
      </c>
      <c r="F158">
        <v>0</v>
      </c>
    </row>
    <row r="159" spans="1:6" x14ac:dyDescent="0.3">
      <c r="A159" s="3"/>
      <c r="B159" s="4">
        <v>41.63</v>
      </c>
      <c r="C159" s="4">
        <v>0</v>
      </c>
      <c r="D159" t="s">
        <v>387</v>
      </c>
      <c r="E159" t="s">
        <v>361</v>
      </c>
      <c r="F159">
        <v>0</v>
      </c>
    </row>
    <row r="160" spans="1:6" x14ac:dyDescent="0.3">
      <c r="A160" s="3"/>
      <c r="B160" s="4">
        <v>40.479999999999997</v>
      </c>
      <c r="C160" s="4">
        <v>0</v>
      </c>
      <c r="D160" t="s">
        <v>114</v>
      </c>
      <c r="E160" t="s">
        <v>363</v>
      </c>
      <c r="F160">
        <v>0</v>
      </c>
    </row>
    <row r="161" spans="1:6" x14ac:dyDescent="0.3">
      <c r="A161" s="3"/>
      <c r="B161" s="4">
        <v>2.08</v>
      </c>
      <c r="C161" s="4">
        <v>0</v>
      </c>
      <c r="D161" t="s">
        <v>114</v>
      </c>
      <c r="E161" t="s">
        <v>370</v>
      </c>
      <c r="F161">
        <v>0</v>
      </c>
    </row>
    <row r="162" spans="1:6" x14ac:dyDescent="0.3">
      <c r="A162" s="3"/>
      <c r="B162" s="4">
        <v>2.08</v>
      </c>
      <c r="C162" s="4">
        <v>0</v>
      </c>
      <c r="D162" t="s">
        <v>114</v>
      </c>
      <c r="E162" t="s">
        <v>371</v>
      </c>
      <c r="F162">
        <v>0</v>
      </c>
    </row>
    <row r="163" spans="1:6" x14ac:dyDescent="0.3">
      <c r="A163" s="3"/>
      <c r="B163" s="4">
        <v>26.71</v>
      </c>
      <c r="C163" s="4">
        <v>0</v>
      </c>
      <c r="D163" t="s">
        <v>114</v>
      </c>
      <c r="E163" t="s">
        <v>364</v>
      </c>
      <c r="F163">
        <v>0</v>
      </c>
    </row>
    <row r="164" spans="1:6" x14ac:dyDescent="0.3">
      <c r="A164" s="3"/>
      <c r="B164" s="4">
        <v>115.41</v>
      </c>
      <c r="C164" s="4">
        <v>0</v>
      </c>
      <c r="D164" t="s">
        <v>114</v>
      </c>
      <c r="E164" t="s">
        <v>362</v>
      </c>
      <c r="F164">
        <v>0</v>
      </c>
    </row>
    <row r="165" spans="1:6" x14ac:dyDescent="0.3">
      <c r="A165" s="3" t="s">
        <v>372</v>
      </c>
      <c r="B165" s="4">
        <v>33.08</v>
      </c>
      <c r="C165" s="4">
        <v>0</v>
      </c>
      <c r="D165" t="s">
        <v>114</v>
      </c>
      <c r="E165" t="s">
        <v>192</v>
      </c>
      <c r="F165">
        <v>0</v>
      </c>
    </row>
    <row r="166" spans="1:6" x14ac:dyDescent="0.3">
      <c r="A166" s="3" t="s">
        <v>373</v>
      </c>
      <c r="B166" s="4">
        <v>7.73</v>
      </c>
      <c r="C166" s="4">
        <v>0</v>
      </c>
      <c r="D166" t="s">
        <v>114</v>
      </c>
      <c r="E166" t="s">
        <v>192</v>
      </c>
      <c r="F166">
        <v>0</v>
      </c>
    </row>
    <row r="167" spans="1:6" x14ac:dyDescent="0.3">
      <c r="A167" s="3"/>
      <c r="B167" s="4">
        <v>13.12</v>
      </c>
      <c r="C167" s="4">
        <v>0</v>
      </c>
      <c r="D167" t="s">
        <v>114</v>
      </c>
      <c r="E167" t="s">
        <v>366</v>
      </c>
      <c r="F167">
        <v>0</v>
      </c>
    </row>
    <row r="168" spans="1:6" x14ac:dyDescent="0.3">
      <c r="A168" s="3"/>
      <c r="B168" s="4">
        <v>2.97</v>
      </c>
      <c r="C168" s="4">
        <v>0</v>
      </c>
      <c r="D168" t="s">
        <v>114</v>
      </c>
      <c r="E168" t="s">
        <v>365</v>
      </c>
      <c r="F168">
        <v>0</v>
      </c>
    </row>
    <row r="169" spans="1:6" x14ac:dyDescent="0.3">
      <c r="A169" s="3" t="s">
        <v>359</v>
      </c>
      <c r="B169" s="4">
        <v>147.44</v>
      </c>
      <c r="C169" s="4">
        <v>0</v>
      </c>
      <c r="D169" t="s">
        <v>34</v>
      </c>
      <c r="E169" t="s">
        <v>360</v>
      </c>
      <c r="F169">
        <v>0</v>
      </c>
    </row>
    <row r="170" spans="1:6" x14ac:dyDescent="0.3">
      <c r="A170" s="3" t="s">
        <v>359</v>
      </c>
      <c r="B170" s="4">
        <v>11.63</v>
      </c>
      <c r="C170" s="4">
        <v>0</v>
      </c>
      <c r="D170" t="s">
        <v>34</v>
      </c>
      <c r="E170" t="s">
        <v>361</v>
      </c>
      <c r="F170">
        <v>0</v>
      </c>
    </row>
    <row r="171" spans="1:6" x14ac:dyDescent="0.3">
      <c r="A171" s="3" t="s">
        <v>359</v>
      </c>
      <c r="B171" s="4">
        <v>7.56</v>
      </c>
      <c r="C171" s="4">
        <v>0</v>
      </c>
      <c r="D171" t="s">
        <v>34</v>
      </c>
      <c r="E171" t="s">
        <v>388</v>
      </c>
      <c r="F171">
        <v>0</v>
      </c>
    </row>
    <row r="172" spans="1:6" x14ac:dyDescent="0.3">
      <c r="A172" s="3" t="s">
        <v>359</v>
      </c>
      <c r="B172" s="4">
        <v>33.56</v>
      </c>
      <c r="C172" s="4">
        <v>0</v>
      </c>
      <c r="D172" t="s">
        <v>114</v>
      </c>
      <c r="E172" t="s">
        <v>362</v>
      </c>
      <c r="F172">
        <v>0</v>
      </c>
    </row>
    <row r="173" spans="1:6" x14ac:dyDescent="0.3">
      <c r="A173" s="3" t="s">
        <v>359</v>
      </c>
      <c r="B173" s="4">
        <v>37.130000000000003</v>
      </c>
      <c r="C173" s="4">
        <v>0</v>
      </c>
      <c r="D173" t="s">
        <v>114</v>
      </c>
      <c r="E173" t="s">
        <v>363</v>
      </c>
      <c r="F173">
        <v>0</v>
      </c>
    </row>
    <row r="174" spans="1:6" x14ac:dyDescent="0.3">
      <c r="A174" s="3" t="s">
        <v>359</v>
      </c>
      <c r="B174" s="4">
        <v>7.46</v>
      </c>
      <c r="C174" s="4">
        <v>0</v>
      </c>
      <c r="D174" t="s">
        <v>114</v>
      </c>
      <c r="E174" t="s">
        <v>364</v>
      </c>
      <c r="F174">
        <v>0</v>
      </c>
    </row>
    <row r="175" spans="1:6" x14ac:dyDescent="0.3">
      <c r="A175" s="3" t="s">
        <v>359</v>
      </c>
      <c r="B175" s="4">
        <v>10.96</v>
      </c>
      <c r="C175" s="4">
        <v>0</v>
      </c>
      <c r="D175" t="s">
        <v>114</v>
      </c>
      <c r="E175" t="s">
        <v>192</v>
      </c>
      <c r="F175">
        <v>0</v>
      </c>
    </row>
    <row r="176" spans="1:6" x14ac:dyDescent="0.3">
      <c r="A176" s="3" t="s">
        <v>359</v>
      </c>
      <c r="B176" s="4">
        <v>0.83</v>
      </c>
      <c r="C176" s="4">
        <v>0</v>
      </c>
      <c r="D176" t="s">
        <v>114</v>
      </c>
      <c r="E176" t="s">
        <v>365</v>
      </c>
      <c r="F176">
        <v>0</v>
      </c>
    </row>
    <row r="177" spans="1:6" x14ac:dyDescent="0.3">
      <c r="A177" s="3" t="s">
        <v>359</v>
      </c>
      <c r="B177" s="4">
        <v>3.67</v>
      </c>
      <c r="C177" s="4">
        <v>0</v>
      </c>
      <c r="D177" t="s">
        <v>114</v>
      </c>
      <c r="E177" t="s">
        <v>366</v>
      </c>
      <c r="F177">
        <v>0</v>
      </c>
    </row>
    <row r="178" spans="1:6" x14ac:dyDescent="0.3">
      <c r="A178" s="3" t="s">
        <v>389</v>
      </c>
      <c r="B178" s="4">
        <v>67.02</v>
      </c>
      <c r="C178" s="4">
        <v>0</v>
      </c>
      <c r="D178" t="s">
        <v>189</v>
      </c>
      <c r="E178" t="s">
        <v>388</v>
      </c>
      <c r="F178">
        <v>0</v>
      </c>
    </row>
    <row r="179" spans="1:6" x14ac:dyDescent="0.3">
      <c r="A179" s="3" t="s">
        <v>389</v>
      </c>
      <c r="B179" s="4">
        <v>33.68</v>
      </c>
      <c r="C179" s="4">
        <v>0</v>
      </c>
      <c r="D179" t="s">
        <v>26</v>
      </c>
      <c r="E179" t="s">
        <v>388</v>
      </c>
      <c r="F179">
        <v>0</v>
      </c>
    </row>
    <row r="180" spans="1:6" x14ac:dyDescent="0.3">
      <c r="A180" s="3" t="s">
        <v>389</v>
      </c>
      <c r="B180" s="4">
        <v>9.42</v>
      </c>
      <c r="C180" s="4">
        <v>0</v>
      </c>
      <c r="D180" t="s">
        <v>230</v>
      </c>
      <c r="E180" t="s">
        <v>388</v>
      </c>
      <c r="F180">
        <v>0</v>
      </c>
    </row>
    <row r="181" spans="1:6" x14ac:dyDescent="0.3">
      <c r="A181" s="3" t="s">
        <v>389</v>
      </c>
      <c r="B181" s="4">
        <v>2.7</v>
      </c>
      <c r="C181" s="4">
        <v>0</v>
      </c>
      <c r="D181" t="s">
        <v>374</v>
      </c>
      <c r="E181" t="s">
        <v>388</v>
      </c>
      <c r="F181">
        <v>0</v>
      </c>
    </row>
    <row r="182" spans="1:6" x14ac:dyDescent="0.3">
      <c r="A182" s="3" t="s">
        <v>389</v>
      </c>
      <c r="B182" s="4">
        <v>3.42</v>
      </c>
      <c r="C182" s="4">
        <v>0</v>
      </c>
      <c r="D182" t="s">
        <v>375</v>
      </c>
      <c r="E182" t="s">
        <v>388</v>
      </c>
      <c r="F182">
        <v>0</v>
      </c>
    </row>
    <row r="183" spans="1:6" x14ac:dyDescent="0.3">
      <c r="A183" s="3" t="s">
        <v>389</v>
      </c>
      <c r="B183" s="4">
        <v>3.07</v>
      </c>
      <c r="C183" s="4">
        <v>0</v>
      </c>
      <c r="D183" t="s">
        <v>376</v>
      </c>
      <c r="E183" t="s">
        <v>388</v>
      </c>
      <c r="F183">
        <v>0</v>
      </c>
    </row>
    <row r="184" spans="1:6" x14ac:dyDescent="0.3">
      <c r="A184" s="3" t="s">
        <v>389</v>
      </c>
      <c r="B184" s="4">
        <v>32.520000000000003</v>
      </c>
      <c r="C184" s="4">
        <v>0</v>
      </c>
      <c r="D184" t="s">
        <v>123</v>
      </c>
      <c r="E184" t="s">
        <v>388</v>
      </c>
      <c r="F184">
        <v>0</v>
      </c>
    </row>
    <row r="185" spans="1:6" x14ac:dyDescent="0.3">
      <c r="A185" s="3" t="s">
        <v>389</v>
      </c>
      <c r="B185" s="4">
        <v>11.6</v>
      </c>
      <c r="C185" s="4">
        <v>0</v>
      </c>
      <c r="D185" t="s">
        <v>383</v>
      </c>
      <c r="E185" t="s">
        <v>388</v>
      </c>
      <c r="F185">
        <v>0</v>
      </c>
    </row>
    <row r="186" spans="1:6" x14ac:dyDescent="0.3">
      <c r="A186" s="3" t="s">
        <v>389</v>
      </c>
      <c r="B186" s="4">
        <v>7.95</v>
      </c>
      <c r="C186" s="4">
        <v>0</v>
      </c>
      <c r="D186" t="s">
        <v>385</v>
      </c>
      <c r="E186" t="s">
        <v>388</v>
      </c>
      <c r="F186">
        <v>0</v>
      </c>
    </row>
    <row r="187" spans="1:6" x14ac:dyDescent="0.3">
      <c r="A187" s="3" t="s">
        <v>389</v>
      </c>
      <c r="B187" s="4">
        <v>211.87</v>
      </c>
      <c r="C187" s="4">
        <v>0</v>
      </c>
      <c r="D187" t="s">
        <v>34</v>
      </c>
      <c r="E187" t="s">
        <v>388</v>
      </c>
      <c r="F187">
        <v>0</v>
      </c>
    </row>
    <row r="188" spans="1:6" x14ac:dyDescent="0.3">
      <c r="A188" s="3" t="s">
        <v>389</v>
      </c>
      <c r="B188" s="4">
        <v>5.75</v>
      </c>
      <c r="C188" s="4">
        <v>0</v>
      </c>
      <c r="D188" t="s">
        <v>387</v>
      </c>
      <c r="E188" t="s">
        <v>388</v>
      </c>
      <c r="F188">
        <v>0</v>
      </c>
    </row>
    <row r="189" spans="1:6" x14ac:dyDescent="0.3">
      <c r="A189" s="3" t="s">
        <v>369</v>
      </c>
      <c r="B189" s="4">
        <v>1212.33</v>
      </c>
      <c r="C189" s="4">
        <v>0</v>
      </c>
      <c r="D189" t="s">
        <v>189</v>
      </c>
      <c r="E189" t="s">
        <v>360</v>
      </c>
      <c r="F189">
        <v>0</v>
      </c>
    </row>
    <row r="190" spans="1:6" x14ac:dyDescent="0.3">
      <c r="A190" s="3"/>
      <c r="B190" s="4">
        <v>105.49</v>
      </c>
      <c r="C190" s="4">
        <v>0</v>
      </c>
      <c r="D190" t="s">
        <v>189</v>
      </c>
      <c r="E190" t="s">
        <v>361</v>
      </c>
      <c r="F190">
        <v>0</v>
      </c>
    </row>
    <row r="191" spans="1:6" x14ac:dyDescent="0.3">
      <c r="A191" s="3"/>
      <c r="B191" s="4">
        <v>155.86000000000001</v>
      </c>
      <c r="C191" s="4">
        <v>0</v>
      </c>
      <c r="D191" t="s">
        <v>114</v>
      </c>
      <c r="E191" t="s">
        <v>363</v>
      </c>
      <c r="F191">
        <v>0</v>
      </c>
    </row>
    <row r="192" spans="1:6" x14ac:dyDescent="0.3">
      <c r="A192" s="3"/>
      <c r="B192" s="4">
        <v>8.19</v>
      </c>
      <c r="C192" s="4">
        <v>0</v>
      </c>
      <c r="D192" t="s">
        <v>114</v>
      </c>
      <c r="E192" t="s">
        <v>370</v>
      </c>
      <c r="F192">
        <v>0</v>
      </c>
    </row>
    <row r="193" spans="1:6" x14ac:dyDescent="0.3">
      <c r="A193" s="3"/>
      <c r="B193" s="4">
        <v>10.42</v>
      </c>
      <c r="C193" s="4">
        <v>0</v>
      </c>
      <c r="D193" t="s">
        <v>114</v>
      </c>
      <c r="E193" t="s">
        <v>371</v>
      </c>
      <c r="F193">
        <v>0</v>
      </c>
    </row>
    <row r="194" spans="1:6" x14ac:dyDescent="0.3">
      <c r="A194" s="3"/>
      <c r="B194" s="4">
        <v>9.8699999999999992</v>
      </c>
      <c r="C194" s="4">
        <v>0</v>
      </c>
      <c r="D194" t="s">
        <v>114</v>
      </c>
      <c r="E194" t="s">
        <v>364</v>
      </c>
      <c r="F194">
        <v>0</v>
      </c>
    </row>
    <row r="195" spans="1:6" x14ac:dyDescent="0.3">
      <c r="A195" s="3"/>
      <c r="B195" s="4">
        <v>290.35000000000002</v>
      </c>
      <c r="C195" s="4">
        <v>0</v>
      </c>
      <c r="D195" t="s">
        <v>114</v>
      </c>
      <c r="E195" t="s">
        <v>362</v>
      </c>
      <c r="F195">
        <v>0</v>
      </c>
    </row>
    <row r="196" spans="1:6" x14ac:dyDescent="0.3">
      <c r="A196" s="3" t="s">
        <v>372</v>
      </c>
      <c r="B196" s="4">
        <v>90.56</v>
      </c>
      <c r="C196" s="4">
        <v>0</v>
      </c>
      <c r="D196" t="s">
        <v>114</v>
      </c>
      <c r="E196" t="s">
        <v>192</v>
      </c>
      <c r="F196">
        <v>0</v>
      </c>
    </row>
    <row r="197" spans="1:6" x14ac:dyDescent="0.3">
      <c r="A197" s="3" t="s">
        <v>373</v>
      </c>
      <c r="B197" s="4">
        <v>21.27</v>
      </c>
      <c r="C197" s="4">
        <v>0</v>
      </c>
      <c r="D197" t="s">
        <v>114</v>
      </c>
      <c r="E197" t="s">
        <v>192</v>
      </c>
      <c r="F197">
        <v>0</v>
      </c>
    </row>
    <row r="198" spans="1:6" x14ac:dyDescent="0.3">
      <c r="A198" s="3"/>
      <c r="B198" s="4">
        <v>3.77</v>
      </c>
      <c r="C198" s="4">
        <v>0</v>
      </c>
      <c r="D198" t="s">
        <v>114</v>
      </c>
      <c r="E198" t="s">
        <v>366</v>
      </c>
      <c r="F198">
        <v>0</v>
      </c>
    </row>
    <row r="199" spans="1:6" x14ac:dyDescent="0.3">
      <c r="A199" s="3"/>
      <c r="B199" s="4">
        <v>7.4</v>
      </c>
      <c r="C199" s="4">
        <v>0</v>
      </c>
      <c r="D199" t="s">
        <v>114</v>
      </c>
      <c r="E199" t="s">
        <v>365</v>
      </c>
      <c r="F199">
        <v>0</v>
      </c>
    </row>
    <row r="200" spans="1:6" x14ac:dyDescent="0.3">
      <c r="A200" s="3" t="s">
        <v>369</v>
      </c>
      <c r="B200" s="4">
        <v>673.79</v>
      </c>
      <c r="C200" s="4">
        <v>0</v>
      </c>
      <c r="D200" t="s">
        <v>26</v>
      </c>
      <c r="E200" t="s">
        <v>360</v>
      </c>
      <c r="F200">
        <v>0</v>
      </c>
    </row>
    <row r="201" spans="1:6" x14ac:dyDescent="0.3">
      <c r="A201" s="3"/>
      <c r="B201" s="4">
        <v>64.83</v>
      </c>
      <c r="C201" s="4">
        <v>0</v>
      </c>
      <c r="D201" t="s">
        <v>26</v>
      </c>
      <c r="E201" t="s">
        <v>361</v>
      </c>
      <c r="F201">
        <v>0</v>
      </c>
    </row>
    <row r="202" spans="1:6" x14ac:dyDescent="0.3">
      <c r="A202" s="3"/>
      <c r="B202" s="4">
        <v>85.66</v>
      </c>
      <c r="C202" s="4">
        <v>0</v>
      </c>
      <c r="D202" t="s">
        <v>114</v>
      </c>
      <c r="E202" t="s">
        <v>363</v>
      </c>
      <c r="F202">
        <v>0</v>
      </c>
    </row>
    <row r="203" spans="1:6" x14ac:dyDescent="0.3">
      <c r="A203" s="3"/>
      <c r="B203" s="4">
        <v>5.94</v>
      </c>
      <c r="C203" s="4">
        <v>0</v>
      </c>
      <c r="D203" t="s">
        <v>114</v>
      </c>
      <c r="E203" t="s">
        <v>370</v>
      </c>
      <c r="F203">
        <v>0</v>
      </c>
    </row>
    <row r="204" spans="1:6" x14ac:dyDescent="0.3">
      <c r="A204" s="3"/>
      <c r="B204" s="4">
        <v>5.29</v>
      </c>
      <c r="C204" s="4">
        <v>0</v>
      </c>
      <c r="D204" t="s">
        <v>114</v>
      </c>
      <c r="E204" t="s">
        <v>371</v>
      </c>
      <c r="F204">
        <v>0</v>
      </c>
    </row>
    <row r="205" spans="1:6" x14ac:dyDescent="0.3">
      <c r="A205" s="3"/>
      <c r="B205" s="4">
        <v>1.27</v>
      </c>
      <c r="C205" s="4">
        <v>0</v>
      </c>
      <c r="D205" t="s">
        <v>114</v>
      </c>
      <c r="E205" t="s">
        <v>364</v>
      </c>
      <c r="F205">
        <v>0</v>
      </c>
    </row>
    <row r="206" spans="1:6" x14ac:dyDescent="0.3">
      <c r="A206" s="3"/>
      <c r="B206" s="4">
        <v>160.5</v>
      </c>
      <c r="C206" s="4">
        <v>0</v>
      </c>
      <c r="D206" t="s">
        <v>114</v>
      </c>
      <c r="E206" t="s">
        <v>362</v>
      </c>
      <c r="F206">
        <v>0</v>
      </c>
    </row>
    <row r="207" spans="1:6" x14ac:dyDescent="0.3">
      <c r="A207" s="3" t="s">
        <v>372</v>
      </c>
      <c r="B207" s="4">
        <v>40.61</v>
      </c>
      <c r="C207" s="4">
        <v>0</v>
      </c>
      <c r="D207" t="s">
        <v>114</v>
      </c>
      <c r="E207" t="s">
        <v>192</v>
      </c>
      <c r="F207">
        <v>0</v>
      </c>
    </row>
    <row r="208" spans="1:6" x14ac:dyDescent="0.3">
      <c r="A208" s="3" t="s">
        <v>373</v>
      </c>
      <c r="B208" s="4">
        <v>9.5</v>
      </c>
      <c r="C208" s="4">
        <v>0</v>
      </c>
      <c r="D208" t="s">
        <v>114</v>
      </c>
      <c r="E208" t="s">
        <v>192</v>
      </c>
      <c r="F208">
        <v>0</v>
      </c>
    </row>
    <row r="209" spans="1:6" x14ac:dyDescent="0.3">
      <c r="A209" s="3"/>
      <c r="B209" s="4">
        <v>3.7</v>
      </c>
      <c r="C209" s="4">
        <v>0</v>
      </c>
      <c r="D209" t="s">
        <v>114</v>
      </c>
      <c r="E209" t="s">
        <v>365</v>
      </c>
      <c r="F209">
        <v>0</v>
      </c>
    </row>
    <row r="210" spans="1:6" x14ac:dyDescent="0.3">
      <c r="A210" s="3" t="s">
        <v>369</v>
      </c>
      <c r="B210" s="4">
        <v>181.44</v>
      </c>
      <c r="C210" s="4">
        <v>0</v>
      </c>
      <c r="D210" t="s">
        <v>230</v>
      </c>
      <c r="E210" t="s">
        <v>360</v>
      </c>
      <c r="F210">
        <v>0</v>
      </c>
    </row>
    <row r="211" spans="1:6" x14ac:dyDescent="0.3">
      <c r="A211" s="3"/>
      <c r="B211" s="4">
        <v>14.48</v>
      </c>
      <c r="C211" s="4">
        <v>0</v>
      </c>
      <c r="D211" t="s">
        <v>230</v>
      </c>
      <c r="E211" t="s">
        <v>361</v>
      </c>
      <c r="F211">
        <v>0</v>
      </c>
    </row>
    <row r="212" spans="1:6" x14ac:dyDescent="0.3">
      <c r="A212" s="3"/>
      <c r="B212" s="4">
        <v>59.72</v>
      </c>
      <c r="C212" s="4">
        <v>0</v>
      </c>
      <c r="D212" t="s">
        <v>114</v>
      </c>
      <c r="E212" t="s">
        <v>363</v>
      </c>
      <c r="F212">
        <v>0</v>
      </c>
    </row>
    <row r="213" spans="1:6" x14ac:dyDescent="0.3">
      <c r="A213" s="3"/>
      <c r="B213" s="4">
        <v>3.21</v>
      </c>
      <c r="C213" s="4">
        <v>0</v>
      </c>
      <c r="D213" t="s">
        <v>114</v>
      </c>
      <c r="E213" t="s">
        <v>370</v>
      </c>
      <c r="F213">
        <v>0</v>
      </c>
    </row>
    <row r="214" spans="1:6" x14ac:dyDescent="0.3">
      <c r="A214" s="3"/>
      <c r="B214" s="4">
        <v>1.48</v>
      </c>
      <c r="C214" s="4">
        <v>0</v>
      </c>
      <c r="D214" t="s">
        <v>114</v>
      </c>
      <c r="E214" t="s">
        <v>371</v>
      </c>
      <c r="F214">
        <v>0</v>
      </c>
    </row>
    <row r="215" spans="1:6" x14ac:dyDescent="0.3">
      <c r="A215" s="3"/>
      <c r="B215" s="4">
        <v>0.36</v>
      </c>
      <c r="C215" s="4">
        <v>0</v>
      </c>
      <c r="D215" t="s">
        <v>114</v>
      </c>
      <c r="E215" t="s">
        <v>364</v>
      </c>
      <c r="F215">
        <v>0</v>
      </c>
    </row>
    <row r="216" spans="1:6" x14ac:dyDescent="0.3">
      <c r="A216" s="3"/>
      <c r="B216" s="4">
        <v>42.99</v>
      </c>
      <c r="C216" s="4">
        <v>0</v>
      </c>
      <c r="D216" t="s">
        <v>114</v>
      </c>
      <c r="E216" t="s">
        <v>362</v>
      </c>
      <c r="F216">
        <v>0</v>
      </c>
    </row>
    <row r="217" spans="1:6" x14ac:dyDescent="0.3">
      <c r="A217" s="3" t="s">
        <v>372</v>
      </c>
      <c r="B217" s="4">
        <v>10.33</v>
      </c>
      <c r="C217" s="4">
        <v>0</v>
      </c>
      <c r="D217" t="s">
        <v>114</v>
      </c>
      <c r="E217" t="s">
        <v>192</v>
      </c>
      <c r="F217">
        <v>0</v>
      </c>
    </row>
    <row r="218" spans="1:6" x14ac:dyDescent="0.3">
      <c r="A218" s="3" t="s">
        <v>373</v>
      </c>
      <c r="B218" s="4">
        <v>2.41</v>
      </c>
      <c r="C218" s="4">
        <v>0</v>
      </c>
      <c r="D218" t="s">
        <v>114</v>
      </c>
      <c r="E218" t="s">
        <v>192</v>
      </c>
      <c r="F218">
        <v>0</v>
      </c>
    </row>
    <row r="219" spans="1:6" x14ac:dyDescent="0.3">
      <c r="A219" s="3"/>
      <c r="B219" s="4">
        <v>1.04</v>
      </c>
      <c r="C219" s="4">
        <v>0</v>
      </c>
      <c r="D219" t="s">
        <v>114</v>
      </c>
      <c r="E219" t="s">
        <v>365</v>
      </c>
      <c r="F219">
        <v>0</v>
      </c>
    </row>
    <row r="220" spans="1:6" x14ac:dyDescent="0.3">
      <c r="A220" s="3" t="s">
        <v>369</v>
      </c>
      <c r="B220" s="4">
        <v>48.93</v>
      </c>
      <c r="C220" s="4">
        <v>0</v>
      </c>
      <c r="D220" t="s">
        <v>374</v>
      </c>
      <c r="E220" t="s">
        <v>360</v>
      </c>
      <c r="F220">
        <v>0</v>
      </c>
    </row>
    <row r="221" spans="1:6" x14ac:dyDescent="0.3">
      <c r="A221" s="3"/>
      <c r="B221" s="4">
        <v>3.94</v>
      </c>
      <c r="C221" s="4">
        <v>0</v>
      </c>
      <c r="D221" t="s">
        <v>374</v>
      </c>
      <c r="E221" t="s">
        <v>361</v>
      </c>
      <c r="F221">
        <v>0</v>
      </c>
    </row>
    <row r="222" spans="1:6" x14ac:dyDescent="0.3">
      <c r="A222" s="3"/>
      <c r="B222" s="4">
        <v>16.95</v>
      </c>
      <c r="C222" s="4">
        <v>0</v>
      </c>
      <c r="D222" t="s">
        <v>114</v>
      </c>
      <c r="E222" t="s">
        <v>363</v>
      </c>
      <c r="F222">
        <v>0</v>
      </c>
    </row>
    <row r="223" spans="1:6" x14ac:dyDescent="0.3">
      <c r="A223" s="3"/>
      <c r="B223" s="4">
        <v>0.74</v>
      </c>
      <c r="C223" s="4">
        <v>0</v>
      </c>
      <c r="D223" t="s">
        <v>114</v>
      </c>
      <c r="E223" t="s">
        <v>370</v>
      </c>
      <c r="F223">
        <v>0</v>
      </c>
    </row>
    <row r="224" spans="1:6" x14ac:dyDescent="0.3">
      <c r="A224" s="3"/>
      <c r="B224" s="4">
        <v>0.42</v>
      </c>
      <c r="C224" s="4">
        <v>0</v>
      </c>
      <c r="D224" t="s">
        <v>114</v>
      </c>
      <c r="E224" t="s">
        <v>371</v>
      </c>
      <c r="F224">
        <v>0</v>
      </c>
    </row>
    <row r="225" spans="1:6" x14ac:dyDescent="0.3">
      <c r="A225" s="3"/>
      <c r="B225" s="4">
        <v>0.1</v>
      </c>
      <c r="C225" s="4">
        <v>0</v>
      </c>
      <c r="D225" t="s">
        <v>114</v>
      </c>
      <c r="E225" t="s">
        <v>364</v>
      </c>
      <c r="F225">
        <v>0</v>
      </c>
    </row>
    <row r="226" spans="1:6" x14ac:dyDescent="0.3">
      <c r="A226" s="3"/>
      <c r="B226" s="4">
        <v>12.87</v>
      </c>
      <c r="C226" s="4">
        <v>0</v>
      </c>
      <c r="D226" t="s">
        <v>114</v>
      </c>
      <c r="E226" t="s">
        <v>362</v>
      </c>
      <c r="F226">
        <v>0</v>
      </c>
    </row>
    <row r="227" spans="1:6" x14ac:dyDescent="0.3">
      <c r="A227" s="3" t="s">
        <v>372</v>
      </c>
      <c r="B227" s="4">
        <v>3.15</v>
      </c>
      <c r="C227" s="4">
        <v>0</v>
      </c>
      <c r="D227" t="s">
        <v>114</v>
      </c>
      <c r="E227" t="s">
        <v>192</v>
      </c>
      <c r="F227">
        <v>0</v>
      </c>
    </row>
    <row r="228" spans="1:6" x14ac:dyDescent="0.3">
      <c r="A228" s="3" t="s">
        <v>373</v>
      </c>
      <c r="B228" s="4">
        <v>0.74</v>
      </c>
      <c r="C228" s="4">
        <v>0</v>
      </c>
      <c r="D228" t="s">
        <v>114</v>
      </c>
      <c r="E228" t="s">
        <v>192</v>
      </c>
      <c r="F228">
        <v>0</v>
      </c>
    </row>
    <row r="229" spans="1:6" x14ac:dyDescent="0.3">
      <c r="A229" s="3"/>
      <c r="B229" s="4">
        <v>0.3</v>
      </c>
      <c r="C229" s="4">
        <v>0</v>
      </c>
      <c r="D229" t="s">
        <v>114</v>
      </c>
      <c r="E229" t="s">
        <v>365</v>
      </c>
      <c r="F229">
        <v>0</v>
      </c>
    </row>
    <row r="230" spans="1:6" x14ac:dyDescent="0.3">
      <c r="A230" s="3" t="s">
        <v>369</v>
      </c>
      <c r="B230" s="4">
        <v>63.27</v>
      </c>
      <c r="C230" s="4">
        <v>0</v>
      </c>
      <c r="D230" t="s">
        <v>375</v>
      </c>
      <c r="E230" t="s">
        <v>360</v>
      </c>
      <c r="F230">
        <v>0</v>
      </c>
    </row>
    <row r="231" spans="1:6" x14ac:dyDescent="0.3">
      <c r="A231" s="3"/>
      <c r="B231" s="4">
        <v>5.26</v>
      </c>
      <c r="C231" s="4">
        <v>0</v>
      </c>
      <c r="D231" t="s">
        <v>375</v>
      </c>
      <c r="E231" t="s">
        <v>361</v>
      </c>
      <c r="F231">
        <v>0</v>
      </c>
    </row>
    <row r="232" spans="1:6" x14ac:dyDescent="0.3">
      <c r="A232" s="3"/>
      <c r="B232" s="4">
        <v>13.54</v>
      </c>
      <c r="C232" s="4">
        <v>0</v>
      </c>
      <c r="D232" t="s">
        <v>114</v>
      </c>
      <c r="E232" t="s">
        <v>363</v>
      </c>
      <c r="F232">
        <v>0</v>
      </c>
    </row>
    <row r="233" spans="1:6" x14ac:dyDescent="0.3">
      <c r="A233" s="3"/>
      <c r="B233" s="4">
        <v>0.72</v>
      </c>
      <c r="C233" s="4">
        <v>0</v>
      </c>
      <c r="D233" t="s">
        <v>114</v>
      </c>
      <c r="E233" t="s">
        <v>370</v>
      </c>
      <c r="F233">
        <v>0</v>
      </c>
    </row>
    <row r="234" spans="1:6" x14ac:dyDescent="0.3">
      <c r="A234" s="3"/>
      <c r="B234" s="4">
        <v>0.5</v>
      </c>
      <c r="C234" s="4">
        <v>0</v>
      </c>
      <c r="D234" t="s">
        <v>114</v>
      </c>
      <c r="E234" t="s">
        <v>371</v>
      </c>
      <c r="F234">
        <v>0</v>
      </c>
    </row>
    <row r="235" spans="1:6" x14ac:dyDescent="0.3">
      <c r="A235" s="3"/>
      <c r="B235" s="4">
        <v>3.37</v>
      </c>
      <c r="C235" s="4">
        <v>0</v>
      </c>
      <c r="D235" t="s">
        <v>114</v>
      </c>
      <c r="E235" t="s">
        <v>364</v>
      </c>
      <c r="F235">
        <v>0</v>
      </c>
    </row>
    <row r="236" spans="1:6" x14ac:dyDescent="0.3">
      <c r="A236" s="3"/>
      <c r="B236" s="4">
        <v>14.24</v>
      </c>
      <c r="C236" s="4">
        <v>0</v>
      </c>
      <c r="D236" t="s">
        <v>114</v>
      </c>
      <c r="E236" t="s">
        <v>362</v>
      </c>
      <c r="F236">
        <v>0</v>
      </c>
    </row>
    <row r="237" spans="1:6" x14ac:dyDescent="0.3">
      <c r="A237" s="3" t="s">
        <v>372</v>
      </c>
      <c r="B237" s="4">
        <v>4.04</v>
      </c>
      <c r="C237" s="4">
        <v>0</v>
      </c>
      <c r="D237" t="s">
        <v>114</v>
      </c>
      <c r="E237" t="s">
        <v>192</v>
      </c>
      <c r="F237">
        <v>0</v>
      </c>
    </row>
    <row r="238" spans="1:6" x14ac:dyDescent="0.3">
      <c r="A238" s="3" t="s">
        <v>373</v>
      </c>
      <c r="B238" s="4">
        <v>0.94</v>
      </c>
      <c r="C238" s="4">
        <v>0</v>
      </c>
      <c r="D238" t="s">
        <v>114</v>
      </c>
      <c r="E238" t="s">
        <v>192</v>
      </c>
      <c r="F238">
        <v>0</v>
      </c>
    </row>
    <row r="239" spans="1:6" x14ac:dyDescent="0.3">
      <c r="A239" s="3"/>
      <c r="B239" s="4">
        <v>1.66</v>
      </c>
      <c r="C239" s="4">
        <v>0</v>
      </c>
      <c r="D239" t="s">
        <v>114</v>
      </c>
      <c r="E239" t="s">
        <v>366</v>
      </c>
      <c r="F239">
        <v>0</v>
      </c>
    </row>
    <row r="240" spans="1:6" x14ac:dyDescent="0.3">
      <c r="A240" s="3"/>
      <c r="B240" s="4">
        <v>0.38</v>
      </c>
      <c r="C240" s="4">
        <v>0</v>
      </c>
      <c r="D240" t="s">
        <v>114</v>
      </c>
      <c r="E240" t="s">
        <v>365</v>
      </c>
      <c r="F240">
        <v>0</v>
      </c>
    </row>
    <row r="241" spans="1:6" x14ac:dyDescent="0.3">
      <c r="A241" s="3" t="s">
        <v>369</v>
      </c>
      <c r="B241" s="4">
        <v>61.49</v>
      </c>
      <c r="C241" s="4">
        <v>0</v>
      </c>
      <c r="D241" t="s">
        <v>376</v>
      </c>
      <c r="E241" t="s">
        <v>360</v>
      </c>
      <c r="F241">
        <v>0</v>
      </c>
    </row>
    <row r="242" spans="1:6" x14ac:dyDescent="0.3">
      <c r="A242" s="3"/>
      <c r="B242" s="4">
        <v>4.99</v>
      </c>
      <c r="C242" s="4">
        <v>0</v>
      </c>
      <c r="D242" t="s">
        <v>376</v>
      </c>
      <c r="E242" t="s">
        <v>361</v>
      </c>
      <c r="F242">
        <v>0</v>
      </c>
    </row>
    <row r="243" spans="1:6" x14ac:dyDescent="0.3">
      <c r="A243" s="3"/>
      <c r="B243" s="4">
        <v>14.99</v>
      </c>
      <c r="C243" s="4">
        <v>0</v>
      </c>
      <c r="D243" t="s">
        <v>114</v>
      </c>
      <c r="E243" t="s">
        <v>363</v>
      </c>
      <c r="F243">
        <v>0</v>
      </c>
    </row>
    <row r="244" spans="1:6" x14ac:dyDescent="0.3">
      <c r="A244" s="3"/>
      <c r="B244" s="4">
        <v>0.67</v>
      </c>
      <c r="C244" s="4">
        <v>0</v>
      </c>
      <c r="D244" t="s">
        <v>114</v>
      </c>
      <c r="E244" t="s">
        <v>370</v>
      </c>
      <c r="F244">
        <v>0</v>
      </c>
    </row>
    <row r="245" spans="1:6" x14ac:dyDescent="0.3">
      <c r="A245" s="3"/>
      <c r="B245" s="4">
        <v>0.48</v>
      </c>
      <c r="C245" s="4">
        <v>0</v>
      </c>
      <c r="D245" t="s">
        <v>114</v>
      </c>
      <c r="E245" t="s">
        <v>371</v>
      </c>
      <c r="F245">
        <v>0</v>
      </c>
    </row>
    <row r="246" spans="1:6" x14ac:dyDescent="0.3">
      <c r="A246" s="3"/>
      <c r="B246" s="4">
        <v>3.08</v>
      </c>
      <c r="C246" s="4">
        <v>0</v>
      </c>
      <c r="D246" t="s">
        <v>114</v>
      </c>
      <c r="E246" t="s">
        <v>364</v>
      </c>
      <c r="F246">
        <v>0</v>
      </c>
    </row>
    <row r="247" spans="1:6" x14ac:dyDescent="0.3">
      <c r="A247" s="3"/>
      <c r="B247" s="4">
        <v>14.67</v>
      </c>
      <c r="C247" s="4">
        <v>0</v>
      </c>
      <c r="D247" t="s">
        <v>114</v>
      </c>
      <c r="E247" t="s">
        <v>362</v>
      </c>
      <c r="F247">
        <v>0</v>
      </c>
    </row>
    <row r="248" spans="1:6" x14ac:dyDescent="0.3">
      <c r="A248" s="3" t="s">
        <v>372</v>
      </c>
      <c r="B248" s="4">
        <v>3.8</v>
      </c>
      <c r="C248" s="4">
        <v>0</v>
      </c>
      <c r="D248" t="s">
        <v>114</v>
      </c>
      <c r="E248" t="s">
        <v>192</v>
      </c>
      <c r="F248">
        <v>0</v>
      </c>
    </row>
    <row r="249" spans="1:6" x14ac:dyDescent="0.3">
      <c r="A249" s="3" t="s">
        <v>373</v>
      </c>
      <c r="B249" s="4">
        <v>0.89</v>
      </c>
      <c r="C249" s="4">
        <v>0</v>
      </c>
      <c r="D249" t="s">
        <v>114</v>
      </c>
      <c r="E249" t="s">
        <v>192</v>
      </c>
      <c r="F249">
        <v>0</v>
      </c>
    </row>
    <row r="250" spans="1:6" x14ac:dyDescent="0.3">
      <c r="A250" s="3"/>
      <c r="B250" s="4">
        <v>1.54</v>
      </c>
      <c r="C250" s="4">
        <v>0</v>
      </c>
      <c r="D250" t="s">
        <v>114</v>
      </c>
      <c r="E250" t="s">
        <v>366</v>
      </c>
      <c r="F250">
        <v>0</v>
      </c>
    </row>
    <row r="251" spans="1:6" x14ac:dyDescent="0.3">
      <c r="A251" s="3"/>
      <c r="B251" s="4">
        <v>0.35</v>
      </c>
      <c r="C251" s="4">
        <v>0</v>
      </c>
      <c r="D251" t="s">
        <v>114</v>
      </c>
      <c r="E251" t="s">
        <v>365</v>
      </c>
      <c r="F251">
        <v>0</v>
      </c>
    </row>
    <row r="252" spans="1:6" x14ac:dyDescent="0.3">
      <c r="A252" s="3" t="s">
        <v>369</v>
      </c>
      <c r="B252" s="4">
        <v>636.11</v>
      </c>
      <c r="C252" s="4">
        <v>0</v>
      </c>
      <c r="D252" t="s">
        <v>123</v>
      </c>
      <c r="E252" t="s">
        <v>360</v>
      </c>
      <c r="F252">
        <v>0</v>
      </c>
    </row>
    <row r="253" spans="1:6" x14ac:dyDescent="0.3">
      <c r="A253" s="3"/>
      <c r="B253" s="4">
        <v>62.54</v>
      </c>
      <c r="C253" s="4">
        <v>0</v>
      </c>
      <c r="D253" t="s">
        <v>123</v>
      </c>
      <c r="E253" t="s">
        <v>361</v>
      </c>
      <c r="F253">
        <v>0</v>
      </c>
    </row>
    <row r="254" spans="1:6" x14ac:dyDescent="0.3">
      <c r="A254" s="3"/>
      <c r="B254" s="4">
        <v>136.56</v>
      </c>
      <c r="C254" s="4">
        <v>0</v>
      </c>
      <c r="D254" t="s">
        <v>114</v>
      </c>
      <c r="E254" t="s">
        <v>363</v>
      </c>
      <c r="F254">
        <v>0</v>
      </c>
    </row>
    <row r="255" spans="1:6" x14ac:dyDescent="0.3">
      <c r="A255" s="3"/>
      <c r="B255" s="4">
        <v>7.21</v>
      </c>
      <c r="C255" s="4">
        <v>0</v>
      </c>
      <c r="D255" t="s">
        <v>114</v>
      </c>
      <c r="E255" t="s">
        <v>370</v>
      </c>
      <c r="F255">
        <v>0</v>
      </c>
    </row>
    <row r="256" spans="1:6" x14ac:dyDescent="0.3">
      <c r="A256" s="3"/>
      <c r="B256" s="4">
        <v>5.0599999999999996</v>
      </c>
      <c r="C256" s="4">
        <v>0</v>
      </c>
      <c r="D256" t="s">
        <v>114</v>
      </c>
      <c r="E256" t="s">
        <v>371</v>
      </c>
      <c r="F256">
        <v>0</v>
      </c>
    </row>
    <row r="257" spans="1:6" x14ac:dyDescent="0.3">
      <c r="A257" s="3"/>
      <c r="B257" s="4">
        <v>17.149999999999999</v>
      </c>
      <c r="C257" s="4">
        <v>0</v>
      </c>
      <c r="D257" t="s">
        <v>114</v>
      </c>
      <c r="E257" t="s">
        <v>364</v>
      </c>
      <c r="F257">
        <v>0</v>
      </c>
    </row>
    <row r="258" spans="1:6" x14ac:dyDescent="0.3">
      <c r="A258" s="3"/>
      <c r="B258" s="4">
        <v>156.78</v>
      </c>
      <c r="C258" s="4">
        <v>0</v>
      </c>
      <c r="D258" t="s">
        <v>114</v>
      </c>
      <c r="E258" t="s">
        <v>362</v>
      </c>
      <c r="F258">
        <v>0</v>
      </c>
    </row>
    <row r="259" spans="1:6" x14ac:dyDescent="0.3">
      <c r="A259" s="3" t="s">
        <v>372</v>
      </c>
      <c r="B259" s="4">
        <v>38.96</v>
      </c>
      <c r="C259" s="4">
        <v>0</v>
      </c>
      <c r="D259" t="s">
        <v>114</v>
      </c>
      <c r="E259" t="s">
        <v>192</v>
      </c>
      <c r="F259">
        <v>0</v>
      </c>
    </row>
    <row r="260" spans="1:6" x14ac:dyDescent="0.3">
      <c r="A260" s="3" t="s">
        <v>373</v>
      </c>
      <c r="B260" s="4">
        <v>9.1</v>
      </c>
      <c r="C260" s="4">
        <v>0</v>
      </c>
      <c r="D260" t="s">
        <v>114</v>
      </c>
      <c r="E260" t="s">
        <v>192</v>
      </c>
      <c r="F260">
        <v>0</v>
      </c>
    </row>
    <row r="261" spans="1:6" x14ac:dyDescent="0.3">
      <c r="A261" s="3"/>
      <c r="B261" s="4">
        <v>8.1300000000000008</v>
      </c>
      <c r="C261" s="4">
        <v>0</v>
      </c>
      <c r="D261" t="s">
        <v>114</v>
      </c>
      <c r="E261" t="s">
        <v>366</v>
      </c>
      <c r="F261">
        <v>0</v>
      </c>
    </row>
    <row r="262" spans="1:6" x14ac:dyDescent="0.3">
      <c r="A262" s="3"/>
      <c r="B262" s="4">
        <v>3.58</v>
      </c>
      <c r="C262" s="4">
        <v>0</v>
      </c>
      <c r="D262" t="s">
        <v>114</v>
      </c>
      <c r="E262" t="s">
        <v>365</v>
      </c>
      <c r="F262">
        <v>0</v>
      </c>
    </row>
    <row r="263" spans="1:6" x14ac:dyDescent="0.3">
      <c r="A263" s="3" t="s">
        <v>369</v>
      </c>
      <c r="B263" s="4">
        <v>336.17</v>
      </c>
      <c r="C263" s="4">
        <v>0</v>
      </c>
      <c r="D263" t="s">
        <v>383</v>
      </c>
      <c r="E263" t="s">
        <v>360</v>
      </c>
      <c r="F263">
        <v>0</v>
      </c>
    </row>
    <row r="264" spans="1:6" x14ac:dyDescent="0.3">
      <c r="A264" s="3"/>
      <c r="B264" s="4">
        <v>19.399999999999999</v>
      </c>
      <c r="C264" s="4">
        <v>0</v>
      </c>
      <c r="D264" t="s">
        <v>383</v>
      </c>
      <c r="E264" t="s">
        <v>361</v>
      </c>
      <c r="F264">
        <v>0</v>
      </c>
    </row>
    <row r="265" spans="1:6" x14ac:dyDescent="0.3">
      <c r="A265" s="3"/>
      <c r="B265" s="4">
        <v>40.58</v>
      </c>
      <c r="C265" s="4">
        <v>0</v>
      </c>
      <c r="D265" t="s">
        <v>114</v>
      </c>
      <c r="E265" t="s">
        <v>363</v>
      </c>
      <c r="F265">
        <v>0</v>
      </c>
    </row>
    <row r="266" spans="1:6" x14ac:dyDescent="0.3">
      <c r="A266" s="3"/>
      <c r="B266" s="4">
        <v>3.3</v>
      </c>
      <c r="C266" s="4">
        <v>0</v>
      </c>
      <c r="D266" t="s">
        <v>114</v>
      </c>
      <c r="E266" t="s">
        <v>370</v>
      </c>
      <c r="F266">
        <v>0</v>
      </c>
    </row>
    <row r="267" spans="1:6" x14ac:dyDescent="0.3">
      <c r="A267" s="3"/>
      <c r="B267" s="4">
        <v>2.6</v>
      </c>
      <c r="C267" s="4">
        <v>0</v>
      </c>
      <c r="D267" t="s">
        <v>114</v>
      </c>
      <c r="E267" t="s">
        <v>371</v>
      </c>
      <c r="F267">
        <v>0</v>
      </c>
    </row>
    <row r="268" spans="1:6" x14ac:dyDescent="0.3">
      <c r="A268" s="3"/>
      <c r="B268" s="4">
        <v>12.44</v>
      </c>
      <c r="C268" s="4">
        <v>0</v>
      </c>
      <c r="D268" t="s">
        <v>114</v>
      </c>
      <c r="E268" t="s">
        <v>364</v>
      </c>
      <c r="F268">
        <v>0</v>
      </c>
    </row>
    <row r="269" spans="1:6" x14ac:dyDescent="0.3">
      <c r="A269" s="3"/>
      <c r="B269" s="4">
        <v>78.19</v>
      </c>
      <c r="C269" s="4">
        <v>0</v>
      </c>
      <c r="D269" t="s">
        <v>114</v>
      </c>
      <c r="E269" t="s">
        <v>362</v>
      </c>
      <c r="F269">
        <v>0</v>
      </c>
    </row>
    <row r="270" spans="1:6" x14ac:dyDescent="0.3">
      <c r="A270" s="3" t="s">
        <v>372</v>
      </c>
      <c r="B270" s="4">
        <v>16.12</v>
      </c>
      <c r="C270" s="4">
        <v>0</v>
      </c>
      <c r="D270" t="s">
        <v>114</v>
      </c>
      <c r="E270" t="s">
        <v>192</v>
      </c>
      <c r="F270">
        <v>0</v>
      </c>
    </row>
    <row r="271" spans="1:6" x14ac:dyDescent="0.3">
      <c r="A271" s="3" t="s">
        <v>373</v>
      </c>
      <c r="B271" s="4">
        <v>3.76</v>
      </c>
      <c r="C271" s="4">
        <v>0</v>
      </c>
      <c r="D271" t="s">
        <v>114</v>
      </c>
      <c r="E271" t="s">
        <v>192</v>
      </c>
      <c r="F271">
        <v>0</v>
      </c>
    </row>
    <row r="272" spans="1:6" x14ac:dyDescent="0.3">
      <c r="A272" s="3"/>
      <c r="B272" s="4">
        <v>8.14</v>
      </c>
      <c r="C272" s="4">
        <v>0</v>
      </c>
      <c r="D272" t="s">
        <v>114</v>
      </c>
      <c r="E272" t="s">
        <v>366</v>
      </c>
      <c r="F272">
        <v>0</v>
      </c>
    </row>
    <row r="273" spans="1:6" x14ac:dyDescent="0.3">
      <c r="A273" s="3"/>
      <c r="B273" s="4">
        <v>1.84</v>
      </c>
      <c r="C273" s="4">
        <v>0</v>
      </c>
      <c r="D273" t="s">
        <v>114</v>
      </c>
      <c r="E273" t="s">
        <v>365</v>
      </c>
      <c r="F273">
        <v>0</v>
      </c>
    </row>
    <row r="274" spans="1:6" x14ac:dyDescent="0.3">
      <c r="A274" s="3" t="s">
        <v>369</v>
      </c>
      <c r="B274" s="4">
        <v>276.52999999999997</v>
      </c>
      <c r="C274" s="4">
        <v>0</v>
      </c>
      <c r="D274" t="s">
        <v>385</v>
      </c>
      <c r="E274" t="s">
        <v>360</v>
      </c>
      <c r="F274">
        <v>0</v>
      </c>
    </row>
    <row r="275" spans="1:6" x14ac:dyDescent="0.3">
      <c r="A275" s="3"/>
      <c r="B275" s="4">
        <v>18.059999999999999</v>
      </c>
      <c r="C275" s="4">
        <v>0</v>
      </c>
      <c r="D275" t="s">
        <v>385</v>
      </c>
      <c r="E275" t="s">
        <v>361</v>
      </c>
      <c r="F275">
        <v>0</v>
      </c>
    </row>
    <row r="276" spans="1:6" x14ac:dyDescent="0.3">
      <c r="A276" s="3"/>
      <c r="B276" s="4">
        <v>42.13</v>
      </c>
      <c r="C276" s="4">
        <v>0</v>
      </c>
      <c r="D276" t="s">
        <v>114</v>
      </c>
      <c r="E276" t="s">
        <v>363</v>
      </c>
      <c r="F276">
        <v>0</v>
      </c>
    </row>
    <row r="277" spans="1:6" x14ac:dyDescent="0.3">
      <c r="A277" s="3"/>
      <c r="B277" s="4">
        <v>2.84</v>
      </c>
      <c r="C277" s="4">
        <v>0</v>
      </c>
      <c r="D277" t="s">
        <v>114</v>
      </c>
      <c r="E277" t="s">
        <v>370</v>
      </c>
      <c r="F277">
        <v>0</v>
      </c>
    </row>
    <row r="278" spans="1:6" x14ac:dyDescent="0.3">
      <c r="A278" s="3"/>
      <c r="B278" s="4">
        <v>1.68</v>
      </c>
      <c r="C278" s="4">
        <v>0</v>
      </c>
      <c r="D278" t="s">
        <v>114</v>
      </c>
      <c r="E278" t="s">
        <v>371</v>
      </c>
      <c r="F278">
        <v>0</v>
      </c>
    </row>
    <row r="279" spans="1:6" x14ac:dyDescent="0.3">
      <c r="A279" s="3"/>
      <c r="B279" s="4">
        <v>0.17</v>
      </c>
      <c r="C279" s="4">
        <v>0</v>
      </c>
      <c r="D279" t="s">
        <v>114</v>
      </c>
      <c r="E279" t="s">
        <v>364</v>
      </c>
      <c r="F279">
        <v>0</v>
      </c>
    </row>
    <row r="280" spans="1:6" x14ac:dyDescent="0.3">
      <c r="A280" s="3"/>
      <c r="B280" s="4">
        <v>43.03</v>
      </c>
      <c r="C280" s="4">
        <v>0</v>
      </c>
      <c r="D280" t="s">
        <v>114</v>
      </c>
      <c r="E280" t="s">
        <v>362</v>
      </c>
      <c r="F280">
        <v>0</v>
      </c>
    </row>
    <row r="281" spans="1:6" x14ac:dyDescent="0.3">
      <c r="A281" s="3" t="s">
        <v>372</v>
      </c>
      <c r="B281" s="4">
        <v>12.68</v>
      </c>
      <c r="C281" s="4">
        <v>0</v>
      </c>
      <c r="D281" t="s">
        <v>114</v>
      </c>
      <c r="E281" t="s">
        <v>192</v>
      </c>
      <c r="F281">
        <v>0</v>
      </c>
    </row>
    <row r="282" spans="1:6" x14ac:dyDescent="0.3">
      <c r="A282" s="3" t="s">
        <v>373</v>
      </c>
      <c r="B282" s="4">
        <v>2.75</v>
      </c>
      <c r="C282" s="4">
        <v>0</v>
      </c>
      <c r="D282" t="s">
        <v>114</v>
      </c>
      <c r="E282" t="s">
        <v>192</v>
      </c>
      <c r="F282">
        <v>0</v>
      </c>
    </row>
    <row r="283" spans="1:6" x14ac:dyDescent="0.3">
      <c r="A283" s="3"/>
      <c r="B283" s="4">
        <v>1.0900000000000001</v>
      </c>
      <c r="C283" s="4">
        <v>0</v>
      </c>
      <c r="D283" t="s">
        <v>114</v>
      </c>
      <c r="E283" t="s">
        <v>365</v>
      </c>
      <c r="F283">
        <v>0</v>
      </c>
    </row>
    <row r="284" spans="1:6" x14ac:dyDescent="0.3">
      <c r="A284" s="3" t="s">
        <v>369</v>
      </c>
      <c r="B284" s="4">
        <v>4139.16</v>
      </c>
      <c r="C284" s="4">
        <v>0</v>
      </c>
      <c r="D284" t="s">
        <v>34</v>
      </c>
      <c r="E284" t="s">
        <v>360</v>
      </c>
      <c r="F284">
        <v>0</v>
      </c>
    </row>
    <row r="285" spans="1:6" x14ac:dyDescent="0.3">
      <c r="A285" s="3"/>
      <c r="B285" s="4">
        <v>314.3</v>
      </c>
      <c r="C285" s="4">
        <v>0</v>
      </c>
      <c r="D285" t="s">
        <v>34</v>
      </c>
      <c r="E285" t="s">
        <v>361</v>
      </c>
      <c r="F285">
        <v>0</v>
      </c>
    </row>
    <row r="286" spans="1:6" x14ac:dyDescent="0.3">
      <c r="A286" s="3"/>
      <c r="B286" s="4">
        <v>866.11</v>
      </c>
      <c r="C286" s="4">
        <v>0</v>
      </c>
      <c r="D286" t="s">
        <v>114</v>
      </c>
      <c r="E286" t="s">
        <v>363</v>
      </c>
      <c r="F286">
        <v>0</v>
      </c>
    </row>
    <row r="287" spans="1:6" x14ac:dyDescent="0.3">
      <c r="A287" s="3"/>
      <c r="B287" s="4">
        <v>47.09</v>
      </c>
      <c r="C287" s="4">
        <v>0</v>
      </c>
      <c r="D287" t="s">
        <v>114</v>
      </c>
      <c r="E287" t="s">
        <v>370</v>
      </c>
      <c r="F287">
        <v>0</v>
      </c>
    </row>
    <row r="288" spans="1:6" x14ac:dyDescent="0.3">
      <c r="A288" s="3"/>
      <c r="B288" s="4">
        <v>32.9</v>
      </c>
      <c r="C288" s="4">
        <v>0</v>
      </c>
      <c r="D288" t="s">
        <v>114</v>
      </c>
      <c r="E288" t="s">
        <v>371</v>
      </c>
      <c r="F288">
        <v>0</v>
      </c>
    </row>
    <row r="289" spans="1:6" x14ac:dyDescent="0.3">
      <c r="A289" s="3"/>
      <c r="B289" s="4">
        <v>209.08</v>
      </c>
      <c r="C289" s="4">
        <v>0</v>
      </c>
      <c r="D289" t="s">
        <v>114</v>
      </c>
      <c r="E289" t="s">
        <v>364</v>
      </c>
      <c r="F289">
        <v>0</v>
      </c>
    </row>
    <row r="290" spans="1:6" x14ac:dyDescent="0.3">
      <c r="A290" s="3"/>
      <c r="B290" s="4">
        <v>934.13</v>
      </c>
      <c r="C290" s="4">
        <v>0</v>
      </c>
      <c r="D290" t="s">
        <v>114</v>
      </c>
      <c r="E290" t="s">
        <v>362</v>
      </c>
      <c r="F290">
        <v>0</v>
      </c>
    </row>
    <row r="291" spans="1:6" x14ac:dyDescent="0.3">
      <c r="A291" s="3" t="s">
        <v>372</v>
      </c>
      <c r="B291" s="4">
        <v>250.51</v>
      </c>
      <c r="C291" s="4">
        <v>0</v>
      </c>
      <c r="D291" t="s">
        <v>114</v>
      </c>
      <c r="E291" t="s">
        <v>192</v>
      </c>
      <c r="F291">
        <v>0</v>
      </c>
    </row>
    <row r="292" spans="1:6" x14ac:dyDescent="0.3">
      <c r="A292" s="3" t="s">
        <v>373</v>
      </c>
      <c r="B292" s="4">
        <v>58.56</v>
      </c>
      <c r="C292" s="4">
        <v>0</v>
      </c>
      <c r="D292" t="s">
        <v>114</v>
      </c>
      <c r="E292" t="s">
        <v>192</v>
      </c>
      <c r="F292">
        <v>0</v>
      </c>
    </row>
    <row r="293" spans="1:6" x14ac:dyDescent="0.3">
      <c r="A293" s="3"/>
      <c r="B293" s="4">
        <v>102.67</v>
      </c>
      <c r="C293" s="4">
        <v>0</v>
      </c>
      <c r="D293" t="s">
        <v>114</v>
      </c>
      <c r="E293" t="s">
        <v>366</v>
      </c>
      <c r="F293">
        <v>0</v>
      </c>
    </row>
    <row r="294" spans="1:6" x14ac:dyDescent="0.3">
      <c r="A294" s="3"/>
      <c r="B294" s="4">
        <v>23.32</v>
      </c>
      <c r="C294" s="4">
        <v>0</v>
      </c>
      <c r="D294" t="s">
        <v>114</v>
      </c>
      <c r="E294" t="s">
        <v>365</v>
      </c>
      <c r="F294">
        <v>0</v>
      </c>
    </row>
    <row r="295" spans="1:6" x14ac:dyDescent="0.3">
      <c r="A295" s="3" t="s">
        <v>369</v>
      </c>
      <c r="B295" s="4">
        <v>115</v>
      </c>
      <c r="C295" s="4">
        <v>0</v>
      </c>
      <c r="D295" t="s">
        <v>387</v>
      </c>
      <c r="E295" t="s">
        <v>360</v>
      </c>
      <c r="F295">
        <v>0</v>
      </c>
    </row>
    <row r="296" spans="1:6" x14ac:dyDescent="0.3">
      <c r="A296" s="3"/>
      <c r="B296" s="4">
        <v>8.85</v>
      </c>
      <c r="C296" s="4">
        <v>0</v>
      </c>
      <c r="D296" t="s">
        <v>387</v>
      </c>
      <c r="E296" t="s">
        <v>361</v>
      </c>
      <c r="F296">
        <v>0</v>
      </c>
    </row>
    <row r="297" spans="1:6" x14ac:dyDescent="0.3">
      <c r="A297" s="3"/>
      <c r="B297" s="4">
        <v>17</v>
      </c>
      <c r="C297" s="4">
        <v>0</v>
      </c>
      <c r="D297" t="s">
        <v>114</v>
      </c>
      <c r="E297" t="s">
        <v>363</v>
      </c>
      <c r="F297">
        <v>0</v>
      </c>
    </row>
    <row r="298" spans="1:6" x14ac:dyDescent="0.3">
      <c r="A298" s="3"/>
      <c r="B298" s="4">
        <v>0.88</v>
      </c>
      <c r="C298" s="4">
        <v>0</v>
      </c>
      <c r="D298" t="s">
        <v>114</v>
      </c>
      <c r="E298" t="s">
        <v>370</v>
      </c>
      <c r="F298">
        <v>0</v>
      </c>
    </row>
    <row r="299" spans="1:6" x14ac:dyDescent="0.3">
      <c r="A299" s="3"/>
      <c r="B299" s="4">
        <v>0.89</v>
      </c>
      <c r="C299" s="4">
        <v>0</v>
      </c>
      <c r="D299" t="s">
        <v>114</v>
      </c>
      <c r="E299" t="s">
        <v>371</v>
      </c>
      <c r="F299">
        <v>0</v>
      </c>
    </row>
    <row r="300" spans="1:6" x14ac:dyDescent="0.3">
      <c r="A300" s="3"/>
      <c r="B300" s="4">
        <v>5.67</v>
      </c>
      <c r="C300" s="4">
        <v>0</v>
      </c>
      <c r="D300" t="s">
        <v>114</v>
      </c>
      <c r="E300" t="s">
        <v>364</v>
      </c>
      <c r="F300">
        <v>0</v>
      </c>
    </row>
    <row r="301" spans="1:6" x14ac:dyDescent="0.3">
      <c r="A301" s="3"/>
      <c r="B301" s="4">
        <v>24.53</v>
      </c>
      <c r="C301" s="4">
        <v>0</v>
      </c>
      <c r="D301" t="s">
        <v>114</v>
      </c>
      <c r="E301" t="s">
        <v>362</v>
      </c>
      <c r="F301">
        <v>0</v>
      </c>
    </row>
    <row r="302" spans="1:6" x14ac:dyDescent="0.3">
      <c r="A302" s="3" t="s">
        <v>372</v>
      </c>
      <c r="B302" s="4">
        <v>6.92</v>
      </c>
      <c r="C302" s="4">
        <v>0</v>
      </c>
      <c r="D302" t="s">
        <v>114</v>
      </c>
      <c r="E302" t="s">
        <v>192</v>
      </c>
      <c r="F302">
        <v>0</v>
      </c>
    </row>
    <row r="303" spans="1:6" x14ac:dyDescent="0.3">
      <c r="A303" s="3" t="s">
        <v>373</v>
      </c>
      <c r="B303" s="4">
        <v>1.62</v>
      </c>
      <c r="C303" s="4">
        <v>0</v>
      </c>
      <c r="D303" t="s">
        <v>114</v>
      </c>
      <c r="E303" t="s">
        <v>192</v>
      </c>
      <c r="F303">
        <v>0</v>
      </c>
    </row>
    <row r="304" spans="1:6" x14ac:dyDescent="0.3">
      <c r="A304" s="3"/>
      <c r="B304" s="4">
        <v>2.79</v>
      </c>
      <c r="C304" s="4">
        <v>0</v>
      </c>
      <c r="D304" t="s">
        <v>114</v>
      </c>
      <c r="E304" t="s">
        <v>366</v>
      </c>
      <c r="F304">
        <v>0</v>
      </c>
    </row>
    <row r="305" spans="1:6" x14ac:dyDescent="0.3">
      <c r="A305" s="3"/>
      <c r="B305" s="4">
        <v>0.63</v>
      </c>
      <c r="C305" s="4">
        <v>0</v>
      </c>
      <c r="D305" t="s">
        <v>114</v>
      </c>
      <c r="E305" t="s">
        <v>365</v>
      </c>
      <c r="F305">
        <v>0</v>
      </c>
    </row>
    <row r="306" spans="1:6" x14ac:dyDescent="0.3">
      <c r="A306" s="3" t="s">
        <v>359</v>
      </c>
      <c r="B306" s="4">
        <v>221.16</v>
      </c>
      <c r="C306" s="4">
        <v>0</v>
      </c>
      <c r="D306" t="s">
        <v>34</v>
      </c>
      <c r="E306" t="s">
        <v>360</v>
      </c>
      <c r="F306">
        <v>0</v>
      </c>
    </row>
    <row r="307" spans="1:6" x14ac:dyDescent="0.3">
      <c r="A307" s="3" t="s">
        <v>359</v>
      </c>
      <c r="B307" s="4">
        <v>16.2</v>
      </c>
      <c r="C307" s="4">
        <v>0</v>
      </c>
      <c r="D307" t="s">
        <v>34</v>
      </c>
      <c r="E307" t="s">
        <v>361</v>
      </c>
      <c r="F307">
        <v>0</v>
      </c>
    </row>
    <row r="308" spans="1:6" x14ac:dyDescent="0.3">
      <c r="A308" s="3" t="s">
        <v>359</v>
      </c>
      <c r="B308" s="4">
        <v>46.75</v>
      </c>
      <c r="C308" s="4">
        <v>0</v>
      </c>
      <c r="D308" t="s">
        <v>114</v>
      </c>
      <c r="E308" t="s">
        <v>362</v>
      </c>
      <c r="F308">
        <v>0</v>
      </c>
    </row>
    <row r="309" spans="1:6" x14ac:dyDescent="0.3">
      <c r="A309" s="3" t="s">
        <v>359</v>
      </c>
      <c r="B309" s="4">
        <v>51.66</v>
      </c>
      <c r="C309" s="4">
        <v>0</v>
      </c>
      <c r="D309" t="s">
        <v>114</v>
      </c>
      <c r="E309" t="s">
        <v>363</v>
      </c>
      <c r="F309">
        <v>0</v>
      </c>
    </row>
    <row r="310" spans="1:6" x14ac:dyDescent="0.3">
      <c r="A310" s="3" t="s">
        <v>359</v>
      </c>
      <c r="B310" s="4">
        <v>10.39</v>
      </c>
      <c r="C310" s="4">
        <v>0</v>
      </c>
      <c r="D310" t="s">
        <v>114</v>
      </c>
      <c r="E310" t="s">
        <v>364</v>
      </c>
      <c r="F310">
        <v>0</v>
      </c>
    </row>
    <row r="311" spans="1:6" x14ac:dyDescent="0.3">
      <c r="A311" s="3" t="s">
        <v>359</v>
      </c>
      <c r="B311" s="4">
        <v>15.25</v>
      </c>
      <c r="C311" s="4">
        <v>0</v>
      </c>
      <c r="D311" t="s">
        <v>114</v>
      </c>
      <c r="E311" t="s">
        <v>192</v>
      </c>
      <c r="F311">
        <v>0</v>
      </c>
    </row>
    <row r="312" spans="1:6" x14ac:dyDescent="0.3">
      <c r="A312" s="3" t="s">
        <v>359</v>
      </c>
      <c r="B312" s="4">
        <v>1.1599999999999999</v>
      </c>
      <c r="C312" s="4">
        <v>0</v>
      </c>
      <c r="D312" t="s">
        <v>114</v>
      </c>
      <c r="E312" t="s">
        <v>365</v>
      </c>
      <c r="F312">
        <v>0</v>
      </c>
    </row>
    <row r="313" spans="1:6" x14ac:dyDescent="0.3">
      <c r="A313" s="3" t="s">
        <v>359</v>
      </c>
      <c r="B313" s="4">
        <v>5.0999999999999996</v>
      </c>
      <c r="C313" s="4">
        <v>0</v>
      </c>
      <c r="D313" t="s">
        <v>114</v>
      </c>
      <c r="E313" t="s">
        <v>366</v>
      </c>
      <c r="F313">
        <v>0</v>
      </c>
    </row>
    <row r="314" spans="1:6" x14ac:dyDescent="0.3">
      <c r="A314" s="3" t="s">
        <v>359</v>
      </c>
      <c r="B314" s="4">
        <v>0.06</v>
      </c>
      <c r="C314" s="4">
        <v>0</v>
      </c>
      <c r="D314" t="s">
        <v>114</v>
      </c>
      <c r="E314" t="s">
        <v>367</v>
      </c>
      <c r="F314">
        <v>0</v>
      </c>
    </row>
    <row r="315" spans="1:6" x14ac:dyDescent="0.3">
      <c r="A315" s="3" t="s">
        <v>369</v>
      </c>
      <c r="B315" s="4">
        <v>2334.71</v>
      </c>
      <c r="C315" s="4">
        <v>0</v>
      </c>
      <c r="D315" t="s">
        <v>189</v>
      </c>
      <c r="E315" t="s">
        <v>360</v>
      </c>
      <c r="F315">
        <v>0</v>
      </c>
    </row>
    <row r="316" spans="1:6" x14ac:dyDescent="0.3">
      <c r="A316" s="3"/>
      <c r="B316" s="4">
        <v>213.84</v>
      </c>
      <c r="C316" s="4">
        <v>0</v>
      </c>
      <c r="D316" t="s">
        <v>189</v>
      </c>
      <c r="E316" t="s">
        <v>361</v>
      </c>
      <c r="F316">
        <v>0</v>
      </c>
    </row>
    <row r="317" spans="1:6" x14ac:dyDescent="0.3">
      <c r="A317" s="3" t="s">
        <v>369</v>
      </c>
      <c r="B317" s="4">
        <v>464.64</v>
      </c>
      <c r="C317" s="4">
        <v>0</v>
      </c>
      <c r="D317" t="s">
        <v>189</v>
      </c>
      <c r="E317" t="s">
        <v>386</v>
      </c>
      <c r="F317">
        <v>0</v>
      </c>
    </row>
    <row r="318" spans="1:6" x14ac:dyDescent="0.3">
      <c r="A318" s="3"/>
      <c r="B318" s="4">
        <v>251.63</v>
      </c>
      <c r="C318" s="4">
        <v>0</v>
      </c>
      <c r="D318" t="s">
        <v>114</v>
      </c>
      <c r="E318" t="s">
        <v>363</v>
      </c>
      <c r="F318">
        <v>0</v>
      </c>
    </row>
    <row r="319" spans="1:6" x14ac:dyDescent="0.3">
      <c r="A319" s="3"/>
      <c r="B319" s="4">
        <v>14.64</v>
      </c>
      <c r="C319" s="4">
        <v>0</v>
      </c>
      <c r="D319" t="s">
        <v>114</v>
      </c>
      <c r="E319" t="s">
        <v>370</v>
      </c>
      <c r="F319">
        <v>0</v>
      </c>
    </row>
    <row r="320" spans="1:6" x14ac:dyDescent="0.3">
      <c r="A320" s="3"/>
      <c r="B320" s="4">
        <v>19.62</v>
      </c>
      <c r="C320" s="4">
        <v>0</v>
      </c>
      <c r="D320" t="s">
        <v>114</v>
      </c>
      <c r="E320" t="s">
        <v>371</v>
      </c>
      <c r="F320">
        <v>0</v>
      </c>
    </row>
    <row r="321" spans="1:6" x14ac:dyDescent="0.3">
      <c r="A321" s="3"/>
      <c r="B321" s="4">
        <v>44.93</v>
      </c>
      <c r="C321" s="4">
        <v>0</v>
      </c>
      <c r="D321" t="s">
        <v>114</v>
      </c>
      <c r="E321" t="s">
        <v>364</v>
      </c>
      <c r="F321">
        <v>0</v>
      </c>
    </row>
    <row r="322" spans="1:6" x14ac:dyDescent="0.3">
      <c r="A322" s="3"/>
      <c r="B322" s="4">
        <v>552.95000000000005</v>
      </c>
      <c r="C322" s="4">
        <v>0</v>
      </c>
      <c r="D322" t="s">
        <v>114</v>
      </c>
      <c r="E322" t="s">
        <v>362</v>
      </c>
      <c r="F322">
        <v>0</v>
      </c>
    </row>
    <row r="323" spans="1:6" x14ac:dyDescent="0.3">
      <c r="A323" s="3" t="s">
        <v>372</v>
      </c>
      <c r="B323" s="4">
        <v>154.66999999999999</v>
      </c>
      <c r="C323" s="4">
        <v>0</v>
      </c>
      <c r="D323" t="s">
        <v>114</v>
      </c>
      <c r="E323" t="s">
        <v>192</v>
      </c>
      <c r="F323">
        <v>0</v>
      </c>
    </row>
    <row r="324" spans="1:6" x14ac:dyDescent="0.3">
      <c r="A324" s="3" t="s">
        <v>373</v>
      </c>
      <c r="B324" s="4">
        <v>36.19</v>
      </c>
      <c r="C324" s="4">
        <v>0</v>
      </c>
      <c r="D324" t="s">
        <v>114</v>
      </c>
      <c r="E324" t="s">
        <v>192</v>
      </c>
      <c r="F324">
        <v>0</v>
      </c>
    </row>
    <row r="325" spans="1:6" x14ac:dyDescent="0.3">
      <c r="A325" s="3"/>
      <c r="B325" s="4">
        <v>20.55</v>
      </c>
      <c r="C325" s="4">
        <v>0</v>
      </c>
      <c r="D325" t="s">
        <v>114</v>
      </c>
      <c r="E325" t="s">
        <v>366</v>
      </c>
      <c r="F325">
        <v>0</v>
      </c>
    </row>
    <row r="326" spans="1:6" x14ac:dyDescent="0.3">
      <c r="A326" s="3"/>
      <c r="B326" s="4">
        <v>13.79</v>
      </c>
      <c r="C326" s="4">
        <v>0</v>
      </c>
      <c r="D326" t="s">
        <v>114</v>
      </c>
      <c r="E326" t="s">
        <v>365</v>
      </c>
      <c r="F326">
        <v>0</v>
      </c>
    </row>
    <row r="327" spans="1:6" x14ac:dyDescent="0.3">
      <c r="A327" s="3" t="s">
        <v>369</v>
      </c>
      <c r="B327" s="4">
        <v>521.76</v>
      </c>
      <c r="C327" s="4">
        <v>0</v>
      </c>
      <c r="D327" t="s">
        <v>26</v>
      </c>
      <c r="E327" t="s">
        <v>360</v>
      </c>
      <c r="F327">
        <v>0</v>
      </c>
    </row>
    <row r="328" spans="1:6" x14ac:dyDescent="0.3">
      <c r="A328" s="3"/>
      <c r="B328" s="4">
        <v>52.9</v>
      </c>
      <c r="C328" s="4">
        <v>0</v>
      </c>
      <c r="D328" t="s">
        <v>26</v>
      </c>
      <c r="E328" t="s">
        <v>361</v>
      </c>
      <c r="F328">
        <v>0</v>
      </c>
    </row>
    <row r="329" spans="1:6" x14ac:dyDescent="0.3">
      <c r="A329" s="3"/>
      <c r="B329" s="4">
        <v>73.27</v>
      </c>
      <c r="C329" s="4">
        <v>0</v>
      </c>
      <c r="D329" t="s">
        <v>114</v>
      </c>
      <c r="E329" t="s">
        <v>363</v>
      </c>
      <c r="F329">
        <v>0</v>
      </c>
    </row>
    <row r="330" spans="1:6" x14ac:dyDescent="0.3">
      <c r="A330" s="3"/>
      <c r="B330" s="4">
        <v>5.0999999999999996</v>
      </c>
      <c r="C330" s="4">
        <v>0</v>
      </c>
      <c r="D330" t="s">
        <v>114</v>
      </c>
      <c r="E330" t="s">
        <v>370</v>
      </c>
      <c r="F330">
        <v>0</v>
      </c>
    </row>
    <row r="331" spans="1:6" x14ac:dyDescent="0.3">
      <c r="A331" s="3"/>
      <c r="B331" s="4">
        <v>4.29</v>
      </c>
      <c r="C331" s="4">
        <v>0</v>
      </c>
      <c r="D331" t="s">
        <v>114</v>
      </c>
      <c r="E331" t="s">
        <v>371</v>
      </c>
      <c r="F331">
        <v>0</v>
      </c>
    </row>
    <row r="332" spans="1:6" x14ac:dyDescent="0.3">
      <c r="A332" s="3"/>
      <c r="B332" s="4">
        <v>1.01</v>
      </c>
      <c r="C332" s="4">
        <v>0</v>
      </c>
      <c r="D332" t="s">
        <v>114</v>
      </c>
      <c r="E332" t="s">
        <v>364</v>
      </c>
      <c r="F332">
        <v>0</v>
      </c>
    </row>
    <row r="333" spans="1:6" x14ac:dyDescent="0.3">
      <c r="A333" s="3"/>
      <c r="B333" s="4">
        <v>130.30000000000001</v>
      </c>
      <c r="C333" s="4">
        <v>0</v>
      </c>
      <c r="D333" t="s">
        <v>114</v>
      </c>
      <c r="E333" t="s">
        <v>362</v>
      </c>
      <c r="F333">
        <v>0</v>
      </c>
    </row>
    <row r="334" spans="1:6" x14ac:dyDescent="0.3">
      <c r="A334" s="3" t="s">
        <v>372</v>
      </c>
      <c r="B334" s="4">
        <v>33.25</v>
      </c>
      <c r="C334" s="4">
        <v>0</v>
      </c>
      <c r="D334" t="s">
        <v>114</v>
      </c>
      <c r="E334" t="s">
        <v>192</v>
      </c>
      <c r="F334">
        <v>0</v>
      </c>
    </row>
    <row r="335" spans="1:6" x14ac:dyDescent="0.3">
      <c r="A335" s="3" t="s">
        <v>373</v>
      </c>
      <c r="B335" s="4">
        <v>7.84</v>
      </c>
      <c r="C335" s="4">
        <v>0</v>
      </c>
      <c r="D335" t="s">
        <v>114</v>
      </c>
      <c r="E335" t="s">
        <v>192</v>
      </c>
      <c r="F335">
        <v>0</v>
      </c>
    </row>
    <row r="336" spans="1:6" x14ac:dyDescent="0.3">
      <c r="A336" s="3"/>
      <c r="B336" s="4">
        <v>3.06</v>
      </c>
      <c r="C336" s="4">
        <v>0</v>
      </c>
      <c r="D336" t="s">
        <v>114</v>
      </c>
      <c r="E336" t="s">
        <v>365</v>
      </c>
      <c r="F336">
        <v>0</v>
      </c>
    </row>
    <row r="337" spans="1:6" x14ac:dyDescent="0.3">
      <c r="A337" s="3" t="s">
        <v>369</v>
      </c>
      <c r="B337" s="4">
        <v>321.45999999999998</v>
      </c>
      <c r="C337" s="4">
        <v>0</v>
      </c>
      <c r="D337" t="s">
        <v>230</v>
      </c>
      <c r="E337" t="s">
        <v>360</v>
      </c>
      <c r="F337">
        <v>0</v>
      </c>
    </row>
    <row r="338" spans="1:6" x14ac:dyDescent="0.3">
      <c r="A338" s="3"/>
      <c r="B338" s="4">
        <v>25.1</v>
      </c>
      <c r="C338" s="4">
        <v>0</v>
      </c>
      <c r="D338" t="s">
        <v>230</v>
      </c>
      <c r="E338" t="s">
        <v>361</v>
      </c>
      <c r="F338">
        <v>0</v>
      </c>
    </row>
    <row r="339" spans="1:6" x14ac:dyDescent="0.3">
      <c r="A339" s="3"/>
      <c r="B339" s="4">
        <v>105.06</v>
      </c>
      <c r="C339" s="4">
        <v>0</v>
      </c>
      <c r="D339" t="s">
        <v>114</v>
      </c>
      <c r="E339" t="s">
        <v>363</v>
      </c>
      <c r="F339">
        <v>0</v>
      </c>
    </row>
    <row r="340" spans="1:6" x14ac:dyDescent="0.3">
      <c r="A340" s="3"/>
      <c r="B340" s="4">
        <v>5.65</v>
      </c>
      <c r="C340" s="4">
        <v>0</v>
      </c>
      <c r="D340" t="s">
        <v>114</v>
      </c>
      <c r="E340" t="s">
        <v>370</v>
      </c>
      <c r="F340">
        <v>0</v>
      </c>
    </row>
    <row r="341" spans="1:6" x14ac:dyDescent="0.3">
      <c r="A341" s="3"/>
      <c r="B341" s="4">
        <v>2.57</v>
      </c>
      <c r="C341" s="4">
        <v>0</v>
      </c>
      <c r="D341" t="s">
        <v>114</v>
      </c>
      <c r="E341" t="s">
        <v>371</v>
      </c>
      <c r="F341">
        <v>0</v>
      </c>
    </row>
    <row r="342" spans="1:6" x14ac:dyDescent="0.3">
      <c r="A342" s="3"/>
      <c r="B342" s="4">
        <v>0.61</v>
      </c>
      <c r="C342" s="4">
        <v>0</v>
      </c>
      <c r="D342" t="s">
        <v>114</v>
      </c>
      <c r="E342" t="s">
        <v>364</v>
      </c>
      <c r="F342">
        <v>0</v>
      </c>
    </row>
    <row r="343" spans="1:6" x14ac:dyDescent="0.3">
      <c r="A343" s="3"/>
      <c r="B343" s="4">
        <v>75.14</v>
      </c>
      <c r="C343" s="4">
        <v>0</v>
      </c>
      <c r="D343" t="s">
        <v>114</v>
      </c>
      <c r="E343" t="s">
        <v>362</v>
      </c>
      <c r="F343">
        <v>0</v>
      </c>
    </row>
    <row r="344" spans="1:6" x14ac:dyDescent="0.3">
      <c r="A344" s="3" t="s">
        <v>372</v>
      </c>
      <c r="B344" s="4">
        <v>18.16</v>
      </c>
      <c r="C344" s="4">
        <v>0</v>
      </c>
      <c r="D344" t="s">
        <v>114</v>
      </c>
      <c r="E344" t="s">
        <v>192</v>
      </c>
      <c r="F344">
        <v>0</v>
      </c>
    </row>
    <row r="345" spans="1:6" x14ac:dyDescent="0.3">
      <c r="A345" s="3" t="s">
        <v>373</v>
      </c>
      <c r="B345" s="4">
        <v>4.24</v>
      </c>
      <c r="C345" s="4">
        <v>0</v>
      </c>
      <c r="D345" t="s">
        <v>114</v>
      </c>
      <c r="E345" t="s">
        <v>192</v>
      </c>
      <c r="F345">
        <v>0</v>
      </c>
    </row>
    <row r="346" spans="1:6" x14ac:dyDescent="0.3">
      <c r="A346" s="3"/>
      <c r="B346" s="4">
        <v>1.8</v>
      </c>
      <c r="C346" s="4">
        <v>0</v>
      </c>
      <c r="D346" t="s">
        <v>114</v>
      </c>
      <c r="E346" t="s">
        <v>365</v>
      </c>
      <c r="F346">
        <v>0</v>
      </c>
    </row>
    <row r="347" spans="1:6" x14ac:dyDescent="0.3">
      <c r="A347" s="3" t="s">
        <v>369</v>
      </c>
      <c r="B347" s="4">
        <v>474.07</v>
      </c>
      <c r="C347" s="4">
        <v>0</v>
      </c>
      <c r="D347" t="s">
        <v>374</v>
      </c>
      <c r="E347" t="s">
        <v>360</v>
      </c>
      <c r="F347">
        <v>0</v>
      </c>
    </row>
    <row r="348" spans="1:6" x14ac:dyDescent="0.3">
      <c r="A348" s="3"/>
      <c r="B348" s="4">
        <v>0.27</v>
      </c>
      <c r="C348" s="4">
        <v>0</v>
      </c>
      <c r="D348" t="s">
        <v>374</v>
      </c>
      <c r="E348" t="s">
        <v>361</v>
      </c>
      <c r="F348">
        <v>0</v>
      </c>
    </row>
    <row r="349" spans="1:6" x14ac:dyDescent="0.3">
      <c r="A349" s="3"/>
      <c r="B349" s="4">
        <v>1.85</v>
      </c>
      <c r="C349" s="4">
        <v>0</v>
      </c>
      <c r="D349" t="s">
        <v>114</v>
      </c>
      <c r="E349" t="s">
        <v>363</v>
      </c>
      <c r="F349">
        <v>0</v>
      </c>
    </row>
    <row r="350" spans="1:6" x14ac:dyDescent="0.3">
      <c r="A350" s="3"/>
      <c r="B350" s="4">
        <v>0.1</v>
      </c>
      <c r="C350" s="4">
        <v>0</v>
      </c>
      <c r="D350" t="s">
        <v>114</v>
      </c>
      <c r="E350" t="s">
        <v>370</v>
      </c>
      <c r="F350">
        <v>0</v>
      </c>
    </row>
    <row r="351" spans="1:6" x14ac:dyDescent="0.3">
      <c r="A351" s="3"/>
      <c r="B351" s="4">
        <v>0.04</v>
      </c>
      <c r="C351" s="4">
        <v>0</v>
      </c>
      <c r="D351" t="s">
        <v>114</v>
      </c>
      <c r="E351" t="s">
        <v>371</v>
      </c>
      <c r="F351">
        <v>0</v>
      </c>
    </row>
    <row r="352" spans="1:6" x14ac:dyDescent="0.3">
      <c r="A352" s="3"/>
      <c r="B352" s="4">
        <v>0.95</v>
      </c>
      <c r="C352" s="4">
        <v>0</v>
      </c>
      <c r="D352" t="s">
        <v>114</v>
      </c>
      <c r="E352" t="s">
        <v>364</v>
      </c>
      <c r="F352">
        <v>0</v>
      </c>
    </row>
    <row r="353" spans="1:6" x14ac:dyDescent="0.3">
      <c r="A353" s="3"/>
      <c r="B353" s="4">
        <v>1.1000000000000001</v>
      </c>
      <c r="C353" s="4">
        <v>0</v>
      </c>
      <c r="D353" t="s">
        <v>114</v>
      </c>
      <c r="E353" t="s">
        <v>362</v>
      </c>
      <c r="F353">
        <v>0</v>
      </c>
    </row>
    <row r="354" spans="1:6" x14ac:dyDescent="0.3">
      <c r="A354" s="3" t="s">
        <v>372</v>
      </c>
      <c r="B354" s="4">
        <v>26.43</v>
      </c>
      <c r="C354" s="4">
        <v>0</v>
      </c>
      <c r="D354" t="s">
        <v>114</v>
      </c>
      <c r="E354" t="s">
        <v>192</v>
      </c>
      <c r="F354">
        <v>0</v>
      </c>
    </row>
    <row r="355" spans="1:6" x14ac:dyDescent="0.3">
      <c r="A355" s="3" t="s">
        <v>373</v>
      </c>
      <c r="B355" s="4">
        <v>6.32</v>
      </c>
      <c r="C355" s="4">
        <v>0</v>
      </c>
      <c r="D355" t="s">
        <v>114</v>
      </c>
      <c r="E355" t="s">
        <v>192</v>
      </c>
      <c r="F355">
        <v>0</v>
      </c>
    </row>
    <row r="356" spans="1:6" x14ac:dyDescent="0.3">
      <c r="A356" s="3"/>
      <c r="B356" s="4">
        <v>0.03</v>
      </c>
      <c r="C356" s="4">
        <v>0</v>
      </c>
      <c r="D356" t="s">
        <v>114</v>
      </c>
      <c r="E356" t="s">
        <v>365</v>
      </c>
      <c r="F356">
        <v>0</v>
      </c>
    </row>
    <row r="357" spans="1:6" x14ac:dyDescent="0.3">
      <c r="A357" s="3" t="s">
        <v>369</v>
      </c>
      <c r="B357" s="4">
        <v>88.07</v>
      </c>
      <c r="C357" s="4">
        <v>0</v>
      </c>
      <c r="D357" t="s">
        <v>376</v>
      </c>
      <c r="E357" t="s">
        <v>360</v>
      </c>
      <c r="F357">
        <v>0</v>
      </c>
    </row>
    <row r="358" spans="1:6" x14ac:dyDescent="0.3">
      <c r="A358" s="3"/>
      <c r="B358" s="4">
        <v>4.7699999999999996</v>
      </c>
      <c r="C358" s="4">
        <v>0</v>
      </c>
      <c r="D358" t="s">
        <v>376</v>
      </c>
      <c r="E358" t="s">
        <v>361</v>
      </c>
      <c r="F358">
        <v>0</v>
      </c>
    </row>
    <row r="359" spans="1:6" x14ac:dyDescent="0.3">
      <c r="A359" s="3"/>
      <c r="B359" s="4">
        <v>14.55</v>
      </c>
      <c r="C359" s="4">
        <v>0</v>
      </c>
      <c r="D359" t="s">
        <v>114</v>
      </c>
      <c r="E359" t="s">
        <v>363</v>
      </c>
      <c r="F359">
        <v>0</v>
      </c>
    </row>
    <row r="360" spans="1:6" x14ac:dyDescent="0.3">
      <c r="A360" s="3"/>
      <c r="B360" s="4">
        <v>0.66</v>
      </c>
      <c r="C360" s="4">
        <v>0</v>
      </c>
      <c r="D360" t="s">
        <v>114</v>
      </c>
      <c r="E360" t="s">
        <v>370</v>
      </c>
      <c r="F360">
        <v>0</v>
      </c>
    </row>
    <row r="361" spans="1:6" x14ac:dyDescent="0.3">
      <c r="A361" s="3"/>
      <c r="B361" s="4">
        <v>0.46</v>
      </c>
      <c r="C361" s="4">
        <v>0</v>
      </c>
      <c r="D361" t="s">
        <v>114</v>
      </c>
      <c r="E361" t="s">
        <v>371</v>
      </c>
      <c r="F361">
        <v>0</v>
      </c>
    </row>
    <row r="362" spans="1:6" x14ac:dyDescent="0.3">
      <c r="A362" s="3"/>
      <c r="B362" s="4">
        <v>2.98</v>
      </c>
      <c r="C362" s="4">
        <v>0</v>
      </c>
      <c r="D362" t="s">
        <v>114</v>
      </c>
      <c r="E362" t="s">
        <v>364</v>
      </c>
      <c r="F362">
        <v>0</v>
      </c>
    </row>
    <row r="363" spans="1:6" x14ac:dyDescent="0.3">
      <c r="A363" s="3"/>
      <c r="B363" s="4">
        <v>14.1</v>
      </c>
      <c r="C363" s="4">
        <v>0</v>
      </c>
      <c r="D363" t="s">
        <v>114</v>
      </c>
      <c r="E363" t="s">
        <v>362</v>
      </c>
      <c r="F363">
        <v>0</v>
      </c>
    </row>
    <row r="364" spans="1:6" x14ac:dyDescent="0.3">
      <c r="A364" s="3" t="s">
        <v>372</v>
      </c>
      <c r="B364" s="4">
        <v>3.65</v>
      </c>
      <c r="C364" s="4">
        <v>0</v>
      </c>
      <c r="D364" t="s">
        <v>114</v>
      </c>
      <c r="E364" t="s">
        <v>192</v>
      </c>
      <c r="F364">
        <v>0</v>
      </c>
    </row>
    <row r="365" spans="1:6" x14ac:dyDescent="0.3">
      <c r="A365" s="3" t="s">
        <v>373</v>
      </c>
      <c r="B365" s="4">
        <v>0.86</v>
      </c>
      <c r="C365" s="4">
        <v>0</v>
      </c>
      <c r="D365" t="s">
        <v>114</v>
      </c>
      <c r="E365" t="s">
        <v>192</v>
      </c>
      <c r="F365">
        <v>0</v>
      </c>
    </row>
    <row r="366" spans="1:6" x14ac:dyDescent="0.3">
      <c r="A366" s="3"/>
      <c r="B366" s="4">
        <v>1.49</v>
      </c>
      <c r="C366" s="4">
        <v>0</v>
      </c>
      <c r="D366" t="s">
        <v>114</v>
      </c>
      <c r="E366" t="s">
        <v>366</v>
      </c>
      <c r="F366">
        <v>0</v>
      </c>
    </row>
    <row r="367" spans="1:6" x14ac:dyDescent="0.3">
      <c r="A367" s="3"/>
      <c r="B367" s="4">
        <v>0.34</v>
      </c>
      <c r="C367" s="4">
        <v>0</v>
      </c>
      <c r="D367" t="s">
        <v>114</v>
      </c>
      <c r="E367" t="s">
        <v>365</v>
      </c>
      <c r="F367">
        <v>0</v>
      </c>
    </row>
    <row r="368" spans="1:6" x14ac:dyDescent="0.3">
      <c r="A368" s="3" t="s">
        <v>369</v>
      </c>
      <c r="B368" s="4">
        <v>77.27</v>
      </c>
      <c r="C368" s="4">
        <v>0</v>
      </c>
      <c r="D368" t="s">
        <v>123</v>
      </c>
      <c r="E368" t="s">
        <v>360</v>
      </c>
      <c r="F368">
        <v>0</v>
      </c>
    </row>
    <row r="369" spans="1:6" x14ac:dyDescent="0.3">
      <c r="A369" s="3"/>
      <c r="B369" s="4">
        <v>10.199999999999999</v>
      </c>
      <c r="C369" s="4">
        <v>0</v>
      </c>
      <c r="D369" t="s">
        <v>123</v>
      </c>
      <c r="E369" t="s">
        <v>361</v>
      </c>
      <c r="F369">
        <v>0</v>
      </c>
    </row>
    <row r="370" spans="1:6" x14ac:dyDescent="0.3">
      <c r="A370" s="3"/>
      <c r="B370" s="4">
        <v>28.43</v>
      </c>
      <c r="C370" s="4">
        <v>0</v>
      </c>
      <c r="D370" t="s">
        <v>114</v>
      </c>
      <c r="E370" t="s">
        <v>363</v>
      </c>
      <c r="F370">
        <v>0</v>
      </c>
    </row>
    <row r="371" spans="1:6" x14ac:dyDescent="0.3">
      <c r="A371" s="3"/>
      <c r="B371" s="4">
        <v>1.51</v>
      </c>
      <c r="C371" s="4">
        <v>0</v>
      </c>
      <c r="D371" t="s">
        <v>114</v>
      </c>
      <c r="E371" t="s">
        <v>370</v>
      </c>
      <c r="F371">
        <v>0</v>
      </c>
    </row>
    <row r="372" spans="1:6" x14ac:dyDescent="0.3">
      <c r="A372" s="3"/>
      <c r="B372" s="4">
        <v>0.83</v>
      </c>
      <c r="C372" s="4">
        <v>0</v>
      </c>
      <c r="D372" t="s">
        <v>114</v>
      </c>
      <c r="E372" t="s">
        <v>371</v>
      </c>
      <c r="F372">
        <v>0</v>
      </c>
    </row>
    <row r="373" spans="1:6" x14ac:dyDescent="0.3">
      <c r="A373" s="3"/>
      <c r="B373" s="4">
        <v>0.2</v>
      </c>
      <c r="C373" s="4">
        <v>0</v>
      </c>
      <c r="D373" t="s">
        <v>114</v>
      </c>
      <c r="E373" t="s">
        <v>364</v>
      </c>
      <c r="F373">
        <v>0</v>
      </c>
    </row>
    <row r="374" spans="1:6" x14ac:dyDescent="0.3">
      <c r="A374" s="3"/>
      <c r="B374" s="4">
        <v>26.13</v>
      </c>
      <c r="C374" s="4">
        <v>0</v>
      </c>
      <c r="D374" t="s">
        <v>114</v>
      </c>
      <c r="E374" t="s">
        <v>362</v>
      </c>
      <c r="F374">
        <v>0</v>
      </c>
    </row>
    <row r="375" spans="1:6" x14ac:dyDescent="0.3">
      <c r="A375" s="3" t="s">
        <v>372</v>
      </c>
      <c r="B375" s="4">
        <v>6.28</v>
      </c>
      <c r="C375" s="4">
        <v>0</v>
      </c>
      <c r="D375" t="s">
        <v>114</v>
      </c>
      <c r="E375" t="s">
        <v>192</v>
      </c>
      <c r="F375">
        <v>0</v>
      </c>
    </row>
    <row r="376" spans="1:6" x14ac:dyDescent="0.3">
      <c r="A376" s="3" t="s">
        <v>373</v>
      </c>
      <c r="B376" s="4">
        <v>1.47</v>
      </c>
      <c r="C376" s="4">
        <v>0</v>
      </c>
      <c r="D376" t="s">
        <v>114</v>
      </c>
      <c r="E376" t="s">
        <v>192</v>
      </c>
      <c r="F376">
        <v>0</v>
      </c>
    </row>
    <row r="377" spans="1:6" x14ac:dyDescent="0.3">
      <c r="A377" s="3"/>
      <c r="B377" s="4">
        <v>0.57999999999999996</v>
      </c>
      <c r="C377" s="4">
        <v>0</v>
      </c>
      <c r="D377" t="s">
        <v>114</v>
      </c>
      <c r="E377" t="s">
        <v>365</v>
      </c>
      <c r="F377">
        <v>0</v>
      </c>
    </row>
    <row r="378" spans="1:6" x14ac:dyDescent="0.3">
      <c r="A378" s="3" t="s">
        <v>369</v>
      </c>
      <c r="B378" s="4">
        <v>341.1</v>
      </c>
      <c r="C378" s="4">
        <v>0</v>
      </c>
      <c r="D378" t="s">
        <v>384</v>
      </c>
      <c r="E378" t="s">
        <v>360</v>
      </c>
      <c r="F378">
        <v>0</v>
      </c>
    </row>
    <row r="379" spans="1:6" x14ac:dyDescent="0.3">
      <c r="A379" s="3"/>
      <c r="B379" s="4">
        <v>24.37</v>
      </c>
      <c r="C379" s="4">
        <v>0</v>
      </c>
      <c r="D379" t="s">
        <v>384</v>
      </c>
      <c r="E379" t="s">
        <v>361</v>
      </c>
      <c r="F379">
        <v>0</v>
      </c>
    </row>
    <row r="380" spans="1:6" x14ac:dyDescent="0.3">
      <c r="A380" s="3"/>
      <c r="B380" s="4">
        <v>55.76</v>
      </c>
      <c r="C380" s="4">
        <v>0</v>
      </c>
      <c r="D380" t="s">
        <v>114</v>
      </c>
      <c r="E380" t="s">
        <v>363</v>
      </c>
      <c r="F380">
        <v>0</v>
      </c>
    </row>
    <row r="381" spans="1:6" x14ac:dyDescent="0.3">
      <c r="A381" s="3"/>
      <c r="B381" s="4">
        <v>3.35</v>
      </c>
      <c r="C381" s="4">
        <v>0</v>
      </c>
      <c r="D381" t="s">
        <v>114</v>
      </c>
      <c r="E381" t="s">
        <v>370</v>
      </c>
      <c r="F381">
        <v>0</v>
      </c>
    </row>
    <row r="382" spans="1:6" x14ac:dyDescent="0.3">
      <c r="A382" s="3"/>
      <c r="B382" s="4">
        <v>2.78</v>
      </c>
      <c r="C382" s="4">
        <v>0</v>
      </c>
      <c r="D382" t="s">
        <v>114</v>
      </c>
      <c r="E382" t="s">
        <v>371</v>
      </c>
      <c r="F382">
        <v>0</v>
      </c>
    </row>
    <row r="383" spans="1:6" x14ac:dyDescent="0.3">
      <c r="A383" s="3"/>
      <c r="B383" s="4">
        <v>16.059999999999999</v>
      </c>
      <c r="C383" s="4">
        <v>0</v>
      </c>
      <c r="D383" t="s">
        <v>114</v>
      </c>
      <c r="E383" t="s">
        <v>364</v>
      </c>
      <c r="F383">
        <v>0</v>
      </c>
    </row>
    <row r="384" spans="1:6" x14ac:dyDescent="0.3">
      <c r="A384" s="3"/>
      <c r="B384" s="4">
        <v>79.59</v>
      </c>
      <c r="C384" s="4">
        <v>0</v>
      </c>
      <c r="D384" t="s">
        <v>114</v>
      </c>
      <c r="E384" t="s">
        <v>362</v>
      </c>
      <c r="F384">
        <v>0</v>
      </c>
    </row>
    <row r="385" spans="1:6" x14ac:dyDescent="0.3">
      <c r="A385" s="3" t="s">
        <v>372</v>
      </c>
      <c r="B385" s="4">
        <v>20</v>
      </c>
      <c r="C385" s="4">
        <v>0</v>
      </c>
      <c r="D385" t="s">
        <v>114</v>
      </c>
      <c r="E385" t="s">
        <v>192</v>
      </c>
      <c r="F385">
        <v>0</v>
      </c>
    </row>
    <row r="386" spans="1:6" x14ac:dyDescent="0.3">
      <c r="A386" s="3" t="s">
        <v>373</v>
      </c>
      <c r="B386" s="4">
        <v>4.68</v>
      </c>
      <c r="C386" s="4">
        <v>0</v>
      </c>
      <c r="D386" t="s">
        <v>114</v>
      </c>
      <c r="E386" t="s">
        <v>192</v>
      </c>
      <c r="F386">
        <v>0</v>
      </c>
    </row>
    <row r="387" spans="1:6" x14ac:dyDescent="0.3">
      <c r="A387" s="3"/>
      <c r="B387" s="4">
        <v>8.82</v>
      </c>
      <c r="C387" s="4">
        <v>0</v>
      </c>
      <c r="D387" t="s">
        <v>114</v>
      </c>
      <c r="E387" t="s">
        <v>366</v>
      </c>
      <c r="F387">
        <v>0</v>
      </c>
    </row>
    <row r="388" spans="1:6" x14ac:dyDescent="0.3">
      <c r="A388" s="3"/>
      <c r="B388" s="4">
        <v>2</v>
      </c>
      <c r="C388" s="4">
        <v>0</v>
      </c>
      <c r="D388" t="s">
        <v>114</v>
      </c>
      <c r="E388" t="s">
        <v>365</v>
      </c>
      <c r="F388">
        <v>0</v>
      </c>
    </row>
    <row r="389" spans="1:6" x14ac:dyDescent="0.3">
      <c r="A389" s="3" t="s">
        <v>369</v>
      </c>
      <c r="B389" s="4">
        <v>214.3</v>
      </c>
      <c r="C389" s="4">
        <v>0</v>
      </c>
      <c r="D389" t="s">
        <v>385</v>
      </c>
      <c r="E389" t="s">
        <v>360</v>
      </c>
      <c r="F389">
        <v>0</v>
      </c>
    </row>
    <row r="390" spans="1:6" x14ac:dyDescent="0.3">
      <c r="A390" s="3"/>
      <c r="B390" s="4">
        <v>19.63</v>
      </c>
      <c r="C390" s="4">
        <v>0</v>
      </c>
      <c r="D390" t="s">
        <v>385</v>
      </c>
      <c r="E390" t="s">
        <v>361</v>
      </c>
      <c r="F390">
        <v>0</v>
      </c>
    </row>
    <row r="391" spans="1:6" x14ac:dyDescent="0.3">
      <c r="A391" s="3"/>
      <c r="B391" s="4">
        <v>45.61</v>
      </c>
      <c r="C391" s="4">
        <v>0</v>
      </c>
      <c r="D391" t="s">
        <v>114</v>
      </c>
      <c r="E391" t="s">
        <v>363</v>
      </c>
      <c r="F391">
        <v>0</v>
      </c>
    </row>
    <row r="392" spans="1:6" x14ac:dyDescent="0.3">
      <c r="A392" s="3"/>
      <c r="B392" s="4">
        <v>3.31</v>
      </c>
      <c r="C392" s="4">
        <v>0</v>
      </c>
      <c r="D392" t="s">
        <v>114</v>
      </c>
      <c r="E392" t="s">
        <v>370</v>
      </c>
      <c r="F392">
        <v>0</v>
      </c>
    </row>
    <row r="393" spans="1:6" x14ac:dyDescent="0.3">
      <c r="A393" s="3"/>
      <c r="B393" s="4">
        <v>1.64</v>
      </c>
      <c r="C393" s="4">
        <v>0</v>
      </c>
      <c r="D393" t="s">
        <v>114</v>
      </c>
      <c r="E393" t="s">
        <v>371</v>
      </c>
      <c r="F393">
        <v>0</v>
      </c>
    </row>
    <row r="394" spans="1:6" x14ac:dyDescent="0.3">
      <c r="A394" s="3"/>
      <c r="B394" s="4">
        <v>0.32</v>
      </c>
      <c r="C394" s="4">
        <v>0</v>
      </c>
      <c r="D394" t="s">
        <v>114</v>
      </c>
      <c r="E394" t="s">
        <v>364</v>
      </c>
      <c r="F394">
        <v>0</v>
      </c>
    </row>
    <row r="395" spans="1:6" x14ac:dyDescent="0.3">
      <c r="A395" s="3"/>
      <c r="B395" s="4">
        <v>46.09</v>
      </c>
      <c r="C395" s="4">
        <v>0</v>
      </c>
      <c r="D395" t="s">
        <v>114</v>
      </c>
      <c r="E395" t="s">
        <v>362</v>
      </c>
      <c r="F395">
        <v>0</v>
      </c>
    </row>
    <row r="396" spans="1:6" x14ac:dyDescent="0.3">
      <c r="A396" s="3" t="s">
        <v>372</v>
      </c>
      <c r="B396" s="4">
        <v>13.47</v>
      </c>
      <c r="C396" s="4">
        <v>0</v>
      </c>
      <c r="D396" t="s">
        <v>114</v>
      </c>
      <c r="E396" t="s">
        <v>192</v>
      </c>
      <c r="F396">
        <v>0</v>
      </c>
    </row>
    <row r="397" spans="1:6" x14ac:dyDescent="0.3">
      <c r="A397" s="3" t="s">
        <v>373</v>
      </c>
      <c r="B397" s="4">
        <v>3.1</v>
      </c>
      <c r="C397" s="4">
        <v>0</v>
      </c>
      <c r="D397" t="s">
        <v>114</v>
      </c>
      <c r="E397" t="s">
        <v>192</v>
      </c>
      <c r="F397">
        <v>0</v>
      </c>
    </row>
    <row r="398" spans="1:6" x14ac:dyDescent="0.3">
      <c r="A398" s="3"/>
      <c r="B398" s="4">
        <v>0.97</v>
      </c>
      <c r="C398" s="4">
        <v>0</v>
      </c>
      <c r="D398" t="s">
        <v>114</v>
      </c>
      <c r="E398" t="s">
        <v>365</v>
      </c>
      <c r="F398">
        <v>0</v>
      </c>
    </row>
    <row r="399" spans="1:6" x14ac:dyDescent="0.3">
      <c r="A399" s="3" t="s">
        <v>369</v>
      </c>
      <c r="B399" s="4">
        <v>3729.82</v>
      </c>
      <c r="C399" s="4">
        <v>0</v>
      </c>
      <c r="D399" t="s">
        <v>34</v>
      </c>
      <c r="E399" t="s">
        <v>360</v>
      </c>
      <c r="F399">
        <v>0</v>
      </c>
    </row>
    <row r="400" spans="1:6" x14ac:dyDescent="0.3">
      <c r="A400" s="3"/>
      <c r="B400" s="4">
        <v>226.46</v>
      </c>
      <c r="C400" s="4">
        <v>0</v>
      </c>
      <c r="D400" t="s">
        <v>34</v>
      </c>
      <c r="E400" t="s">
        <v>361</v>
      </c>
      <c r="F400">
        <v>0</v>
      </c>
    </row>
    <row r="401" spans="1:6" x14ac:dyDescent="0.3">
      <c r="A401" s="3"/>
      <c r="B401" s="4">
        <v>503.31</v>
      </c>
      <c r="C401" s="4">
        <v>0</v>
      </c>
      <c r="D401" t="s">
        <v>114</v>
      </c>
      <c r="E401" t="s">
        <v>363</v>
      </c>
      <c r="F401">
        <v>0</v>
      </c>
    </row>
    <row r="402" spans="1:6" x14ac:dyDescent="0.3">
      <c r="A402" s="3"/>
      <c r="B402" s="4">
        <v>29.46</v>
      </c>
      <c r="C402" s="4">
        <v>0</v>
      </c>
      <c r="D402" t="s">
        <v>114</v>
      </c>
      <c r="E402" t="s">
        <v>370</v>
      </c>
      <c r="F402">
        <v>0</v>
      </c>
    </row>
    <row r="403" spans="1:6" x14ac:dyDescent="0.3">
      <c r="A403" s="3"/>
      <c r="B403" s="4">
        <v>23.55</v>
      </c>
      <c r="C403" s="4">
        <v>0</v>
      </c>
      <c r="D403" t="s">
        <v>114</v>
      </c>
      <c r="E403" t="s">
        <v>371</v>
      </c>
      <c r="F403">
        <v>0</v>
      </c>
    </row>
    <row r="404" spans="1:6" x14ac:dyDescent="0.3">
      <c r="A404" s="3"/>
      <c r="B404" s="4">
        <v>132.49</v>
      </c>
      <c r="C404" s="4">
        <v>0</v>
      </c>
      <c r="D404" t="s">
        <v>114</v>
      </c>
      <c r="E404" t="s">
        <v>364</v>
      </c>
      <c r="F404">
        <v>0</v>
      </c>
    </row>
    <row r="405" spans="1:6" x14ac:dyDescent="0.3">
      <c r="A405" s="3"/>
      <c r="B405" s="4">
        <v>672.25</v>
      </c>
      <c r="C405" s="4">
        <v>0</v>
      </c>
      <c r="D405" t="s">
        <v>114</v>
      </c>
      <c r="E405" t="s">
        <v>362</v>
      </c>
      <c r="F405">
        <v>0</v>
      </c>
    </row>
    <row r="406" spans="1:6" x14ac:dyDescent="0.3">
      <c r="A406" s="3" t="s">
        <v>372</v>
      </c>
      <c r="B406" s="4">
        <v>225.12</v>
      </c>
      <c r="C406" s="4">
        <v>0</v>
      </c>
      <c r="D406" t="s">
        <v>114</v>
      </c>
      <c r="E406" t="s">
        <v>192</v>
      </c>
      <c r="F406">
        <v>0</v>
      </c>
    </row>
    <row r="407" spans="1:6" x14ac:dyDescent="0.3">
      <c r="A407" s="3" t="s">
        <v>373</v>
      </c>
      <c r="B407" s="4">
        <v>52.57</v>
      </c>
      <c r="C407" s="4">
        <v>0</v>
      </c>
      <c r="D407" t="s">
        <v>114</v>
      </c>
      <c r="E407" t="s">
        <v>192</v>
      </c>
      <c r="F407">
        <v>0</v>
      </c>
    </row>
    <row r="408" spans="1:6" x14ac:dyDescent="0.3">
      <c r="A408" s="3"/>
      <c r="B408" s="4">
        <v>64.2</v>
      </c>
      <c r="C408" s="4">
        <v>0</v>
      </c>
      <c r="D408" t="s">
        <v>114</v>
      </c>
      <c r="E408" t="s">
        <v>366</v>
      </c>
      <c r="F408">
        <v>0</v>
      </c>
    </row>
    <row r="409" spans="1:6" x14ac:dyDescent="0.3">
      <c r="A409" s="3"/>
      <c r="B409" s="4">
        <v>16.89</v>
      </c>
      <c r="C409" s="4">
        <v>0</v>
      </c>
      <c r="D409" t="s">
        <v>114</v>
      </c>
      <c r="E409" t="s">
        <v>365</v>
      </c>
      <c r="F409">
        <v>0</v>
      </c>
    </row>
    <row r="410" spans="1:6" x14ac:dyDescent="0.3">
      <c r="A410" s="3" t="s">
        <v>359</v>
      </c>
      <c r="B410" s="4">
        <v>663.48</v>
      </c>
      <c r="C410" s="4">
        <v>0</v>
      </c>
      <c r="D410" t="s">
        <v>34</v>
      </c>
      <c r="E410" t="s">
        <v>360</v>
      </c>
      <c r="F410">
        <v>0</v>
      </c>
    </row>
    <row r="411" spans="1:6" x14ac:dyDescent="0.3">
      <c r="A411" s="3" t="s">
        <v>359</v>
      </c>
      <c r="B411" s="4">
        <v>48.66</v>
      </c>
      <c r="C411" s="4">
        <v>0</v>
      </c>
      <c r="D411" t="s">
        <v>34</v>
      </c>
      <c r="E411" t="s">
        <v>361</v>
      </c>
      <c r="F411">
        <v>0</v>
      </c>
    </row>
    <row r="412" spans="1:6" x14ac:dyDescent="0.3">
      <c r="A412" s="3" t="s">
        <v>359</v>
      </c>
      <c r="B412" s="4">
        <v>140.19999999999999</v>
      </c>
      <c r="C412" s="4">
        <v>0</v>
      </c>
      <c r="D412" t="s">
        <v>114</v>
      </c>
      <c r="E412" t="s">
        <v>362</v>
      </c>
      <c r="F412">
        <v>0</v>
      </c>
    </row>
    <row r="413" spans="1:6" x14ac:dyDescent="0.3">
      <c r="A413" s="3" t="s">
        <v>359</v>
      </c>
      <c r="B413" s="4">
        <v>155.1</v>
      </c>
      <c r="C413" s="4">
        <v>0</v>
      </c>
      <c r="D413" t="s">
        <v>114</v>
      </c>
      <c r="E413" t="s">
        <v>363</v>
      </c>
      <c r="F413">
        <v>0</v>
      </c>
    </row>
    <row r="414" spans="1:6" x14ac:dyDescent="0.3">
      <c r="A414" s="3" t="s">
        <v>359</v>
      </c>
      <c r="B414" s="4">
        <v>31.17</v>
      </c>
      <c r="C414" s="4">
        <v>0</v>
      </c>
      <c r="D414" t="s">
        <v>114</v>
      </c>
      <c r="E414" t="s">
        <v>364</v>
      </c>
      <c r="F414">
        <v>0</v>
      </c>
    </row>
    <row r="415" spans="1:6" x14ac:dyDescent="0.3">
      <c r="A415" s="3" t="s">
        <v>359</v>
      </c>
      <c r="B415" s="4">
        <v>45.86</v>
      </c>
      <c r="C415" s="4">
        <v>0</v>
      </c>
      <c r="D415" t="s">
        <v>114</v>
      </c>
      <c r="E415" t="s">
        <v>192</v>
      </c>
      <c r="F415">
        <v>0</v>
      </c>
    </row>
    <row r="416" spans="1:6" x14ac:dyDescent="0.3">
      <c r="A416" s="3" t="s">
        <v>359</v>
      </c>
      <c r="B416" s="4">
        <v>3.47</v>
      </c>
      <c r="C416" s="4">
        <v>0</v>
      </c>
      <c r="D416" t="s">
        <v>114</v>
      </c>
      <c r="E416" t="s">
        <v>365</v>
      </c>
      <c r="F416">
        <v>0</v>
      </c>
    </row>
    <row r="417" spans="1:6" x14ac:dyDescent="0.3">
      <c r="A417" s="3" t="s">
        <v>359</v>
      </c>
      <c r="B417" s="4">
        <v>15.42</v>
      </c>
      <c r="C417" s="4">
        <v>0</v>
      </c>
      <c r="D417" t="s">
        <v>114</v>
      </c>
      <c r="E417" t="s">
        <v>366</v>
      </c>
      <c r="F417">
        <v>0</v>
      </c>
    </row>
    <row r="418" spans="1:6" x14ac:dyDescent="0.3">
      <c r="A418" s="3" t="s">
        <v>359</v>
      </c>
      <c r="B418" s="4">
        <v>0.2</v>
      </c>
      <c r="C418" s="4">
        <v>0</v>
      </c>
      <c r="D418" t="s">
        <v>114</v>
      </c>
      <c r="E418" t="s">
        <v>367</v>
      </c>
      <c r="F418">
        <v>0</v>
      </c>
    </row>
    <row r="419" spans="1:6" x14ac:dyDescent="0.3">
      <c r="A419" s="3" t="s">
        <v>369</v>
      </c>
      <c r="B419" s="4">
        <v>544.64</v>
      </c>
      <c r="C419" s="4">
        <v>0</v>
      </c>
      <c r="D419" t="s">
        <v>189</v>
      </c>
      <c r="E419" t="s">
        <v>360</v>
      </c>
      <c r="F419">
        <v>0</v>
      </c>
    </row>
    <row r="420" spans="1:6" x14ac:dyDescent="0.3">
      <c r="A420" s="3"/>
      <c r="B420" s="4">
        <v>44.01</v>
      </c>
      <c r="C420" s="4">
        <v>0</v>
      </c>
      <c r="D420" t="s">
        <v>189</v>
      </c>
      <c r="E420" t="s">
        <v>361</v>
      </c>
      <c r="F420">
        <v>0</v>
      </c>
    </row>
    <row r="421" spans="1:6" x14ac:dyDescent="0.3">
      <c r="A421" s="3"/>
      <c r="B421" s="4">
        <v>42.69</v>
      </c>
      <c r="C421" s="4">
        <v>0</v>
      </c>
      <c r="D421" t="s">
        <v>114</v>
      </c>
      <c r="E421" t="s">
        <v>363</v>
      </c>
      <c r="F421">
        <v>0</v>
      </c>
    </row>
    <row r="422" spans="1:6" x14ac:dyDescent="0.3">
      <c r="A422" s="3"/>
      <c r="B422" s="4">
        <v>2.42</v>
      </c>
      <c r="C422" s="4">
        <v>0</v>
      </c>
      <c r="D422" t="s">
        <v>114</v>
      </c>
      <c r="E422" t="s">
        <v>370</v>
      </c>
      <c r="F422">
        <v>0</v>
      </c>
    </row>
    <row r="423" spans="1:6" x14ac:dyDescent="0.3">
      <c r="A423" s="3"/>
      <c r="B423" s="4">
        <v>4.16</v>
      </c>
      <c r="C423" s="4">
        <v>0</v>
      </c>
      <c r="D423" t="s">
        <v>114</v>
      </c>
      <c r="E423" t="s">
        <v>371</v>
      </c>
      <c r="F423">
        <v>0</v>
      </c>
    </row>
    <row r="424" spans="1:6" x14ac:dyDescent="0.3">
      <c r="A424" s="3"/>
      <c r="B424" s="4">
        <v>7.31</v>
      </c>
      <c r="C424" s="4">
        <v>0</v>
      </c>
      <c r="D424" t="s">
        <v>114</v>
      </c>
      <c r="E424" t="s">
        <v>364</v>
      </c>
      <c r="F424">
        <v>0</v>
      </c>
    </row>
    <row r="425" spans="1:6" x14ac:dyDescent="0.3">
      <c r="A425" s="3"/>
      <c r="B425" s="4">
        <v>117.66</v>
      </c>
      <c r="C425" s="4">
        <v>0</v>
      </c>
      <c r="D425" t="s">
        <v>114</v>
      </c>
      <c r="E425" t="s">
        <v>362</v>
      </c>
      <c r="F425">
        <v>0</v>
      </c>
    </row>
    <row r="426" spans="1:6" x14ac:dyDescent="0.3">
      <c r="A426" s="3" t="s">
        <v>372</v>
      </c>
      <c r="B426" s="4">
        <v>32.69</v>
      </c>
      <c r="C426" s="4">
        <v>0</v>
      </c>
      <c r="D426" t="s">
        <v>114</v>
      </c>
      <c r="E426" t="s">
        <v>192</v>
      </c>
      <c r="F426">
        <v>0</v>
      </c>
    </row>
    <row r="427" spans="1:6" x14ac:dyDescent="0.3">
      <c r="A427" s="3" t="s">
        <v>373</v>
      </c>
      <c r="B427" s="4">
        <v>7.65</v>
      </c>
      <c r="C427" s="4">
        <v>0</v>
      </c>
      <c r="D427" t="s">
        <v>114</v>
      </c>
      <c r="E427" t="s">
        <v>192</v>
      </c>
      <c r="F427">
        <v>0</v>
      </c>
    </row>
    <row r="428" spans="1:6" x14ac:dyDescent="0.3">
      <c r="A428" s="3"/>
      <c r="B428" s="4">
        <v>3.23</v>
      </c>
      <c r="C428" s="4">
        <v>0</v>
      </c>
      <c r="D428" t="s">
        <v>114</v>
      </c>
      <c r="E428" t="s">
        <v>366</v>
      </c>
      <c r="F428">
        <v>0</v>
      </c>
    </row>
    <row r="429" spans="1:6" x14ac:dyDescent="0.3">
      <c r="A429" s="3"/>
      <c r="B429" s="4">
        <v>2.89</v>
      </c>
      <c r="C429" s="4">
        <v>0</v>
      </c>
      <c r="D429" t="s">
        <v>114</v>
      </c>
      <c r="E429" t="s">
        <v>365</v>
      </c>
      <c r="F429">
        <v>0</v>
      </c>
    </row>
    <row r="430" spans="1:6" x14ac:dyDescent="0.3">
      <c r="A430" s="3" t="s">
        <v>369</v>
      </c>
      <c r="B430" s="4">
        <v>40.83</v>
      </c>
      <c r="C430" s="4">
        <v>0</v>
      </c>
      <c r="D430" t="s">
        <v>26</v>
      </c>
      <c r="E430" t="s">
        <v>360</v>
      </c>
      <c r="F430">
        <v>0</v>
      </c>
    </row>
    <row r="431" spans="1:6" x14ac:dyDescent="0.3">
      <c r="A431" s="3"/>
      <c r="B431" s="4">
        <v>4.3499999999999996</v>
      </c>
      <c r="C431" s="4">
        <v>0</v>
      </c>
      <c r="D431" t="s">
        <v>26</v>
      </c>
      <c r="E431" t="s">
        <v>361</v>
      </c>
      <c r="F431">
        <v>0</v>
      </c>
    </row>
    <row r="432" spans="1:6" x14ac:dyDescent="0.3">
      <c r="A432" s="3"/>
      <c r="B432" s="4">
        <v>6.84</v>
      </c>
      <c r="C432" s="4">
        <v>0</v>
      </c>
      <c r="D432" t="s">
        <v>114</v>
      </c>
      <c r="E432" t="s">
        <v>363</v>
      </c>
      <c r="F432">
        <v>0</v>
      </c>
    </row>
    <row r="433" spans="1:6" x14ac:dyDescent="0.3">
      <c r="A433" s="3"/>
      <c r="B433" s="4">
        <v>0.48</v>
      </c>
      <c r="C433" s="4">
        <v>0</v>
      </c>
      <c r="D433" t="s">
        <v>114</v>
      </c>
      <c r="E433" t="s">
        <v>370</v>
      </c>
      <c r="F433">
        <v>0</v>
      </c>
    </row>
    <row r="434" spans="1:6" x14ac:dyDescent="0.3">
      <c r="A434" s="3"/>
      <c r="B434" s="4">
        <v>0.35</v>
      </c>
      <c r="C434" s="4">
        <v>0</v>
      </c>
      <c r="D434" t="s">
        <v>114</v>
      </c>
      <c r="E434" t="s">
        <v>371</v>
      </c>
      <c r="F434">
        <v>0</v>
      </c>
    </row>
    <row r="435" spans="1:6" x14ac:dyDescent="0.3">
      <c r="A435" s="3"/>
      <c r="B435" s="4">
        <v>0.08</v>
      </c>
      <c r="C435" s="4">
        <v>0</v>
      </c>
      <c r="D435" t="s">
        <v>114</v>
      </c>
      <c r="E435" t="s">
        <v>364</v>
      </c>
      <c r="F435">
        <v>0</v>
      </c>
    </row>
    <row r="436" spans="1:6" x14ac:dyDescent="0.3">
      <c r="A436" s="3"/>
      <c r="B436" s="4">
        <v>10.58</v>
      </c>
      <c r="C436" s="4">
        <v>0</v>
      </c>
      <c r="D436" t="s">
        <v>114</v>
      </c>
      <c r="E436" t="s">
        <v>362</v>
      </c>
      <c r="F436">
        <v>0</v>
      </c>
    </row>
    <row r="437" spans="1:6" x14ac:dyDescent="0.3">
      <c r="A437" s="3" t="s">
        <v>372</v>
      </c>
      <c r="B437" s="4">
        <v>2.75</v>
      </c>
      <c r="C437" s="4">
        <v>0</v>
      </c>
      <c r="D437" t="s">
        <v>114</v>
      </c>
      <c r="E437" t="s">
        <v>192</v>
      </c>
      <c r="F437">
        <v>0</v>
      </c>
    </row>
    <row r="438" spans="1:6" x14ac:dyDescent="0.3">
      <c r="A438" s="3" t="s">
        <v>373</v>
      </c>
      <c r="B438" s="4">
        <v>0.64</v>
      </c>
      <c r="C438" s="4">
        <v>0</v>
      </c>
      <c r="D438" t="s">
        <v>114</v>
      </c>
      <c r="E438" t="s">
        <v>192</v>
      </c>
      <c r="F438">
        <v>0</v>
      </c>
    </row>
    <row r="439" spans="1:6" x14ac:dyDescent="0.3">
      <c r="A439" s="3"/>
      <c r="B439" s="4">
        <v>0.25</v>
      </c>
      <c r="C439" s="4">
        <v>0</v>
      </c>
      <c r="D439" t="s">
        <v>114</v>
      </c>
      <c r="E439" t="s">
        <v>365</v>
      </c>
      <c r="F439">
        <v>0</v>
      </c>
    </row>
    <row r="440" spans="1:6" x14ac:dyDescent="0.3">
      <c r="A440" s="3" t="s">
        <v>369</v>
      </c>
      <c r="B440" s="4">
        <v>321.47000000000003</v>
      </c>
      <c r="C440" s="4">
        <v>0</v>
      </c>
      <c r="D440" t="s">
        <v>230</v>
      </c>
      <c r="E440" t="s">
        <v>360</v>
      </c>
      <c r="F440">
        <v>0</v>
      </c>
    </row>
    <row r="441" spans="1:6" x14ac:dyDescent="0.3">
      <c r="A441" s="3"/>
      <c r="B441" s="4">
        <v>22.69</v>
      </c>
      <c r="C441" s="4">
        <v>0</v>
      </c>
      <c r="D441" t="s">
        <v>230</v>
      </c>
      <c r="E441" t="s">
        <v>361</v>
      </c>
      <c r="F441">
        <v>0</v>
      </c>
    </row>
    <row r="442" spans="1:6" x14ac:dyDescent="0.3">
      <c r="A442" s="3"/>
      <c r="B442" s="4">
        <v>95.11</v>
      </c>
      <c r="C442" s="4">
        <v>0</v>
      </c>
      <c r="D442" t="s">
        <v>114</v>
      </c>
      <c r="E442" t="s">
        <v>363</v>
      </c>
      <c r="F442">
        <v>0</v>
      </c>
    </row>
    <row r="443" spans="1:6" x14ac:dyDescent="0.3">
      <c r="A443" s="3"/>
      <c r="B443" s="4">
        <v>5.13</v>
      </c>
      <c r="C443" s="4">
        <v>0</v>
      </c>
      <c r="D443" t="s">
        <v>114</v>
      </c>
      <c r="E443" t="s">
        <v>370</v>
      </c>
      <c r="F443">
        <v>0</v>
      </c>
    </row>
    <row r="444" spans="1:6" x14ac:dyDescent="0.3">
      <c r="A444" s="3"/>
      <c r="B444" s="4">
        <v>2.34</v>
      </c>
      <c r="C444" s="4">
        <v>0</v>
      </c>
      <c r="D444" t="s">
        <v>114</v>
      </c>
      <c r="E444" t="s">
        <v>371</v>
      </c>
      <c r="F444">
        <v>0</v>
      </c>
    </row>
    <row r="445" spans="1:6" x14ac:dyDescent="0.3">
      <c r="A445" s="3"/>
      <c r="B445" s="4">
        <v>0.57999999999999996</v>
      </c>
      <c r="C445" s="4">
        <v>0</v>
      </c>
      <c r="D445" t="s">
        <v>114</v>
      </c>
      <c r="E445" t="s">
        <v>364</v>
      </c>
      <c r="F445">
        <v>0</v>
      </c>
    </row>
    <row r="446" spans="1:6" x14ac:dyDescent="0.3">
      <c r="A446" s="3"/>
      <c r="B446" s="4">
        <v>67.930000000000007</v>
      </c>
      <c r="C446" s="4">
        <v>0</v>
      </c>
      <c r="D446" t="s">
        <v>114</v>
      </c>
      <c r="E446" t="s">
        <v>362</v>
      </c>
      <c r="F446">
        <v>0</v>
      </c>
    </row>
    <row r="447" spans="1:6" x14ac:dyDescent="0.3">
      <c r="A447" s="3" t="s">
        <v>372</v>
      </c>
      <c r="B447" s="4">
        <v>16.27</v>
      </c>
      <c r="C447" s="4">
        <v>0</v>
      </c>
      <c r="D447" t="s">
        <v>114</v>
      </c>
      <c r="E447" t="s">
        <v>192</v>
      </c>
      <c r="F447">
        <v>0</v>
      </c>
    </row>
    <row r="448" spans="1:6" x14ac:dyDescent="0.3">
      <c r="A448" s="3" t="s">
        <v>373</v>
      </c>
      <c r="B448" s="4">
        <v>3.79</v>
      </c>
      <c r="C448" s="4">
        <v>0</v>
      </c>
      <c r="D448" t="s">
        <v>114</v>
      </c>
      <c r="E448" t="s">
        <v>192</v>
      </c>
      <c r="F448">
        <v>0</v>
      </c>
    </row>
    <row r="449" spans="1:6" x14ac:dyDescent="0.3">
      <c r="A449" s="3"/>
      <c r="B449" s="4">
        <v>1.64</v>
      </c>
      <c r="C449" s="4">
        <v>0</v>
      </c>
      <c r="D449" t="s">
        <v>114</v>
      </c>
      <c r="E449" t="s">
        <v>365</v>
      </c>
      <c r="F449">
        <v>0</v>
      </c>
    </row>
    <row r="450" spans="1:6" x14ac:dyDescent="0.3">
      <c r="A450" s="3" t="s">
        <v>377</v>
      </c>
      <c r="B450" s="4">
        <v>1.1399999999999999</v>
      </c>
      <c r="C450" s="4">
        <v>0</v>
      </c>
      <c r="D450" t="s">
        <v>114</v>
      </c>
      <c r="E450" t="s">
        <v>378</v>
      </c>
      <c r="F450">
        <v>0</v>
      </c>
    </row>
    <row r="451" spans="1:6" x14ac:dyDescent="0.3">
      <c r="A451" s="3" t="s">
        <v>379</v>
      </c>
      <c r="B451" s="4">
        <v>0.01</v>
      </c>
      <c r="C451" s="4">
        <v>0</v>
      </c>
      <c r="D451" t="s">
        <v>114</v>
      </c>
      <c r="E451" t="s">
        <v>380</v>
      </c>
      <c r="F451">
        <v>0</v>
      </c>
    </row>
    <row r="452" spans="1:6" x14ac:dyDescent="0.3">
      <c r="A452" s="3" t="s">
        <v>369</v>
      </c>
      <c r="B452" s="4">
        <v>748.69</v>
      </c>
      <c r="C452" s="4">
        <v>0</v>
      </c>
      <c r="D452" t="s">
        <v>374</v>
      </c>
      <c r="E452" t="s">
        <v>360</v>
      </c>
      <c r="F452">
        <v>0</v>
      </c>
    </row>
    <row r="453" spans="1:6" x14ac:dyDescent="0.3">
      <c r="A453" s="3"/>
      <c r="B453" s="4">
        <v>34.5</v>
      </c>
      <c r="C453" s="4">
        <v>0</v>
      </c>
      <c r="D453" t="s">
        <v>374</v>
      </c>
      <c r="E453" t="s">
        <v>361</v>
      </c>
      <c r="F453">
        <v>0</v>
      </c>
    </row>
    <row r="454" spans="1:6" x14ac:dyDescent="0.3">
      <c r="A454" s="3"/>
      <c r="B454" s="4">
        <v>36.43</v>
      </c>
      <c r="C454" s="4">
        <v>0</v>
      </c>
      <c r="D454" t="s">
        <v>114</v>
      </c>
      <c r="E454" t="s">
        <v>363</v>
      </c>
      <c r="F454">
        <v>0</v>
      </c>
    </row>
    <row r="455" spans="1:6" x14ac:dyDescent="0.3">
      <c r="A455" s="3"/>
      <c r="B455" s="4">
        <v>2.83</v>
      </c>
      <c r="C455" s="4">
        <v>0</v>
      </c>
      <c r="D455" t="s">
        <v>114</v>
      </c>
      <c r="E455" t="s">
        <v>370</v>
      </c>
      <c r="F455">
        <v>0</v>
      </c>
    </row>
    <row r="456" spans="1:6" x14ac:dyDescent="0.3">
      <c r="A456" s="3"/>
      <c r="B456" s="4">
        <v>2.82</v>
      </c>
      <c r="C456" s="4">
        <v>0</v>
      </c>
      <c r="D456" t="s">
        <v>114</v>
      </c>
      <c r="E456" t="s">
        <v>371</v>
      </c>
      <c r="F456">
        <v>0</v>
      </c>
    </row>
    <row r="457" spans="1:6" x14ac:dyDescent="0.3">
      <c r="A457" s="3"/>
      <c r="B457" s="4">
        <v>1.41</v>
      </c>
      <c r="C457" s="4">
        <v>0</v>
      </c>
      <c r="D457" t="s">
        <v>114</v>
      </c>
      <c r="E457" t="s">
        <v>364</v>
      </c>
      <c r="F457">
        <v>0</v>
      </c>
    </row>
    <row r="458" spans="1:6" x14ac:dyDescent="0.3">
      <c r="A458" s="3"/>
      <c r="B458" s="4">
        <v>82.32</v>
      </c>
      <c r="C458" s="4">
        <v>0</v>
      </c>
      <c r="D458" t="s">
        <v>114</v>
      </c>
      <c r="E458" t="s">
        <v>362</v>
      </c>
      <c r="F458">
        <v>0</v>
      </c>
    </row>
    <row r="459" spans="1:6" x14ac:dyDescent="0.3">
      <c r="A459" s="3" t="s">
        <v>372</v>
      </c>
      <c r="B459" s="4">
        <v>45.31</v>
      </c>
      <c r="C459" s="4">
        <v>0</v>
      </c>
      <c r="D459" t="s">
        <v>114</v>
      </c>
      <c r="E459" t="s">
        <v>192</v>
      </c>
      <c r="F459">
        <v>0</v>
      </c>
    </row>
    <row r="460" spans="1:6" x14ac:dyDescent="0.3">
      <c r="A460" s="3" t="s">
        <v>373</v>
      </c>
      <c r="B460" s="4">
        <v>10.59</v>
      </c>
      <c r="C460" s="4">
        <v>0</v>
      </c>
      <c r="D460" t="s">
        <v>114</v>
      </c>
      <c r="E460" t="s">
        <v>192</v>
      </c>
      <c r="F460">
        <v>0</v>
      </c>
    </row>
    <row r="461" spans="1:6" x14ac:dyDescent="0.3">
      <c r="A461" s="3"/>
      <c r="B461" s="4">
        <v>1.99</v>
      </c>
      <c r="C461" s="4">
        <v>0</v>
      </c>
      <c r="D461" t="s">
        <v>114</v>
      </c>
      <c r="E461" t="s">
        <v>365</v>
      </c>
      <c r="F461">
        <v>0</v>
      </c>
    </row>
    <row r="462" spans="1:6" x14ac:dyDescent="0.3">
      <c r="A462" s="3" t="s">
        <v>377</v>
      </c>
      <c r="B462" s="4">
        <v>2.4700000000000002</v>
      </c>
      <c r="C462" s="4">
        <v>0</v>
      </c>
      <c r="D462" t="s">
        <v>114</v>
      </c>
      <c r="E462" t="s">
        <v>378</v>
      </c>
      <c r="F462">
        <v>0</v>
      </c>
    </row>
    <row r="463" spans="1:6" x14ac:dyDescent="0.3">
      <c r="A463" s="3" t="s">
        <v>379</v>
      </c>
      <c r="B463" s="4">
        <v>0.28999999999999998</v>
      </c>
      <c r="C463" s="4">
        <v>0</v>
      </c>
      <c r="D463" t="s">
        <v>114</v>
      </c>
      <c r="E463" t="s">
        <v>380</v>
      </c>
      <c r="F463">
        <v>0</v>
      </c>
    </row>
    <row r="464" spans="1:6" x14ac:dyDescent="0.3">
      <c r="A464" s="3" t="s">
        <v>369</v>
      </c>
      <c r="B464" s="4">
        <v>84.36</v>
      </c>
      <c r="C464" s="4">
        <v>0</v>
      </c>
      <c r="D464" t="s">
        <v>375</v>
      </c>
      <c r="E464" t="s">
        <v>360</v>
      </c>
      <c r="F464">
        <v>0</v>
      </c>
    </row>
    <row r="465" spans="1:6" x14ac:dyDescent="0.3">
      <c r="A465" s="3"/>
      <c r="B465" s="4">
        <v>5.9</v>
      </c>
      <c r="C465" s="4">
        <v>0</v>
      </c>
      <c r="D465" t="s">
        <v>375</v>
      </c>
      <c r="E465" t="s">
        <v>361</v>
      </c>
      <c r="F465">
        <v>0</v>
      </c>
    </row>
    <row r="466" spans="1:6" x14ac:dyDescent="0.3">
      <c r="A466" s="3"/>
      <c r="B466" s="4">
        <v>15.17</v>
      </c>
      <c r="C466" s="4">
        <v>0</v>
      </c>
      <c r="D466" t="s">
        <v>114</v>
      </c>
      <c r="E466" t="s">
        <v>363</v>
      </c>
      <c r="F466">
        <v>0</v>
      </c>
    </row>
    <row r="467" spans="1:6" x14ac:dyDescent="0.3">
      <c r="A467" s="3"/>
      <c r="B467" s="4">
        <v>0.8</v>
      </c>
      <c r="C467" s="4">
        <v>0</v>
      </c>
      <c r="D467" t="s">
        <v>114</v>
      </c>
      <c r="E467" t="s">
        <v>370</v>
      </c>
      <c r="F467">
        <v>0</v>
      </c>
    </row>
    <row r="468" spans="1:6" x14ac:dyDescent="0.3">
      <c r="A468" s="3"/>
      <c r="B468" s="4">
        <v>0.56000000000000005</v>
      </c>
      <c r="C468" s="4">
        <v>0</v>
      </c>
      <c r="D468" t="s">
        <v>114</v>
      </c>
      <c r="E468" t="s">
        <v>371</v>
      </c>
      <c r="F468">
        <v>0</v>
      </c>
    </row>
    <row r="469" spans="1:6" x14ac:dyDescent="0.3">
      <c r="A469" s="3"/>
      <c r="B469" s="4">
        <v>3.78</v>
      </c>
      <c r="C469" s="4">
        <v>0</v>
      </c>
      <c r="D469" t="s">
        <v>114</v>
      </c>
      <c r="E469" t="s">
        <v>364</v>
      </c>
      <c r="F469">
        <v>0</v>
      </c>
    </row>
    <row r="470" spans="1:6" x14ac:dyDescent="0.3">
      <c r="A470" s="3"/>
      <c r="B470" s="4">
        <v>15.97</v>
      </c>
      <c r="C470" s="4">
        <v>0</v>
      </c>
      <c r="D470" t="s">
        <v>114</v>
      </c>
      <c r="E470" t="s">
        <v>362</v>
      </c>
      <c r="F470">
        <v>0</v>
      </c>
    </row>
    <row r="471" spans="1:6" x14ac:dyDescent="0.3">
      <c r="A471" s="3" t="s">
        <v>372</v>
      </c>
      <c r="B471" s="4">
        <v>4.5199999999999996</v>
      </c>
      <c r="C471" s="4">
        <v>0</v>
      </c>
      <c r="D471" t="s">
        <v>114</v>
      </c>
      <c r="E471" t="s">
        <v>192</v>
      </c>
      <c r="F471">
        <v>0</v>
      </c>
    </row>
    <row r="472" spans="1:6" x14ac:dyDescent="0.3">
      <c r="A472" s="3" t="s">
        <v>373</v>
      </c>
      <c r="B472" s="4">
        <v>1.06</v>
      </c>
      <c r="C472" s="4">
        <v>0</v>
      </c>
      <c r="D472" t="s">
        <v>114</v>
      </c>
      <c r="E472" t="s">
        <v>192</v>
      </c>
      <c r="F472">
        <v>0</v>
      </c>
    </row>
    <row r="473" spans="1:6" x14ac:dyDescent="0.3">
      <c r="A473" s="3"/>
      <c r="B473" s="4">
        <v>1.86</v>
      </c>
      <c r="C473" s="4">
        <v>0</v>
      </c>
      <c r="D473" t="s">
        <v>114</v>
      </c>
      <c r="E473" t="s">
        <v>366</v>
      </c>
      <c r="F473">
        <v>0</v>
      </c>
    </row>
    <row r="474" spans="1:6" x14ac:dyDescent="0.3">
      <c r="A474" s="3"/>
      <c r="B474" s="4">
        <v>0.42</v>
      </c>
      <c r="C474" s="4">
        <v>0</v>
      </c>
      <c r="D474" t="s">
        <v>114</v>
      </c>
      <c r="E474" t="s">
        <v>365</v>
      </c>
      <c r="F474">
        <v>0</v>
      </c>
    </row>
    <row r="475" spans="1:6" x14ac:dyDescent="0.3">
      <c r="A475" s="3" t="s">
        <v>369</v>
      </c>
      <c r="B475" s="4">
        <v>65.319999999999993</v>
      </c>
      <c r="C475" s="4">
        <v>0</v>
      </c>
      <c r="D475" t="s">
        <v>376</v>
      </c>
      <c r="E475" t="s">
        <v>360</v>
      </c>
      <c r="F475">
        <v>0</v>
      </c>
    </row>
    <row r="476" spans="1:6" x14ac:dyDescent="0.3">
      <c r="A476" s="3"/>
      <c r="B476" s="4">
        <v>3.43</v>
      </c>
      <c r="C476" s="4">
        <v>0</v>
      </c>
      <c r="D476" t="s">
        <v>376</v>
      </c>
      <c r="E476" t="s">
        <v>361</v>
      </c>
      <c r="F476">
        <v>0</v>
      </c>
    </row>
    <row r="477" spans="1:6" x14ac:dyDescent="0.3">
      <c r="A477" s="3"/>
      <c r="B477" s="4">
        <v>15.06</v>
      </c>
      <c r="C477" s="4">
        <v>0</v>
      </c>
      <c r="D477" t="s">
        <v>114</v>
      </c>
      <c r="E477" t="s">
        <v>363</v>
      </c>
      <c r="F477">
        <v>0</v>
      </c>
    </row>
    <row r="478" spans="1:6" x14ac:dyDescent="0.3">
      <c r="A478" s="3"/>
      <c r="B478" s="4">
        <v>0.8</v>
      </c>
      <c r="C478" s="4">
        <v>0</v>
      </c>
      <c r="D478" t="s">
        <v>114</v>
      </c>
      <c r="E478" t="s">
        <v>370</v>
      </c>
      <c r="F478">
        <v>0</v>
      </c>
    </row>
    <row r="479" spans="1:6" x14ac:dyDescent="0.3">
      <c r="A479" s="3"/>
      <c r="B479" s="4">
        <v>0.46</v>
      </c>
      <c r="C479" s="4">
        <v>0</v>
      </c>
      <c r="D479" t="s">
        <v>114</v>
      </c>
      <c r="E479" t="s">
        <v>371</v>
      </c>
      <c r="F479">
        <v>0</v>
      </c>
    </row>
    <row r="480" spans="1:6" x14ac:dyDescent="0.3">
      <c r="A480" s="3"/>
      <c r="B480" s="4">
        <v>2.92</v>
      </c>
      <c r="C480" s="4">
        <v>0</v>
      </c>
      <c r="D480" t="s">
        <v>114</v>
      </c>
      <c r="E480" t="s">
        <v>364</v>
      </c>
      <c r="F480">
        <v>0</v>
      </c>
    </row>
    <row r="481" spans="1:6" x14ac:dyDescent="0.3">
      <c r="A481" s="3"/>
      <c r="B481" s="4">
        <v>13.21</v>
      </c>
      <c r="C481" s="4">
        <v>0</v>
      </c>
      <c r="D481" t="s">
        <v>114</v>
      </c>
      <c r="E481" t="s">
        <v>362</v>
      </c>
      <c r="F481">
        <v>0</v>
      </c>
    </row>
    <row r="482" spans="1:6" x14ac:dyDescent="0.3">
      <c r="A482" s="3" t="s">
        <v>372</v>
      </c>
      <c r="B482" s="4">
        <v>3.54</v>
      </c>
      <c r="C482" s="4">
        <v>0</v>
      </c>
      <c r="D482" t="s">
        <v>114</v>
      </c>
      <c r="E482" t="s">
        <v>192</v>
      </c>
      <c r="F482">
        <v>0</v>
      </c>
    </row>
    <row r="483" spans="1:6" x14ac:dyDescent="0.3">
      <c r="A483" s="3" t="s">
        <v>373</v>
      </c>
      <c r="B483" s="4">
        <v>0.83</v>
      </c>
      <c r="C483" s="4">
        <v>0</v>
      </c>
      <c r="D483" t="s">
        <v>114</v>
      </c>
      <c r="E483" t="s">
        <v>192</v>
      </c>
      <c r="F483">
        <v>0</v>
      </c>
    </row>
    <row r="484" spans="1:6" x14ac:dyDescent="0.3">
      <c r="A484" s="3"/>
      <c r="B484" s="4">
        <v>1.44</v>
      </c>
      <c r="C484" s="4">
        <v>0</v>
      </c>
      <c r="D484" t="s">
        <v>114</v>
      </c>
      <c r="E484" t="s">
        <v>366</v>
      </c>
      <c r="F484">
        <v>0</v>
      </c>
    </row>
    <row r="485" spans="1:6" x14ac:dyDescent="0.3">
      <c r="A485" s="3"/>
      <c r="B485" s="4">
        <v>0.33</v>
      </c>
      <c r="C485" s="4">
        <v>0</v>
      </c>
      <c r="D485" t="s">
        <v>114</v>
      </c>
      <c r="E485" t="s">
        <v>365</v>
      </c>
      <c r="F485">
        <v>0</v>
      </c>
    </row>
    <row r="486" spans="1:6" x14ac:dyDescent="0.3">
      <c r="A486" s="3" t="s">
        <v>369</v>
      </c>
      <c r="B486" s="4">
        <v>214.32</v>
      </c>
      <c r="C486" s="4">
        <v>0</v>
      </c>
      <c r="D486" t="s">
        <v>385</v>
      </c>
      <c r="E486" t="s">
        <v>360</v>
      </c>
      <c r="F486">
        <v>0</v>
      </c>
    </row>
    <row r="487" spans="1:6" x14ac:dyDescent="0.3">
      <c r="A487" s="3"/>
      <c r="B487" s="4">
        <v>19.53</v>
      </c>
      <c r="C487" s="4">
        <v>0</v>
      </c>
      <c r="D487" t="s">
        <v>385</v>
      </c>
      <c r="E487" t="s">
        <v>361</v>
      </c>
      <c r="F487">
        <v>0</v>
      </c>
    </row>
    <row r="488" spans="1:6" x14ac:dyDescent="0.3">
      <c r="A488" s="3"/>
      <c r="B488" s="4">
        <v>45.14</v>
      </c>
      <c r="C488" s="4">
        <v>0</v>
      </c>
      <c r="D488" t="s">
        <v>114</v>
      </c>
      <c r="E488" t="s">
        <v>363</v>
      </c>
      <c r="F488">
        <v>0</v>
      </c>
    </row>
    <row r="489" spans="1:6" x14ac:dyDescent="0.3">
      <c r="A489" s="3"/>
      <c r="B489" s="4">
        <v>3.4</v>
      </c>
      <c r="C489" s="4">
        <v>0</v>
      </c>
      <c r="D489" t="s">
        <v>114</v>
      </c>
      <c r="E489" t="s">
        <v>370</v>
      </c>
      <c r="F489">
        <v>0</v>
      </c>
    </row>
    <row r="490" spans="1:6" x14ac:dyDescent="0.3">
      <c r="A490" s="3"/>
      <c r="B490" s="4">
        <v>1.64</v>
      </c>
      <c r="C490" s="4">
        <v>0</v>
      </c>
      <c r="D490" t="s">
        <v>114</v>
      </c>
      <c r="E490" t="s">
        <v>371</v>
      </c>
      <c r="F490">
        <v>0</v>
      </c>
    </row>
    <row r="491" spans="1:6" x14ac:dyDescent="0.3">
      <c r="A491" s="3"/>
      <c r="B491" s="4">
        <v>0.32</v>
      </c>
      <c r="C491" s="4">
        <v>0</v>
      </c>
      <c r="D491" t="s">
        <v>114</v>
      </c>
      <c r="E491" t="s">
        <v>364</v>
      </c>
      <c r="F491">
        <v>0</v>
      </c>
    </row>
    <row r="492" spans="1:6" x14ac:dyDescent="0.3">
      <c r="A492" s="3"/>
      <c r="B492" s="4">
        <v>45.85</v>
      </c>
      <c r="C492" s="4">
        <v>0</v>
      </c>
      <c r="D492" t="s">
        <v>114</v>
      </c>
      <c r="E492" t="s">
        <v>362</v>
      </c>
      <c r="F492">
        <v>0</v>
      </c>
    </row>
    <row r="493" spans="1:6" x14ac:dyDescent="0.3">
      <c r="A493" s="3" t="s">
        <v>372</v>
      </c>
      <c r="B493" s="4">
        <v>13.18</v>
      </c>
      <c r="C493" s="4">
        <v>0</v>
      </c>
      <c r="D493" t="s">
        <v>114</v>
      </c>
      <c r="E493" t="s">
        <v>192</v>
      </c>
      <c r="F493">
        <v>0</v>
      </c>
    </row>
    <row r="494" spans="1:6" x14ac:dyDescent="0.3">
      <c r="A494" s="3" t="s">
        <v>373</v>
      </c>
      <c r="B494" s="4">
        <v>3.1</v>
      </c>
      <c r="C494" s="4">
        <v>0</v>
      </c>
      <c r="D494" t="s">
        <v>114</v>
      </c>
      <c r="E494" t="s">
        <v>192</v>
      </c>
      <c r="F494">
        <v>0</v>
      </c>
    </row>
    <row r="495" spans="1:6" x14ac:dyDescent="0.3">
      <c r="A495" s="3"/>
      <c r="B495" s="4">
        <v>1.03</v>
      </c>
      <c r="C495" s="4">
        <v>0</v>
      </c>
      <c r="D495" t="s">
        <v>114</v>
      </c>
      <c r="E495" t="s">
        <v>365</v>
      </c>
      <c r="F495">
        <v>0</v>
      </c>
    </row>
    <row r="496" spans="1:6" x14ac:dyDescent="0.3">
      <c r="A496" s="3" t="s">
        <v>369</v>
      </c>
      <c r="B496" s="4">
        <v>1459.5</v>
      </c>
      <c r="C496" s="4">
        <v>0</v>
      </c>
      <c r="D496" t="s">
        <v>34</v>
      </c>
      <c r="E496" t="s">
        <v>360</v>
      </c>
      <c r="F496">
        <v>0</v>
      </c>
    </row>
    <row r="497" spans="1:6" x14ac:dyDescent="0.3">
      <c r="A497" s="3"/>
      <c r="B497" s="4">
        <v>97.65</v>
      </c>
      <c r="C497" s="4">
        <v>0</v>
      </c>
      <c r="D497" t="s">
        <v>34</v>
      </c>
      <c r="E497" t="s">
        <v>361</v>
      </c>
      <c r="F497">
        <v>0</v>
      </c>
    </row>
    <row r="498" spans="1:6" x14ac:dyDescent="0.3">
      <c r="A498" s="3"/>
      <c r="B498" s="4">
        <v>233.38</v>
      </c>
      <c r="C498" s="4">
        <v>0</v>
      </c>
      <c r="D498" t="s">
        <v>114</v>
      </c>
      <c r="E498" t="s">
        <v>363</v>
      </c>
      <c r="F498">
        <v>0</v>
      </c>
    </row>
    <row r="499" spans="1:6" x14ac:dyDescent="0.3">
      <c r="A499" s="3"/>
      <c r="B499" s="4">
        <v>13.44</v>
      </c>
      <c r="C499" s="4">
        <v>0</v>
      </c>
      <c r="D499" t="s">
        <v>114</v>
      </c>
      <c r="E499" t="s">
        <v>370</v>
      </c>
      <c r="F499">
        <v>0</v>
      </c>
    </row>
    <row r="500" spans="1:6" x14ac:dyDescent="0.3">
      <c r="A500" s="3"/>
      <c r="B500" s="4">
        <v>10.61</v>
      </c>
      <c r="C500" s="4">
        <v>0</v>
      </c>
      <c r="D500" t="s">
        <v>114</v>
      </c>
      <c r="E500" t="s">
        <v>371</v>
      </c>
      <c r="F500">
        <v>0</v>
      </c>
    </row>
    <row r="501" spans="1:6" x14ac:dyDescent="0.3">
      <c r="A501" s="3"/>
      <c r="B501" s="4">
        <v>68.69</v>
      </c>
      <c r="C501" s="4">
        <v>0</v>
      </c>
      <c r="D501" t="s">
        <v>114</v>
      </c>
      <c r="E501" t="s">
        <v>364</v>
      </c>
      <c r="F501">
        <v>0</v>
      </c>
    </row>
    <row r="502" spans="1:6" x14ac:dyDescent="0.3">
      <c r="A502" s="3"/>
      <c r="B502" s="4">
        <v>303.33</v>
      </c>
      <c r="C502" s="4">
        <v>0</v>
      </c>
      <c r="D502" t="s">
        <v>114</v>
      </c>
      <c r="E502" t="s">
        <v>362</v>
      </c>
      <c r="F502">
        <v>0</v>
      </c>
    </row>
    <row r="503" spans="1:6" x14ac:dyDescent="0.3">
      <c r="A503" s="3" t="s">
        <v>372</v>
      </c>
      <c r="B503" s="4">
        <v>83.29</v>
      </c>
      <c r="C503" s="4">
        <v>0</v>
      </c>
      <c r="D503" t="s">
        <v>114</v>
      </c>
      <c r="E503" t="s">
        <v>192</v>
      </c>
      <c r="F503">
        <v>0</v>
      </c>
    </row>
    <row r="504" spans="1:6" x14ac:dyDescent="0.3">
      <c r="A504" s="3" t="s">
        <v>373</v>
      </c>
      <c r="B504" s="4">
        <v>19.48</v>
      </c>
      <c r="C504" s="4">
        <v>0</v>
      </c>
      <c r="D504" t="s">
        <v>114</v>
      </c>
      <c r="E504" t="s">
        <v>192</v>
      </c>
      <c r="F504">
        <v>0</v>
      </c>
    </row>
    <row r="505" spans="1:6" x14ac:dyDescent="0.3">
      <c r="A505" s="3"/>
      <c r="B505" s="4">
        <v>33.729999999999997</v>
      </c>
      <c r="C505" s="4">
        <v>0</v>
      </c>
      <c r="D505" t="s">
        <v>114</v>
      </c>
      <c r="E505" t="s">
        <v>366</v>
      </c>
      <c r="F505">
        <v>0</v>
      </c>
    </row>
    <row r="506" spans="1:6" x14ac:dyDescent="0.3">
      <c r="A506" s="3"/>
      <c r="B506" s="4">
        <v>7.67</v>
      </c>
      <c r="C506" s="4">
        <v>0</v>
      </c>
      <c r="D506" t="s">
        <v>114</v>
      </c>
      <c r="E506" t="s">
        <v>365</v>
      </c>
      <c r="F506">
        <v>0</v>
      </c>
    </row>
    <row r="507" spans="1:6" x14ac:dyDescent="0.3">
      <c r="A507" s="3" t="s">
        <v>369</v>
      </c>
      <c r="B507" s="4">
        <v>287.01</v>
      </c>
      <c r="C507" s="4">
        <v>0</v>
      </c>
      <c r="D507" t="s">
        <v>114</v>
      </c>
      <c r="E507" t="s">
        <v>360</v>
      </c>
      <c r="F507">
        <v>0</v>
      </c>
    </row>
    <row r="508" spans="1:6" x14ac:dyDescent="0.3">
      <c r="A508" s="3"/>
      <c r="B508" s="4">
        <v>27.51</v>
      </c>
      <c r="C508" s="4">
        <v>0</v>
      </c>
      <c r="D508" t="s">
        <v>114</v>
      </c>
      <c r="E508" t="s">
        <v>361</v>
      </c>
      <c r="F508">
        <v>0</v>
      </c>
    </row>
    <row r="509" spans="1:6" x14ac:dyDescent="0.3">
      <c r="A509" s="3"/>
      <c r="B509" s="4">
        <v>74.28</v>
      </c>
      <c r="C509" s="4">
        <v>0</v>
      </c>
      <c r="D509" t="s">
        <v>114</v>
      </c>
      <c r="E509" t="s">
        <v>363</v>
      </c>
      <c r="F509">
        <v>0</v>
      </c>
    </row>
    <row r="510" spans="1:6" x14ac:dyDescent="0.3">
      <c r="A510" s="3"/>
      <c r="B510" s="4">
        <v>3.96</v>
      </c>
      <c r="C510" s="4">
        <v>0</v>
      </c>
      <c r="D510" t="s">
        <v>114</v>
      </c>
      <c r="E510" t="s">
        <v>370</v>
      </c>
      <c r="F510">
        <v>0</v>
      </c>
    </row>
    <row r="511" spans="1:6" x14ac:dyDescent="0.3">
      <c r="A511" s="3"/>
      <c r="B511" s="4">
        <v>2.2200000000000002</v>
      </c>
      <c r="C511" s="4">
        <v>0</v>
      </c>
      <c r="D511" t="s">
        <v>114</v>
      </c>
      <c r="E511" t="s">
        <v>371</v>
      </c>
      <c r="F511">
        <v>0</v>
      </c>
    </row>
    <row r="512" spans="1:6" x14ac:dyDescent="0.3">
      <c r="A512" s="3"/>
      <c r="B512" s="4">
        <v>0.54</v>
      </c>
      <c r="C512" s="4">
        <v>0</v>
      </c>
      <c r="D512" t="s">
        <v>114</v>
      </c>
      <c r="E512" t="s">
        <v>364</v>
      </c>
      <c r="F512">
        <v>0</v>
      </c>
    </row>
    <row r="513" spans="1:6" x14ac:dyDescent="0.3">
      <c r="A513" s="3"/>
      <c r="B513" s="4">
        <v>69.900000000000006</v>
      </c>
      <c r="C513" s="4">
        <v>0</v>
      </c>
      <c r="D513" t="s">
        <v>114</v>
      </c>
      <c r="E513" t="s">
        <v>362</v>
      </c>
      <c r="F513">
        <v>0</v>
      </c>
    </row>
    <row r="514" spans="1:6" x14ac:dyDescent="0.3">
      <c r="A514" s="3" t="s">
        <v>372</v>
      </c>
      <c r="B514" s="4">
        <v>17.07</v>
      </c>
      <c r="C514" s="4">
        <v>0</v>
      </c>
      <c r="D514" t="s">
        <v>114</v>
      </c>
      <c r="E514" t="s">
        <v>192</v>
      </c>
      <c r="F514">
        <v>0</v>
      </c>
    </row>
    <row r="515" spans="1:6" x14ac:dyDescent="0.3">
      <c r="A515" s="3" t="s">
        <v>373</v>
      </c>
      <c r="B515" s="4">
        <v>4</v>
      </c>
      <c r="C515" s="4">
        <v>0</v>
      </c>
      <c r="D515" t="s">
        <v>114</v>
      </c>
      <c r="E515" t="s">
        <v>192</v>
      </c>
      <c r="F515">
        <v>0</v>
      </c>
    </row>
    <row r="516" spans="1:6" x14ac:dyDescent="0.3">
      <c r="A516" s="3"/>
      <c r="B516" s="4">
        <v>1.57</v>
      </c>
      <c r="C516" s="4">
        <v>0</v>
      </c>
      <c r="D516" t="s">
        <v>114</v>
      </c>
      <c r="E516" t="s">
        <v>365</v>
      </c>
      <c r="F516">
        <v>0</v>
      </c>
    </row>
    <row r="517" spans="1:6" x14ac:dyDescent="0.3">
      <c r="A517" s="3" t="s">
        <v>369</v>
      </c>
      <c r="B517" s="4">
        <v>172.5</v>
      </c>
      <c r="C517" s="4">
        <v>0</v>
      </c>
      <c r="D517" t="s">
        <v>387</v>
      </c>
      <c r="E517" t="s">
        <v>360</v>
      </c>
      <c r="F517">
        <v>0</v>
      </c>
    </row>
    <row r="518" spans="1:6" x14ac:dyDescent="0.3">
      <c r="A518" s="3"/>
      <c r="B518" s="4">
        <v>13.44</v>
      </c>
      <c r="C518" s="4">
        <v>0</v>
      </c>
      <c r="D518" t="s">
        <v>387</v>
      </c>
      <c r="E518" t="s">
        <v>361</v>
      </c>
      <c r="F518">
        <v>0</v>
      </c>
    </row>
    <row r="519" spans="1:6" x14ac:dyDescent="0.3">
      <c r="A519" s="3"/>
      <c r="B519" s="4">
        <v>25.82</v>
      </c>
      <c r="C519" s="4">
        <v>0</v>
      </c>
      <c r="D519" t="s">
        <v>114</v>
      </c>
      <c r="E519" t="s">
        <v>363</v>
      </c>
      <c r="F519">
        <v>0</v>
      </c>
    </row>
    <row r="520" spans="1:6" x14ac:dyDescent="0.3">
      <c r="A520" s="3"/>
      <c r="B520" s="4">
        <v>1.34</v>
      </c>
      <c r="C520" s="4">
        <v>0</v>
      </c>
      <c r="D520" t="s">
        <v>114</v>
      </c>
      <c r="E520" t="s">
        <v>370</v>
      </c>
      <c r="F520">
        <v>0</v>
      </c>
    </row>
    <row r="521" spans="1:6" x14ac:dyDescent="0.3">
      <c r="A521" s="3"/>
      <c r="B521" s="4">
        <v>1.35</v>
      </c>
      <c r="C521" s="4">
        <v>0</v>
      </c>
      <c r="D521" t="s">
        <v>114</v>
      </c>
      <c r="E521" t="s">
        <v>371</v>
      </c>
      <c r="F521">
        <v>0</v>
      </c>
    </row>
    <row r="522" spans="1:6" x14ac:dyDescent="0.3">
      <c r="A522" s="3"/>
      <c r="B522" s="4">
        <v>8.6199999999999992</v>
      </c>
      <c r="C522" s="4">
        <v>0</v>
      </c>
      <c r="D522" t="s">
        <v>114</v>
      </c>
      <c r="E522" t="s">
        <v>364</v>
      </c>
      <c r="F522">
        <v>0</v>
      </c>
    </row>
    <row r="523" spans="1:6" x14ac:dyDescent="0.3">
      <c r="A523" s="3"/>
      <c r="B523" s="4">
        <v>37.25</v>
      </c>
      <c r="C523" s="4">
        <v>0</v>
      </c>
      <c r="D523" t="s">
        <v>114</v>
      </c>
      <c r="E523" t="s">
        <v>362</v>
      </c>
      <c r="F523">
        <v>0</v>
      </c>
    </row>
    <row r="524" spans="1:6" x14ac:dyDescent="0.3">
      <c r="A524" s="3" t="s">
        <v>372</v>
      </c>
      <c r="B524" s="4">
        <v>10.52</v>
      </c>
      <c r="C524" s="4">
        <v>0</v>
      </c>
      <c r="D524" t="s">
        <v>114</v>
      </c>
      <c r="E524" t="s">
        <v>192</v>
      </c>
      <c r="F524">
        <v>0</v>
      </c>
    </row>
    <row r="525" spans="1:6" x14ac:dyDescent="0.3">
      <c r="A525" s="3" t="s">
        <v>373</v>
      </c>
      <c r="B525" s="4">
        <v>2.46</v>
      </c>
      <c r="C525" s="4">
        <v>0</v>
      </c>
      <c r="D525" t="s">
        <v>114</v>
      </c>
      <c r="E525" t="s">
        <v>192</v>
      </c>
      <c r="F525">
        <v>0</v>
      </c>
    </row>
    <row r="526" spans="1:6" x14ac:dyDescent="0.3">
      <c r="A526" s="3"/>
      <c r="B526" s="4">
        <v>4.2300000000000004</v>
      </c>
      <c r="C526" s="4">
        <v>0</v>
      </c>
      <c r="D526" t="s">
        <v>114</v>
      </c>
      <c r="E526" t="s">
        <v>366</v>
      </c>
      <c r="F526">
        <v>0</v>
      </c>
    </row>
    <row r="527" spans="1:6" x14ac:dyDescent="0.3">
      <c r="A527" s="3"/>
      <c r="B527" s="4">
        <v>0.96</v>
      </c>
      <c r="C527" s="4">
        <v>0</v>
      </c>
      <c r="D527" t="s">
        <v>114</v>
      </c>
      <c r="E527" t="s">
        <v>365</v>
      </c>
      <c r="F527">
        <v>0</v>
      </c>
    </row>
    <row r="528" spans="1:6" x14ac:dyDescent="0.3">
      <c r="A528" s="3" t="s">
        <v>359</v>
      </c>
      <c r="B528" s="4">
        <v>405.46</v>
      </c>
      <c r="C528" s="4">
        <v>0</v>
      </c>
      <c r="D528" t="s">
        <v>34</v>
      </c>
      <c r="E528" t="s">
        <v>360</v>
      </c>
      <c r="F528">
        <v>0</v>
      </c>
    </row>
    <row r="529" spans="1:6" x14ac:dyDescent="0.3">
      <c r="A529" s="3" t="s">
        <v>359</v>
      </c>
      <c r="B529" s="4">
        <v>31.19</v>
      </c>
      <c r="C529" s="4">
        <v>0</v>
      </c>
      <c r="D529" t="s">
        <v>34</v>
      </c>
      <c r="E529" t="s">
        <v>361</v>
      </c>
      <c r="F529">
        <v>0</v>
      </c>
    </row>
    <row r="530" spans="1:6" x14ac:dyDescent="0.3">
      <c r="A530" s="3" t="s">
        <v>359</v>
      </c>
      <c r="B530" s="4">
        <v>31.07</v>
      </c>
      <c r="C530" s="4">
        <v>0</v>
      </c>
      <c r="D530" t="s">
        <v>34</v>
      </c>
      <c r="E530" t="s">
        <v>195</v>
      </c>
      <c r="F530">
        <v>0</v>
      </c>
    </row>
    <row r="531" spans="1:6" x14ac:dyDescent="0.3">
      <c r="A531" s="3" t="s">
        <v>359</v>
      </c>
      <c r="B531" s="4">
        <v>89.98</v>
      </c>
      <c r="C531" s="4">
        <v>0</v>
      </c>
      <c r="D531" t="s">
        <v>114</v>
      </c>
      <c r="E531" t="s">
        <v>362</v>
      </c>
      <c r="F531">
        <v>0</v>
      </c>
    </row>
    <row r="532" spans="1:6" x14ac:dyDescent="0.3">
      <c r="A532" s="3" t="s">
        <v>359</v>
      </c>
      <c r="B532" s="4">
        <v>91.53</v>
      </c>
      <c r="C532" s="4">
        <v>0</v>
      </c>
      <c r="D532" t="s">
        <v>114</v>
      </c>
      <c r="E532" t="s">
        <v>363</v>
      </c>
      <c r="F532">
        <v>0</v>
      </c>
    </row>
    <row r="533" spans="1:6" x14ac:dyDescent="0.3">
      <c r="A533" s="3" t="s">
        <v>359</v>
      </c>
      <c r="B533" s="4">
        <v>20.010000000000002</v>
      </c>
      <c r="C533" s="4">
        <v>0</v>
      </c>
      <c r="D533" t="s">
        <v>114</v>
      </c>
      <c r="E533" t="s">
        <v>364</v>
      </c>
      <c r="F533">
        <v>0</v>
      </c>
    </row>
    <row r="534" spans="1:6" x14ac:dyDescent="0.3">
      <c r="A534" s="3" t="s">
        <v>359</v>
      </c>
      <c r="B534" s="4">
        <v>31.75</v>
      </c>
      <c r="C534" s="4">
        <v>0</v>
      </c>
      <c r="D534" t="s">
        <v>114</v>
      </c>
      <c r="E534" t="s">
        <v>192</v>
      </c>
      <c r="F534">
        <v>0</v>
      </c>
    </row>
    <row r="535" spans="1:6" x14ac:dyDescent="0.3">
      <c r="A535" s="3" t="s">
        <v>359</v>
      </c>
      <c r="B535" s="4">
        <v>1.43</v>
      </c>
      <c r="C535" s="4">
        <v>0</v>
      </c>
      <c r="D535" t="s">
        <v>114</v>
      </c>
      <c r="E535" t="s">
        <v>380</v>
      </c>
      <c r="F535">
        <v>0</v>
      </c>
    </row>
    <row r="536" spans="1:6" x14ac:dyDescent="0.3">
      <c r="A536" s="3" t="s">
        <v>359</v>
      </c>
      <c r="B536" s="4">
        <v>2.97</v>
      </c>
      <c r="C536" s="4">
        <v>0</v>
      </c>
      <c r="D536" t="s">
        <v>114</v>
      </c>
      <c r="E536" t="s">
        <v>378</v>
      </c>
      <c r="F536">
        <v>0</v>
      </c>
    </row>
    <row r="537" spans="1:6" x14ac:dyDescent="0.3">
      <c r="A537" s="3" t="s">
        <v>359</v>
      </c>
      <c r="B537" s="4">
        <v>2.2400000000000002</v>
      </c>
      <c r="C537" s="4">
        <v>0</v>
      </c>
      <c r="D537" t="s">
        <v>114</v>
      </c>
      <c r="E537" t="s">
        <v>365</v>
      </c>
      <c r="F537">
        <v>0</v>
      </c>
    </row>
    <row r="538" spans="1:6" x14ac:dyDescent="0.3">
      <c r="A538" s="3" t="s">
        <v>359</v>
      </c>
      <c r="B538" s="4">
        <v>9.83</v>
      </c>
      <c r="C538" s="4">
        <v>0</v>
      </c>
      <c r="D538" t="s">
        <v>114</v>
      </c>
      <c r="E538" t="s">
        <v>366</v>
      </c>
      <c r="F538">
        <v>0</v>
      </c>
    </row>
    <row r="539" spans="1:6" x14ac:dyDescent="0.3">
      <c r="A539" s="3" t="s">
        <v>359</v>
      </c>
      <c r="B539" s="4">
        <v>0.11</v>
      </c>
      <c r="C539" s="4">
        <v>0</v>
      </c>
      <c r="D539" t="s">
        <v>114</v>
      </c>
      <c r="E539" t="s">
        <v>367</v>
      </c>
      <c r="F539">
        <v>0</v>
      </c>
    </row>
    <row r="540" spans="1:6" x14ac:dyDescent="0.3">
      <c r="A540" s="3" t="s">
        <v>390</v>
      </c>
      <c r="B540" s="4">
        <v>0</v>
      </c>
      <c r="C540" s="4">
        <v>115.79</v>
      </c>
      <c r="D540" t="s">
        <v>114</v>
      </c>
      <c r="E540" t="s">
        <v>363</v>
      </c>
      <c r="F540">
        <v>0</v>
      </c>
    </row>
    <row r="541" spans="1:6" x14ac:dyDescent="0.3">
      <c r="A541" s="3" t="s">
        <v>391</v>
      </c>
      <c r="B541" s="4">
        <v>326.22000000000003</v>
      </c>
      <c r="C541" s="4">
        <v>0</v>
      </c>
      <c r="D541" t="s">
        <v>114</v>
      </c>
      <c r="E541" t="s">
        <v>195</v>
      </c>
      <c r="F541">
        <v>0</v>
      </c>
    </row>
    <row r="542" spans="1:6" x14ac:dyDescent="0.3">
      <c r="A542" s="3" t="s">
        <v>369</v>
      </c>
      <c r="B542" s="4">
        <v>2691.79</v>
      </c>
      <c r="C542" s="4">
        <v>0</v>
      </c>
      <c r="D542" t="s">
        <v>189</v>
      </c>
      <c r="E542" t="s">
        <v>360</v>
      </c>
      <c r="F542">
        <v>0</v>
      </c>
    </row>
    <row r="543" spans="1:6" x14ac:dyDescent="0.3">
      <c r="A543" s="3"/>
      <c r="B543" s="4">
        <v>259.64999999999998</v>
      </c>
      <c r="C543" s="4">
        <v>0</v>
      </c>
      <c r="D543" t="s">
        <v>189</v>
      </c>
      <c r="E543" t="s">
        <v>361</v>
      </c>
      <c r="F543">
        <v>0</v>
      </c>
    </row>
    <row r="544" spans="1:6" x14ac:dyDescent="0.3">
      <c r="A544" s="3"/>
      <c r="B544" s="4">
        <v>289.44</v>
      </c>
      <c r="C544" s="4">
        <v>0</v>
      </c>
      <c r="D544" t="s">
        <v>114</v>
      </c>
      <c r="E544" t="s">
        <v>363</v>
      </c>
      <c r="F544">
        <v>0</v>
      </c>
    </row>
    <row r="545" spans="1:6" x14ac:dyDescent="0.3">
      <c r="A545" s="3"/>
      <c r="B545" s="4">
        <v>17.18</v>
      </c>
      <c r="C545" s="4">
        <v>0</v>
      </c>
      <c r="D545" t="s">
        <v>114</v>
      </c>
      <c r="E545" t="s">
        <v>370</v>
      </c>
      <c r="F545">
        <v>0</v>
      </c>
    </row>
    <row r="546" spans="1:6" x14ac:dyDescent="0.3">
      <c r="A546" s="3"/>
      <c r="B546" s="4">
        <v>23.71</v>
      </c>
      <c r="C546" s="4">
        <v>0</v>
      </c>
      <c r="D546" t="s">
        <v>114</v>
      </c>
      <c r="E546" t="s">
        <v>371</v>
      </c>
      <c r="F546">
        <v>0</v>
      </c>
    </row>
    <row r="547" spans="1:6" x14ac:dyDescent="0.3">
      <c r="A547" s="3"/>
      <c r="B547" s="4">
        <v>67.16</v>
      </c>
      <c r="C547" s="4">
        <v>0</v>
      </c>
      <c r="D547" t="s">
        <v>114</v>
      </c>
      <c r="E547" t="s">
        <v>364</v>
      </c>
      <c r="F547">
        <v>0</v>
      </c>
    </row>
    <row r="548" spans="1:6" x14ac:dyDescent="0.3">
      <c r="A548" s="3"/>
      <c r="B548" s="4">
        <v>658.83</v>
      </c>
      <c r="C548" s="4">
        <v>0</v>
      </c>
      <c r="D548" t="s">
        <v>114</v>
      </c>
      <c r="E548" t="s">
        <v>362</v>
      </c>
      <c r="F548">
        <v>0</v>
      </c>
    </row>
    <row r="549" spans="1:6" x14ac:dyDescent="0.3">
      <c r="A549" s="3" t="s">
        <v>372</v>
      </c>
      <c r="B549" s="4">
        <v>195.64</v>
      </c>
      <c r="C549" s="4">
        <v>0</v>
      </c>
      <c r="D549" t="s">
        <v>114</v>
      </c>
      <c r="E549" t="s">
        <v>192</v>
      </c>
      <c r="F549">
        <v>0</v>
      </c>
    </row>
    <row r="550" spans="1:6" x14ac:dyDescent="0.3">
      <c r="A550" s="3" t="s">
        <v>373</v>
      </c>
      <c r="B550" s="4">
        <v>45.71</v>
      </c>
      <c r="C550" s="4">
        <v>0</v>
      </c>
      <c r="D550" t="s">
        <v>114</v>
      </c>
      <c r="E550" t="s">
        <v>192</v>
      </c>
      <c r="F550">
        <v>0</v>
      </c>
    </row>
    <row r="551" spans="1:6" x14ac:dyDescent="0.3">
      <c r="A551" s="3"/>
      <c r="B551" s="4">
        <v>31.4</v>
      </c>
      <c r="C551" s="4">
        <v>0</v>
      </c>
      <c r="D551" t="s">
        <v>114</v>
      </c>
      <c r="E551" t="s">
        <v>366</v>
      </c>
      <c r="F551">
        <v>0</v>
      </c>
    </row>
    <row r="552" spans="1:6" x14ac:dyDescent="0.3">
      <c r="A552" s="3"/>
      <c r="B552" s="4">
        <v>16.61</v>
      </c>
      <c r="C552" s="4">
        <v>0</v>
      </c>
      <c r="D552" t="s">
        <v>114</v>
      </c>
      <c r="E552" t="s">
        <v>365</v>
      </c>
      <c r="F552">
        <v>0</v>
      </c>
    </row>
    <row r="553" spans="1:6" x14ac:dyDescent="0.3">
      <c r="A553" s="3" t="s">
        <v>377</v>
      </c>
      <c r="B553" s="4">
        <v>1.29</v>
      </c>
      <c r="C553" s="4">
        <v>0</v>
      </c>
      <c r="D553" t="s">
        <v>114</v>
      </c>
      <c r="E553" t="s">
        <v>378</v>
      </c>
      <c r="F553">
        <v>0</v>
      </c>
    </row>
    <row r="554" spans="1:6" x14ac:dyDescent="0.3">
      <c r="A554" s="3" t="s">
        <v>379</v>
      </c>
      <c r="B554" s="4">
        <v>0.13</v>
      </c>
      <c r="C554" s="4">
        <v>0</v>
      </c>
      <c r="D554" t="s">
        <v>114</v>
      </c>
      <c r="E554" t="s">
        <v>380</v>
      </c>
      <c r="F554">
        <v>0</v>
      </c>
    </row>
    <row r="555" spans="1:6" x14ac:dyDescent="0.3">
      <c r="A555" s="3" t="s">
        <v>369</v>
      </c>
      <c r="B555" s="4">
        <v>129.27000000000001</v>
      </c>
      <c r="C555" s="4">
        <v>0</v>
      </c>
      <c r="D555" t="s">
        <v>26</v>
      </c>
      <c r="E555" t="s">
        <v>360</v>
      </c>
      <c r="F555">
        <v>0</v>
      </c>
    </row>
    <row r="556" spans="1:6" x14ac:dyDescent="0.3">
      <c r="A556" s="3"/>
      <c r="B556" s="4">
        <v>14.15</v>
      </c>
      <c r="C556" s="4">
        <v>0</v>
      </c>
      <c r="D556" t="s">
        <v>26</v>
      </c>
      <c r="E556" t="s">
        <v>361</v>
      </c>
      <c r="F556">
        <v>0</v>
      </c>
    </row>
    <row r="557" spans="1:6" x14ac:dyDescent="0.3">
      <c r="A557" s="3"/>
      <c r="B557" s="4">
        <v>25.34</v>
      </c>
      <c r="C557" s="4">
        <v>0</v>
      </c>
      <c r="D557" t="s">
        <v>114</v>
      </c>
      <c r="E557" t="s">
        <v>363</v>
      </c>
      <c r="F557">
        <v>0</v>
      </c>
    </row>
    <row r="558" spans="1:6" x14ac:dyDescent="0.3">
      <c r="A558" s="3"/>
      <c r="B558" s="4">
        <v>1.79</v>
      </c>
      <c r="C558" s="4">
        <v>0</v>
      </c>
      <c r="D558" t="s">
        <v>114</v>
      </c>
      <c r="E558" t="s">
        <v>370</v>
      </c>
      <c r="F558">
        <v>0</v>
      </c>
    </row>
    <row r="559" spans="1:6" x14ac:dyDescent="0.3">
      <c r="A559" s="3"/>
      <c r="B559" s="4">
        <v>1.1499999999999999</v>
      </c>
      <c r="C559" s="4">
        <v>0</v>
      </c>
      <c r="D559" t="s">
        <v>114</v>
      </c>
      <c r="E559" t="s">
        <v>371</v>
      </c>
      <c r="F559">
        <v>0</v>
      </c>
    </row>
    <row r="560" spans="1:6" x14ac:dyDescent="0.3">
      <c r="A560" s="3"/>
      <c r="B560" s="4">
        <v>0.28000000000000003</v>
      </c>
      <c r="C560" s="4">
        <v>0</v>
      </c>
      <c r="D560" t="s">
        <v>114</v>
      </c>
      <c r="E560" t="s">
        <v>364</v>
      </c>
      <c r="F560">
        <v>0</v>
      </c>
    </row>
    <row r="561" spans="1:6" x14ac:dyDescent="0.3">
      <c r="A561" s="3"/>
      <c r="B561" s="4">
        <v>33.78</v>
      </c>
      <c r="C561" s="4">
        <v>0</v>
      </c>
      <c r="D561" t="s">
        <v>114</v>
      </c>
      <c r="E561" t="s">
        <v>362</v>
      </c>
      <c r="F561">
        <v>0</v>
      </c>
    </row>
    <row r="562" spans="1:6" x14ac:dyDescent="0.3">
      <c r="A562" s="3" t="s">
        <v>372</v>
      </c>
      <c r="B562" s="4">
        <v>9.84</v>
      </c>
      <c r="C562" s="4">
        <v>0</v>
      </c>
      <c r="D562" t="s">
        <v>114</v>
      </c>
      <c r="E562" t="s">
        <v>192</v>
      </c>
      <c r="F562">
        <v>0</v>
      </c>
    </row>
    <row r="563" spans="1:6" x14ac:dyDescent="0.3">
      <c r="A563" s="3" t="s">
        <v>373</v>
      </c>
      <c r="B563" s="4">
        <v>2.31</v>
      </c>
      <c r="C563" s="4">
        <v>0</v>
      </c>
      <c r="D563" t="s">
        <v>114</v>
      </c>
      <c r="E563" t="s">
        <v>192</v>
      </c>
      <c r="F563">
        <v>0</v>
      </c>
    </row>
    <row r="564" spans="1:6" x14ac:dyDescent="0.3">
      <c r="A564" s="3"/>
      <c r="B564" s="4">
        <v>0.81</v>
      </c>
      <c r="C564" s="4">
        <v>0</v>
      </c>
      <c r="D564" t="s">
        <v>114</v>
      </c>
      <c r="E564" t="s">
        <v>365</v>
      </c>
      <c r="F564">
        <v>0</v>
      </c>
    </row>
    <row r="565" spans="1:6" x14ac:dyDescent="0.3">
      <c r="A565" s="3" t="s">
        <v>377</v>
      </c>
      <c r="B565" s="4">
        <v>1.19</v>
      </c>
      <c r="C565" s="4">
        <v>0</v>
      </c>
      <c r="D565" t="s">
        <v>114</v>
      </c>
      <c r="E565" t="s">
        <v>378</v>
      </c>
      <c r="F565">
        <v>0</v>
      </c>
    </row>
    <row r="566" spans="1:6" x14ac:dyDescent="0.3">
      <c r="A566" s="3" t="s">
        <v>379</v>
      </c>
      <c r="B566" s="4">
        <v>0.7</v>
      </c>
      <c r="C566" s="4">
        <v>0</v>
      </c>
      <c r="D566" t="s">
        <v>114</v>
      </c>
      <c r="E566" t="s">
        <v>380</v>
      </c>
      <c r="F566">
        <v>0</v>
      </c>
    </row>
    <row r="567" spans="1:6" x14ac:dyDescent="0.3">
      <c r="A567" s="3" t="s">
        <v>369</v>
      </c>
      <c r="B567" s="4">
        <v>295.55</v>
      </c>
      <c r="C567" s="4">
        <v>0</v>
      </c>
      <c r="D567" t="s">
        <v>230</v>
      </c>
      <c r="E567" t="s">
        <v>360</v>
      </c>
      <c r="F567">
        <v>0</v>
      </c>
    </row>
    <row r="568" spans="1:6" x14ac:dyDescent="0.3">
      <c r="A568" s="3"/>
      <c r="B568" s="4">
        <v>23.74</v>
      </c>
      <c r="C568" s="4">
        <v>0</v>
      </c>
      <c r="D568" t="s">
        <v>230</v>
      </c>
      <c r="E568" t="s">
        <v>361</v>
      </c>
      <c r="F568">
        <v>0</v>
      </c>
    </row>
    <row r="569" spans="1:6" x14ac:dyDescent="0.3">
      <c r="A569" s="3"/>
      <c r="B569" s="4">
        <v>99.67</v>
      </c>
      <c r="C569" s="4">
        <v>0</v>
      </c>
      <c r="D569" t="s">
        <v>114</v>
      </c>
      <c r="E569" t="s">
        <v>363</v>
      </c>
      <c r="F569">
        <v>0</v>
      </c>
    </row>
    <row r="570" spans="1:6" x14ac:dyDescent="0.3">
      <c r="A570" s="3"/>
      <c r="B570" s="4">
        <v>5.35</v>
      </c>
      <c r="C570" s="4">
        <v>0</v>
      </c>
      <c r="D570" t="s">
        <v>114</v>
      </c>
      <c r="E570" t="s">
        <v>370</v>
      </c>
      <c r="F570">
        <v>0</v>
      </c>
    </row>
    <row r="571" spans="1:6" x14ac:dyDescent="0.3">
      <c r="A571" s="3"/>
      <c r="B571" s="4">
        <v>2.44</v>
      </c>
      <c r="C571" s="4">
        <v>0</v>
      </c>
      <c r="D571" t="s">
        <v>114</v>
      </c>
      <c r="E571" t="s">
        <v>371</v>
      </c>
      <c r="F571">
        <v>0</v>
      </c>
    </row>
    <row r="572" spans="1:6" x14ac:dyDescent="0.3">
      <c r="A572" s="3"/>
      <c r="B572" s="4">
        <v>0.59</v>
      </c>
      <c r="C572" s="4">
        <v>0</v>
      </c>
      <c r="D572" t="s">
        <v>114</v>
      </c>
      <c r="E572" t="s">
        <v>364</v>
      </c>
      <c r="F572">
        <v>0</v>
      </c>
    </row>
    <row r="573" spans="1:6" x14ac:dyDescent="0.3">
      <c r="A573" s="3"/>
      <c r="B573" s="4">
        <v>71.2</v>
      </c>
      <c r="C573" s="4">
        <v>0</v>
      </c>
      <c r="D573" t="s">
        <v>114</v>
      </c>
      <c r="E573" t="s">
        <v>362</v>
      </c>
      <c r="F573">
        <v>0</v>
      </c>
    </row>
    <row r="574" spans="1:6" x14ac:dyDescent="0.3">
      <c r="A574" s="3" t="s">
        <v>372</v>
      </c>
      <c r="B574" s="4">
        <v>18.75</v>
      </c>
      <c r="C574" s="4">
        <v>0</v>
      </c>
      <c r="D574" t="s">
        <v>114</v>
      </c>
      <c r="E574" t="s">
        <v>192</v>
      </c>
      <c r="F574">
        <v>0</v>
      </c>
    </row>
    <row r="575" spans="1:6" x14ac:dyDescent="0.3">
      <c r="A575" s="3" t="s">
        <v>373</v>
      </c>
      <c r="B575" s="4">
        <v>4.3899999999999997</v>
      </c>
      <c r="C575" s="4">
        <v>0</v>
      </c>
      <c r="D575" t="s">
        <v>114</v>
      </c>
      <c r="E575" t="s">
        <v>192</v>
      </c>
      <c r="F575">
        <v>0</v>
      </c>
    </row>
    <row r="576" spans="1:6" x14ac:dyDescent="0.3">
      <c r="A576" s="3"/>
      <c r="B576" s="4">
        <v>1.72</v>
      </c>
      <c r="C576" s="4">
        <v>0</v>
      </c>
      <c r="D576" t="s">
        <v>114</v>
      </c>
      <c r="E576" t="s">
        <v>365</v>
      </c>
      <c r="F576">
        <v>0</v>
      </c>
    </row>
    <row r="577" spans="1:6" x14ac:dyDescent="0.3">
      <c r="A577" s="3" t="s">
        <v>377</v>
      </c>
      <c r="B577" s="4">
        <v>4.09</v>
      </c>
      <c r="C577" s="4">
        <v>0</v>
      </c>
      <c r="D577" t="s">
        <v>114</v>
      </c>
      <c r="E577" t="s">
        <v>378</v>
      </c>
      <c r="F577">
        <v>0</v>
      </c>
    </row>
    <row r="578" spans="1:6" x14ac:dyDescent="0.3">
      <c r="A578" s="3" t="s">
        <v>379</v>
      </c>
      <c r="B578" s="4">
        <v>5.31</v>
      </c>
      <c r="C578" s="4">
        <v>0</v>
      </c>
      <c r="D578" t="s">
        <v>114</v>
      </c>
      <c r="E578" t="s">
        <v>380</v>
      </c>
      <c r="F578">
        <v>0</v>
      </c>
    </row>
    <row r="579" spans="1:6" x14ac:dyDescent="0.3">
      <c r="A579" s="3" t="s">
        <v>369</v>
      </c>
      <c r="B579" s="4">
        <v>327.8</v>
      </c>
      <c r="C579" s="4">
        <v>0</v>
      </c>
      <c r="D579" t="s">
        <v>375</v>
      </c>
      <c r="E579" t="s">
        <v>360</v>
      </c>
      <c r="F579">
        <v>0</v>
      </c>
    </row>
    <row r="580" spans="1:6" x14ac:dyDescent="0.3">
      <c r="A580" s="3"/>
      <c r="B580" s="4">
        <v>38.68</v>
      </c>
      <c r="C580" s="4">
        <v>0</v>
      </c>
      <c r="D580" t="s">
        <v>375</v>
      </c>
      <c r="E580" t="s">
        <v>361</v>
      </c>
      <c r="F580">
        <v>0</v>
      </c>
    </row>
    <row r="581" spans="1:6" x14ac:dyDescent="0.3">
      <c r="A581" s="3"/>
      <c r="B581" s="4">
        <v>68.38</v>
      </c>
      <c r="C581" s="4">
        <v>0</v>
      </c>
      <c r="D581" t="s">
        <v>114</v>
      </c>
      <c r="E581" t="s">
        <v>363</v>
      </c>
      <c r="F581">
        <v>0</v>
      </c>
    </row>
    <row r="582" spans="1:6" x14ac:dyDescent="0.3">
      <c r="A582" s="3"/>
      <c r="B582" s="4">
        <v>3.57</v>
      </c>
      <c r="C582" s="4">
        <v>0</v>
      </c>
      <c r="D582" t="s">
        <v>114</v>
      </c>
      <c r="E582" t="s">
        <v>370</v>
      </c>
      <c r="F582">
        <v>0</v>
      </c>
    </row>
    <row r="583" spans="1:6" x14ac:dyDescent="0.3">
      <c r="A583" s="3"/>
      <c r="B583" s="4">
        <v>3.17</v>
      </c>
      <c r="C583" s="4">
        <v>0</v>
      </c>
      <c r="D583" t="s">
        <v>114</v>
      </c>
      <c r="E583" t="s">
        <v>371</v>
      </c>
      <c r="F583">
        <v>0</v>
      </c>
    </row>
    <row r="584" spans="1:6" x14ac:dyDescent="0.3">
      <c r="A584" s="3"/>
      <c r="B584" s="4">
        <v>20.260000000000002</v>
      </c>
      <c r="C584" s="4">
        <v>0</v>
      </c>
      <c r="D584" t="s">
        <v>114</v>
      </c>
      <c r="E584" t="s">
        <v>364</v>
      </c>
      <c r="F584">
        <v>0</v>
      </c>
    </row>
    <row r="585" spans="1:6" x14ac:dyDescent="0.3">
      <c r="A585" s="3"/>
      <c r="B585" s="4">
        <v>95.91</v>
      </c>
      <c r="C585" s="4">
        <v>0</v>
      </c>
      <c r="D585" t="s">
        <v>114</v>
      </c>
      <c r="E585" t="s">
        <v>362</v>
      </c>
      <c r="F585">
        <v>0</v>
      </c>
    </row>
    <row r="586" spans="1:6" x14ac:dyDescent="0.3">
      <c r="A586" s="3" t="s">
        <v>372</v>
      </c>
      <c r="B586" s="4">
        <v>26.84</v>
      </c>
      <c r="C586" s="4">
        <v>0</v>
      </c>
      <c r="D586" t="s">
        <v>114</v>
      </c>
      <c r="E586" t="s">
        <v>192</v>
      </c>
      <c r="F586">
        <v>0</v>
      </c>
    </row>
    <row r="587" spans="1:6" x14ac:dyDescent="0.3">
      <c r="A587" s="3" t="s">
        <v>373</v>
      </c>
      <c r="B587" s="4">
        <v>6.28</v>
      </c>
      <c r="C587" s="4">
        <v>0</v>
      </c>
      <c r="D587" t="s">
        <v>114</v>
      </c>
      <c r="E587" t="s">
        <v>192</v>
      </c>
      <c r="F587">
        <v>0</v>
      </c>
    </row>
    <row r="588" spans="1:6" x14ac:dyDescent="0.3">
      <c r="A588" s="3"/>
      <c r="B588" s="4">
        <v>9.9499999999999993</v>
      </c>
      <c r="C588" s="4">
        <v>0</v>
      </c>
      <c r="D588" t="s">
        <v>114</v>
      </c>
      <c r="E588" t="s">
        <v>366</v>
      </c>
      <c r="F588">
        <v>0</v>
      </c>
    </row>
    <row r="589" spans="1:6" x14ac:dyDescent="0.3">
      <c r="A589" s="3"/>
      <c r="B589" s="4">
        <v>2.2599999999999998</v>
      </c>
      <c r="C589" s="4">
        <v>0</v>
      </c>
      <c r="D589" t="s">
        <v>114</v>
      </c>
      <c r="E589" t="s">
        <v>365</v>
      </c>
      <c r="F589">
        <v>0</v>
      </c>
    </row>
    <row r="590" spans="1:6" x14ac:dyDescent="0.3">
      <c r="A590" s="3" t="s">
        <v>377</v>
      </c>
      <c r="B590" s="4">
        <v>0.23</v>
      </c>
      <c r="C590" s="4">
        <v>0</v>
      </c>
      <c r="D590" t="s">
        <v>114</v>
      </c>
      <c r="E590" t="s">
        <v>378</v>
      </c>
      <c r="F590">
        <v>0</v>
      </c>
    </row>
    <row r="591" spans="1:6" x14ac:dyDescent="0.3">
      <c r="A591" s="3" t="s">
        <v>379</v>
      </c>
      <c r="B591" s="4">
        <v>7.0000000000000007E-2</v>
      </c>
      <c r="C591" s="4">
        <v>0</v>
      </c>
      <c r="D591" t="s">
        <v>114</v>
      </c>
      <c r="E591" t="s">
        <v>380</v>
      </c>
      <c r="F591">
        <v>0</v>
      </c>
    </row>
    <row r="592" spans="1:6" x14ac:dyDescent="0.3">
      <c r="A592" s="3" t="s">
        <v>369</v>
      </c>
      <c r="B592" s="4">
        <v>61.49</v>
      </c>
      <c r="C592" s="4">
        <v>0</v>
      </c>
      <c r="D592" t="s">
        <v>376</v>
      </c>
      <c r="E592" t="s">
        <v>360</v>
      </c>
      <c r="F592">
        <v>0</v>
      </c>
    </row>
    <row r="593" spans="1:6" x14ac:dyDescent="0.3">
      <c r="A593" s="3"/>
      <c r="B593" s="4">
        <v>5.13</v>
      </c>
      <c r="C593" s="4">
        <v>0</v>
      </c>
      <c r="D593" t="s">
        <v>376</v>
      </c>
      <c r="E593" t="s">
        <v>361</v>
      </c>
      <c r="F593">
        <v>0</v>
      </c>
    </row>
    <row r="594" spans="1:6" x14ac:dyDescent="0.3">
      <c r="A594" s="3"/>
      <c r="B594" s="4">
        <v>15.37</v>
      </c>
      <c r="C594" s="4">
        <v>0</v>
      </c>
      <c r="D594" t="s">
        <v>114</v>
      </c>
      <c r="E594" t="s">
        <v>363</v>
      </c>
      <c r="F594">
        <v>0</v>
      </c>
    </row>
    <row r="595" spans="1:6" x14ac:dyDescent="0.3">
      <c r="A595" s="3"/>
      <c r="B595" s="4">
        <v>0.69</v>
      </c>
      <c r="C595" s="4">
        <v>0</v>
      </c>
      <c r="D595" t="s">
        <v>114</v>
      </c>
      <c r="E595" t="s">
        <v>370</v>
      </c>
      <c r="F595">
        <v>0</v>
      </c>
    </row>
    <row r="596" spans="1:6" x14ac:dyDescent="0.3">
      <c r="A596" s="3"/>
      <c r="B596" s="4">
        <v>0.49</v>
      </c>
      <c r="C596" s="4">
        <v>0</v>
      </c>
      <c r="D596" t="s">
        <v>114</v>
      </c>
      <c r="E596" t="s">
        <v>371</v>
      </c>
      <c r="F596">
        <v>0</v>
      </c>
    </row>
    <row r="597" spans="1:6" x14ac:dyDescent="0.3">
      <c r="A597" s="3"/>
      <c r="B597" s="4">
        <v>3.22</v>
      </c>
      <c r="C597" s="4">
        <v>0</v>
      </c>
      <c r="D597" t="s">
        <v>114</v>
      </c>
      <c r="E597" t="s">
        <v>364</v>
      </c>
      <c r="F597">
        <v>0</v>
      </c>
    </row>
    <row r="598" spans="1:6" x14ac:dyDescent="0.3">
      <c r="A598" s="3"/>
      <c r="B598" s="4">
        <v>15.05</v>
      </c>
      <c r="C598" s="4">
        <v>0</v>
      </c>
      <c r="D598" t="s">
        <v>114</v>
      </c>
      <c r="E598" t="s">
        <v>362</v>
      </c>
      <c r="F598">
        <v>0</v>
      </c>
    </row>
    <row r="599" spans="1:6" x14ac:dyDescent="0.3">
      <c r="A599" s="3" t="s">
        <v>372</v>
      </c>
      <c r="B599" s="4">
        <v>4.21</v>
      </c>
      <c r="C599" s="4">
        <v>0</v>
      </c>
      <c r="D599" t="s">
        <v>114</v>
      </c>
      <c r="E599" t="s">
        <v>192</v>
      </c>
      <c r="F599">
        <v>0</v>
      </c>
    </row>
    <row r="600" spans="1:6" x14ac:dyDescent="0.3">
      <c r="A600" s="3" t="s">
        <v>373</v>
      </c>
      <c r="B600" s="4">
        <v>0.99</v>
      </c>
      <c r="C600" s="4">
        <v>0</v>
      </c>
      <c r="D600" t="s">
        <v>114</v>
      </c>
      <c r="E600" t="s">
        <v>192</v>
      </c>
      <c r="F600">
        <v>0</v>
      </c>
    </row>
    <row r="601" spans="1:6" x14ac:dyDescent="0.3">
      <c r="A601" s="3"/>
      <c r="B601" s="4">
        <v>1.59</v>
      </c>
      <c r="C601" s="4">
        <v>0</v>
      </c>
      <c r="D601" t="s">
        <v>114</v>
      </c>
      <c r="E601" t="s">
        <v>366</v>
      </c>
      <c r="F601">
        <v>0</v>
      </c>
    </row>
    <row r="602" spans="1:6" x14ac:dyDescent="0.3">
      <c r="A602" s="3"/>
      <c r="B602" s="4">
        <v>0.35</v>
      </c>
      <c r="C602" s="4">
        <v>0</v>
      </c>
      <c r="D602" t="s">
        <v>114</v>
      </c>
      <c r="E602" t="s">
        <v>365</v>
      </c>
      <c r="F602">
        <v>0</v>
      </c>
    </row>
    <row r="603" spans="1:6" x14ac:dyDescent="0.3">
      <c r="A603" s="3" t="s">
        <v>377</v>
      </c>
      <c r="B603" s="4">
        <v>0.49</v>
      </c>
      <c r="C603" s="4">
        <v>0</v>
      </c>
      <c r="D603" t="s">
        <v>114</v>
      </c>
      <c r="E603" t="s">
        <v>378</v>
      </c>
      <c r="F603">
        <v>0</v>
      </c>
    </row>
    <row r="604" spans="1:6" x14ac:dyDescent="0.3">
      <c r="A604" s="3" t="s">
        <v>379</v>
      </c>
      <c r="B604" s="4">
        <v>0.39</v>
      </c>
      <c r="C604" s="4">
        <v>0</v>
      </c>
      <c r="D604" t="s">
        <v>114</v>
      </c>
      <c r="E604" t="s">
        <v>380</v>
      </c>
      <c r="F604">
        <v>0</v>
      </c>
    </row>
    <row r="605" spans="1:6" x14ac:dyDescent="0.3">
      <c r="A605" s="3" t="s">
        <v>369</v>
      </c>
      <c r="B605" s="4">
        <v>54.5</v>
      </c>
      <c r="C605" s="4">
        <v>0</v>
      </c>
      <c r="D605" t="s">
        <v>123</v>
      </c>
      <c r="E605" t="s">
        <v>360</v>
      </c>
      <c r="F605">
        <v>0</v>
      </c>
    </row>
    <row r="606" spans="1:6" x14ac:dyDescent="0.3">
      <c r="A606" s="3"/>
      <c r="B606" s="4">
        <v>6.17</v>
      </c>
      <c r="C606" s="4">
        <v>0</v>
      </c>
      <c r="D606" t="s">
        <v>123</v>
      </c>
      <c r="E606" t="s">
        <v>361</v>
      </c>
      <c r="F606">
        <v>0</v>
      </c>
    </row>
    <row r="607" spans="1:6" x14ac:dyDescent="0.3">
      <c r="A607" s="3"/>
      <c r="B607" s="4">
        <v>9.98</v>
      </c>
      <c r="C607" s="4">
        <v>0</v>
      </c>
      <c r="D607" t="s">
        <v>114</v>
      </c>
      <c r="E607" t="s">
        <v>363</v>
      </c>
      <c r="F607">
        <v>0</v>
      </c>
    </row>
    <row r="608" spans="1:6" x14ac:dyDescent="0.3">
      <c r="A608" s="3"/>
      <c r="B608" s="4">
        <v>0.52</v>
      </c>
      <c r="C608" s="4">
        <v>0</v>
      </c>
      <c r="D608" t="s">
        <v>114</v>
      </c>
      <c r="E608" t="s">
        <v>370</v>
      </c>
      <c r="F608">
        <v>0</v>
      </c>
    </row>
    <row r="609" spans="1:6" x14ac:dyDescent="0.3">
      <c r="A609" s="3"/>
      <c r="B609" s="4">
        <v>0.5</v>
      </c>
      <c r="C609" s="4">
        <v>0</v>
      </c>
      <c r="D609" t="s">
        <v>114</v>
      </c>
      <c r="E609" t="s">
        <v>371</v>
      </c>
      <c r="F609">
        <v>0</v>
      </c>
    </row>
    <row r="610" spans="1:6" x14ac:dyDescent="0.3">
      <c r="A610" s="3"/>
      <c r="B610" s="4">
        <v>3.16</v>
      </c>
      <c r="C610" s="4">
        <v>0</v>
      </c>
      <c r="D610" t="s">
        <v>114</v>
      </c>
      <c r="E610" t="s">
        <v>364</v>
      </c>
      <c r="F610">
        <v>0</v>
      </c>
    </row>
    <row r="611" spans="1:6" x14ac:dyDescent="0.3">
      <c r="A611" s="3"/>
      <c r="B611" s="4">
        <v>15.14</v>
      </c>
      <c r="C611" s="4">
        <v>0</v>
      </c>
      <c r="D611" t="s">
        <v>114</v>
      </c>
      <c r="E611" t="s">
        <v>362</v>
      </c>
      <c r="F611">
        <v>0</v>
      </c>
    </row>
    <row r="612" spans="1:6" x14ac:dyDescent="0.3">
      <c r="A612" s="3" t="s">
        <v>372</v>
      </c>
      <c r="B612" s="4">
        <v>4.1900000000000004</v>
      </c>
      <c r="C612" s="4">
        <v>0</v>
      </c>
      <c r="D612" t="s">
        <v>114</v>
      </c>
      <c r="E612" t="s">
        <v>192</v>
      </c>
      <c r="F612">
        <v>0</v>
      </c>
    </row>
    <row r="613" spans="1:6" x14ac:dyDescent="0.3">
      <c r="A613" s="3" t="s">
        <v>373</v>
      </c>
      <c r="B613" s="4">
        <v>0.98</v>
      </c>
      <c r="C613" s="4">
        <v>0</v>
      </c>
      <c r="D613" t="s">
        <v>114</v>
      </c>
      <c r="E613" t="s">
        <v>192</v>
      </c>
      <c r="F613">
        <v>0</v>
      </c>
    </row>
    <row r="614" spans="1:6" x14ac:dyDescent="0.3">
      <c r="A614" s="3"/>
      <c r="B614" s="4">
        <v>1.55</v>
      </c>
      <c r="C614" s="4">
        <v>0</v>
      </c>
      <c r="D614" t="s">
        <v>114</v>
      </c>
      <c r="E614" t="s">
        <v>366</v>
      </c>
      <c r="F614">
        <v>0</v>
      </c>
    </row>
    <row r="615" spans="1:6" x14ac:dyDescent="0.3">
      <c r="A615" s="3"/>
      <c r="B615" s="4">
        <v>0.35</v>
      </c>
      <c r="C615" s="4">
        <v>0</v>
      </c>
      <c r="D615" t="s">
        <v>114</v>
      </c>
      <c r="E615" t="s">
        <v>365</v>
      </c>
      <c r="F615">
        <v>0</v>
      </c>
    </row>
    <row r="616" spans="1:6" x14ac:dyDescent="0.3">
      <c r="A616" s="3" t="s">
        <v>369</v>
      </c>
      <c r="B616" s="4">
        <v>192.78</v>
      </c>
      <c r="C616" s="4">
        <v>0</v>
      </c>
      <c r="D616" t="s">
        <v>383</v>
      </c>
      <c r="E616" t="s">
        <v>360</v>
      </c>
      <c r="F616">
        <v>0</v>
      </c>
    </row>
    <row r="617" spans="1:6" x14ac:dyDescent="0.3">
      <c r="A617" s="3"/>
      <c r="B617" s="4">
        <v>11.12</v>
      </c>
      <c r="C617" s="4">
        <v>0</v>
      </c>
      <c r="D617" t="s">
        <v>383</v>
      </c>
      <c r="E617" t="s">
        <v>361</v>
      </c>
      <c r="F617">
        <v>0</v>
      </c>
    </row>
    <row r="618" spans="1:6" x14ac:dyDescent="0.3">
      <c r="A618" s="3"/>
      <c r="B618" s="4">
        <v>32.619999999999997</v>
      </c>
      <c r="C618" s="4">
        <v>0</v>
      </c>
      <c r="D618" t="s">
        <v>114</v>
      </c>
      <c r="E618" t="s">
        <v>363</v>
      </c>
      <c r="F618">
        <v>0</v>
      </c>
    </row>
    <row r="619" spans="1:6" x14ac:dyDescent="0.3">
      <c r="A619" s="3"/>
      <c r="B619" s="4">
        <v>1.94</v>
      </c>
      <c r="C619" s="4">
        <v>0</v>
      </c>
      <c r="D619" t="s">
        <v>114</v>
      </c>
      <c r="E619" t="s">
        <v>370</v>
      </c>
      <c r="F619">
        <v>0</v>
      </c>
    </row>
    <row r="620" spans="1:6" x14ac:dyDescent="0.3">
      <c r="A620" s="3"/>
      <c r="B620" s="4">
        <v>1.41</v>
      </c>
      <c r="C620" s="4">
        <v>0</v>
      </c>
      <c r="D620" t="s">
        <v>114</v>
      </c>
      <c r="E620" t="s">
        <v>371</v>
      </c>
      <c r="F620">
        <v>0</v>
      </c>
    </row>
    <row r="621" spans="1:6" x14ac:dyDescent="0.3">
      <c r="A621" s="3"/>
      <c r="B621" s="4">
        <v>10.16</v>
      </c>
      <c r="C621" s="4">
        <v>0</v>
      </c>
      <c r="D621" t="s">
        <v>114</v>
      </c>
      <c r="E621" t="s">
        <v>364</v>
      </c>
      <c r="F621">
        <v>0</v>
      </c>
    </row>
    <row r="622" spans="1:6" x14ac:dyDescent="0.3">
      <c r="A622" s="3"/>
      <c r="B622" s="4">
        <v>40.86</v>
      </c>
      <c r="C622" s="4">
        <v>0</v>
      </c>
      <c r="D622" t="s">
        <v>114</v>
      </c>
      <c r="E622" t="s">
        <v>362</v>
      </c>
      <c r="F622">
        <v>0</v>
      </c>
    </row>
    <row r="623" spans="1:6" x14ac:dyDescent="0.3">
      <c r="A623" s="3" t="s">
        <v>372</v>
      </c>
      <c r="B623" s="4">
        <v>13.91</v>
      </c>
      <c r="C623" s="4">
        <v>0</v>
      </c>
      <c r="D623" t="s">
        <v>114</v>
      </c>
      <c r="E623" t="s">
        <v>192</v>
      </c>
      <c r="F623">
        <v>0</v>
      </c>
    </row>
    <row r="624" spans="1:6" x14ac:dyDescent="0.3">
      <c r="A624" s="3" t="s">
        <v>373</v>
      </c>
      <c r="B624" s="4">
        <v>3.25</v>
      </c>
      <c r="C624" s="4">
        <v>0</v>
      </c>
      <c r="D624" t="s">
        <v>114</v>
      </c>
      <c r="E624" t="s">
        <v>192</v>
      </c>
      <c r="F624">
        <v>0</v>
      </c>
    </row>
    <row r="625" spans="1:6" x14ac:dyDescent="0.3">
      <c r="A625" s="3"/>
      <c r="B625" s="4">
        <v>4.67</v>
      </c>
      <c r="C625" s="4">
        <v>0</v>
      </c>
      <c r="D625" t="s">
        <v>114</v>
      </c>
      <c r="E625" t="s">
        <v>366</v>
      </c>
      <c r="F625">
        <v>0</v>
      </c>
    </row>
    <row r="626" spans="1:6" x14ac:dyDescent="0.3">
      <c r="A626" s="3"/>
      <c r="B626" s="4">
        <v>1.06</v>
      </c>
      <c r="C626" s="4">
        <v>0</v>
      </c>
      <c r="D626" t="s">
        <v>114</v>
      </c>
      <c r="E626" t="s">
        <v>365</v>
      </c>
      <c r="F626">
        <v>0</v>
      </c>
    </row>
    <row r="627" spans="1:6" x14ac:dyDescent="0.3">
      <c r="A627" s="3" t="s">
        <v>377</v>
      </c>
      <c r="B627" s="4">
        <v>1.96</v>
      </c>
      <c r="C627" s="4">
        <v>0</v>
      </c>
      <c r="D627" t="s">
        <v>114</v>
      </c>
      <c r="E627" t="s">
        <v>378</v>
      </c>
      <c r="F627">
        <v>0</v>
      </c>
    </row>
    <row r="628" spans="1:6" x14ac:dyDescent="0.3">
      <c r="A628" s="3" t="s">
        <v>379</v>
      </c>
      <c r="B628" s="4">
        <v>1.34</v>
      </c>
      <c r="C628" s="4">
        <v>0</v>
      </c>
      <c r="D628" t="s">
        <v>114</v>
      </c>
      <c r="E628" t="s">
        <v>380</v>
      </c>
      <c r="F628">
        <v>0</v>
      </c>
    </row>
    <row r="629" spans="1:6" x14ac:dyDescent="0.3">
      <c r="A629" s="3" t="s">
        <v>369</v>
      </c>
      <c r="B629" s="4">
        <v>200.55</v>
      </c>
      <c r="C629" s="4">
        <v>0</v>
      </c>
      <c r="D629" t="s">
        <v>385</v>
      </c>
      <c r="E629" t="s">
        <v>360</v>
      </c>
      <c r="F629">
        <v>0</v>
      </c>
    </row>
    <row r="630" spans="1:6" x14ac:dyDescent="0.3">
      <c r="A630" s="3"/>
      <c r="B630" s="4">
        <v>20.21</v>
      </c>
      <c r="C630" s="4">
        <v>0</v>
      </c>
      <c r="D630" t="s">
        <v>385</v>
      </c>
      <c r="E630" t="s">
        <v>361</v>
      </c>
      <c r="F630">
        <v>0</v>
      </c>
    </row>
    <row r="631" spans="1:6" x14ac:dyDescent="0.3">
      <c r="A631" s="3"/>
      <c r="B631" s="4">
        <v>46.61</v>
      </c>
      <c r="C631" s="4">
        <v>0</v>
      </c>
      <c r="D631" t="s">
        <v>114</v>
      </c>
      <c r="E631" t="s">
        <v>363</v>
      </c>
      <c r="F631">
        <v>0</v>
      </c>
    </row>
    <row r="632" spans="1:6" x14ac:dyDescent="0.3">
      <c r="A632" s="3"/>
      <c r="B632" s="4">
        <v>3.19</v>
      </c>
      <c r="C632" s="4">
        <v>0</v>
      </c>
      <c r="D632" t="s">
        <v>114</v>
      </c>
      <c r="E632" t="s">
        <v>370</v>
      </c>
      <c r="F632">
        <v>0</v>
      </c>
    </row>
    <row r="633" spans="1:6" x14ac:dyDescent="0.3">
      <c r="A633" s="3"/>
      <c r="B633" s="4">
        <v>1.51</v>
      </c>
      <c r="C633" s="4">
        <v>0</v>
      </c>
      <c r="D633" t="s">
        <v>114</v>
      </c>
      <c r="E633" t="s">
        <v>371</v>
      </c>
      <c r="F633">
        <v>0</v>
      </c>
    </row>
    <row r="634" spans="1:6" x14ac:dyDescent="0.3">
      <c r="A634" s="3"/>
      <c r="B634" s="4">
        <v>0.3</v>
      </c>
      <c r="C634" s="4">
        <v>0</v>
      </c>
      <c r="D634" t="s">
        <v>114</v>
      </c>
      <c r="E634" t="s">
        <v>364</v>
      </c>
      <c r="F634">
        <v>0</v>
      </c>
    </row>
    <row r="635" spans="1:6" x14ac:dyDescent="0.3">
      <c r="A635" s="3"/>
      <c r="B635" s="4">
        <v>47.86</v>
      </c>
      <c r="C635" s="4">
        <v>0</v>
      </c>
      <c r="D635" t="s">
        <v>114</v>
      </c>
      <c r="E635" t="s">
        <v>362</v>
      </c>
      <c r="F635">
        <v>0</v>
      </c>
    </row>
    <row r="636" spans="1:6" x14ac:dyDescent="0.3">
      <c r="A636" s="3" t="s">
        <v>372</v>
      </c>
      <c r="B636" s="4">
        <v>12.91</v>
      </c>
      <c r="C636" s="4">
        <v>0</v>
      </c>
      <c r="D636" t="s">
        <v>114</v>
      </c>
      <c r="E636" t="s">
        <v>192</v>
      </c>
      <c r="F636">
        <v>0</v>
      </c>
    </row>
    <row r="637" spans="1:6" x14ac:dyDescent="0.3">
      <c r="A637" s="3" t="s">
        <v>373</v>
      </c>
      <c r="B637" s="4">
        <v>3.04</v>
      </c>
      <c r="C637" s="4">
        <v>0</v>
      </c>
      <c r="D637" t="s">
        <v>114</v>
      </c>
      <c r="E637" t="s">
        <v>192</v>
      </c>
      <c r="F637">
        <v>0</v>
      </c>
    </row>
    <row r="638" spans="1:6" x14ac:dyDescent="0.3">
      <c r="A638" s="3"/>
      <c r="B638" s="4">
        <v>1.2</v>
      </c>
      <c r="C638" s="4">
        <v>0</v>
      </c>
      <c r="D638" t="s">
        <v>114</v>
      </c>
      <c r="E638" t="s">
        <v>365</v>
      </c>
      <c r="F638">
        <v>0</v>
      </c>
    </row>
    <row r="639" spans="1:6" x14ac:dyDescent="0.3">
      <c r="A639" s="3" t="s">
        <v>377</v>
      </c>
      <c r="B639" s="4">
        <v>2.17</v>
      </c>
      <c r="C639" s="4">
        <v>0</v>
      </c>
      <c r="D639" t="s">
        <v>114</v>
      </c>
      <c r="E639" t="s">
        <v>378</v>
      </c>
      <c r="F639">
        <v>0</v>
      </c>
    </row>
    <row r="640" spans="1:6" x14ac:dyDescent="0.3">
      <c r="A640" s="3" t="s">
        <v>379</v>
      </c>
      <c r="B640" s="4">
        <v>1.59</v>
      </c>
      <c r="C640" s="4">
        <v>0</v>
      </c>
      <c r="D640" t="s">
        <v>114</v>
      </c>
      <c r="E640" t="s">
        <v>380</v>
      </c>
      <c r="F640">
        <v>0</v>
      </c>
    </row>
    <row r="641" spans="1:6" x14ac:dyDescent="0.3">
      <c r="A641" s="3" t="s">
        <v>369</v>
      </c>
      <c r="B641" s="4">
        <v>1603.98</v>
      </c>
      <c r="C641" s="4">
        <v>0</v>
      </c>
      <c r="D641" t="s">
        <v>34</v>
      </c>
      <c r="E641" t="s">
        <v>360</v>
      </c>
      <c r="F641">
        <v>0</v>
      </c>
    </row>
    <row r="642" spans="1:6" x14ac:dyDescent="0.3">
      <c r="A642" s="3"/>
      <c r="B642" s="4">
        <v>84.91</v>
      </c>
      <c r="C642" s="4">
        <v>0</v>
      </c>
      <c r="D642" t="s">
        <v>34</v>
      </c>
      <c r="E642" t="s">
        <v>361</v>
      </c>
      <c r="F642">
        <v>0</v>
      </c>
    </row>
    <row r="643" spans="1:6" x14ac:dyDescent="0.3">
      <c r="A643" s="3"/>
      <c r="B643" s="4">
        <v>186.18</v>
      </c>
      <c r="C643" s="4">
        <v>0</v>
      </c>
      <c r="D643" t="s">
        <v>114</v>
      </c>
      <c r="E643" t="s">
        <v>363</v>
      </c>
      <c r="F643">
        <v>0</v>
      </c>
    </row>
    <row r="644" spans="1:6" x14ac:dyDescent="0.3">
      <c r="A644" s="3"/>
      <c r="B644" s="4">
        <v>10.76</v>
      </c>
      <c r="C644" s="4">
        <v>0</v>
      </c>
      <c r="D644" t="s">
        <v>114</v>
      </c>
      <c r="E644" t="s">
        <v>370</v>
      </c>
      <c r="F644">
        <v>0</v>
      </c>
    </row>
    <row r="645" spans="1:6" x14ac:dyDescent="0.3">
      <c r="A645" s="3"/>
      <c r="B645" s="4">
        <v>8.4700000000000006</v>
      </c>
      <c r="C645" s="4">
        <v>0</v>
      </c>
      <c r="D645" t="s">
        <v>114</v>
      </c>
      <c r="E645" t="s">
        <v>371</v>
      </c>
      <c r="F645">
        <v>0</v>
      </c>
    </row>
    <row r="646" spans="1:6" x14ac:dyDescent="0.3">
      <c r="A646" s="3"/>
      <c r="B646" s="4">
        <v>43.18</v>
      </c>
      <c r="C646" s="4">
        <v>0</v>
      </c>
      <c r="D646" t="s">
        <v>114</v>
      </c>
      <c r="E646" t="s">
        <v>364</v>
      </c>
      <c r="F646">
        <v>0</v>
      </c>
    </row>
    <row r="647" spans="1:6" x14ac:dyDescent="0.3">
      <c r="A647" s="3"/>
      <c r="B647" s="4">
        <v>240.75</v>
      </c>
      <c r="C647" s="4">
        <v>0</v>
      </c>
      <c r="D647" t="s">
        <v>114</v>
      </c>
      <c r="E647" t="s">
        <v>362</v>
      </c>
      <c r="F647">
        <v>0</v>
      </c>
    </row>
    <row r="648" spans="1:6" x14ac:dyDescent="0.3">
      <c r="A648" s="3" t="s">
        <v>372</v>
      </c>
      <c r="B648" s="4">
        <v>104.89</v>
      </c>
      <c r="C648" s="4">
        <v>0</v>
      </c>
      <c r="D648" t="s">
        <v>114</v>
      </c>
      <c r="E648" t="s">
        <v>192</v>
      </c>
      <c r="F648">
        <v>0</v>
      </c>
    </row>
    <row r="649" spans="1:6" x14ac:dyDescent="0.3">
      <c r="A649" s="3" t="s">
        <v>373</v>
      </c>
      <c r="B649" s="4">
        <v>24.58</v>
      </c>
      <c r="C649" s="4">
        <v>0</v>
      </c>
      <c r="D649" t="s">
        <v>114</v>
      </c>
      <c r="E649" t="s">
        <v>192</v>
      </c>
      <c r="F649">
        <v>0</v>
      </c>
    </row>
    <row r="650" spans="1:6" x14ac:dyDescent="0.3">
      <c r="A650" s="3"/>
      <c r="B650" s="4">
        <v>20.49</v>
      </c>
      <c r="C650" s="4">
        <v>0</v>
      </c>
      <c r="D650" t="s">
        <v>114</v>
      </c>
      <c r="E650" t="s">
        <v>366</v>
      </c>
      <c r="F650">
        <v>0</v>
      </c>
    </row>
    <row r="651" spans="1:6" x14ac:dyDescent="0.3">
      <c r="A651" s="3"/>
      <c r="B651" s="4">
        <v>5.91</v>
      </c>
      <c r="C651" s="4">
        <v>0</v>
      </c>
      <c r="D651" t="s">
        <v>114</v>
      </c>
      <c r="E651" t="s">
        <v>365</v>
      </c>
      <c r="F651">
        <v>0</v>
      </c>
    </row>
    <row r="652" spans="1:6" x14ac:dyDescent="0.3">
      <c r="A652" s="3" t="s">
        <v>377</v>
      </c>
      <c r="B652" s="4">
        <v>16.62</v>
      </c>
      <c r="C652" s="4">
        <v>0</v>
      </c>
      <c r="D652" t="s">
        <v>114</v>
      </c>
      <c r="E652" t="s">
        <v>378</v>
      </c>
      <c r="F652">
        <v>0</v>
      </c>
    </row>
    <row r="653" spans="1:6" x14ac:dyDescent="0.3">
      <c r="A653" s="3" t="s">
        <v>379</v>
      </c>
      <c r="B653" s="4">
        <v>12.73</v>
      </c>
      <c r="C653" s="4">
        <v>0</v>
      </c>
      <c r="D653" t="s">
        <v>114</v>
      </c>
      <c r="E653" t="s">
        <v>380</v>
      </c>
      <c r="F653">
        <v>0</v>
      </c>
    </row>
    <row r="654" spans="1:6" x14ac:dyDescent="0.3">
      <c r="A654" s="3" t="s">
        <v>369</v>
      </c>
      <c r="B654" s="4">
        <v>356.74</v>
      </c>
      <c r="C654" s="4">
        <v>0</v>
      </c>
      <c r="D654" t="s">
        <v>387</v>
      </c>
      <c r="E654" t="s">
        <v>360</v>
      </c>
      <c r="F654">
        <v>0</v>
      </c>
    </row>
    <row r="655" spans="1:6" x14ac:dyDescent="0.3">
      <c r="A655" s="3"/>
      <c r="B655" s="4">
        <v>27.73</v>
      </c>
      <c r="C655" s="4">
        <v>0</v>
      </c>
      <c r="D655" t="s">
        <v>387</v>
      </c>
      <c r="E655" t="s">
        <v>361</v>
      </c>
      <c r="F655">
        <v>0</v>
      </c>
    </row>
    <row r="656" spans="1:6" x14ac:dyDescent="0.3">
      <c r="A656" s="3"/>
      <c r="B656" s="4">
        <v>59.96</v>
      </c>
      <c r="C656" s="4">
        <v>0</v>
      </c>
      <c r="D656" t="s">
        <v>114</v>
      </c>
      <c r="E656" t="s">
        <v>363</v>
      </c>
      <c r="F656">
        <v>0</v>
      </c>
    </row>
    <row r="657" spans="1:6" x14ac:dyDescent="0.3">
      <c r="A657" s="3"/>
      <c r="B657" s="4">
        <v>3.14</v>
      </c>
      <c r="C657" s="4">
        <v>0</v>
      </c>
      <c r="D657" t="s">
        <v>114</v>
      </c>
      <c r="E657" t="s">
        <v>370</v>
      </c>
      <c r="F657">
        <v>0</v>
      </c>
    </row>
    <row r="658" spans="1:6" x14ac:dyDescent="0.3">
      <c r="A658" s="3"/>
      <c r="B658" s="4">
        <v>2.77</v>
      </c>
      <c r="C658" s="4">
        <v>0</v>
      </c>
      <c r="D658" t="s">
        <v>114</v>
      </c>
      <c r="E658" t="s">
        <v>371</v>
      </c>
      <c r="F658">
        <v>0</v>
      </c>
    </row>
    <row r="659" spans="1:6" x14ac:dyDescent="0.3">
      <c r="A659" s="3"/>
      <c r="B659" s="4">
        <v>17.79</v>
      </c>
      <c r="C659" s="4">
        <v>0</v>
      </c>
      <c r="D659" t="s">
        <v>114</v>
      </c>
      <c r="E659" t="s">
        <v>364</v>
      </c>
      <c r="F659">
        <v>0</v>
      </c>
    </row>
    <row r="660" spans="1:6" x14ac:dyDescent="0.3">
      <c r="A660" s="3"/>
      <c r="B660" s="4">
        <v>75.010000000000005</v>
      </c>
      <c r="C660" s="4">
        <v>0</v>
      </c>
      <c r="D660" t="s">
        <v>114</v>
      </c>
      <c r="E660" t="s">
        <v>362</v>
      </c>
      <c r="F660">
        <v>0</v>
      </c>
    </row>
    <row r="661" spans="1:6" x14ac:dyDescent="0.3">
      <c r="A661" s="3" t="s">
        <v>372</v>
      </c>
      <c r="B661" s="4">
        <v>23.18</v>
      </c>
      <c r="C661" s="4">
        <v>0</v>
      </c>
      <c r="D661" t="s">
        <v>114</v>
      </c>
      <c r="E661" t="s">
        <v>192</v>
      </c>
      <c r="F661">
        <v>0</v>
      </c>
    </row>
    <row r="662" spans="1:6" x14ac:dyDescent="0.3">
      <c r="A662" s="3" t="s">
        <v>373</v>
      </c>
      <c r="B662" s="4">
        <v>5.42</v>
      </c>
      <c r="C662" s="4">
        <v>0</v>
      </c>
      <c r="D662" t="s">
        <v>114</v>
      </c>
      <c r="E662" t="s">
        <v>192</v>
      </c>
      <c r="F662">
        <v>0</v>
      </c>
    </row>
    <row r="663" spans="1:6" x14ac:dyDescent="0.3">
      <c r="A663" s="3"/>
      <c r="B663" s="4">
        <v>8.74</v>
      </c>
      <c r="C663" s="4">
        <v>0</v>
      </c>
      <c r="D663" t="s">
        <v>114</v>
      </c>
      <c r="E663" t="s">
        <v>366</v>
      </c>
      <c r="F663">
        <v>0</v>
      </c>
    </row>
    <row r="664" spans="1:6" x14ac:dyDescent="0.3">
      <c r="A664" s="3"/>
      <c r="B664" s="4">
        <v>1.98</v>
      </c>
      <c r="C664" s="4">
        <v>0</v>
      </c>
      <c r="D664" t="s">
        <v>114</v>
      </c>
      <c r="E664" t="s">
        <v>365</v>
      </c>
      <c r="F664">
        <v>0</v>
      </c>
    </row>
    <row r="665" spans="1:6" x14ac:dyDescent="0.3">
      <c r="A665" s="3" t="s">
        <v>377</v>
      </c>
      <c r="B665" s="4">
        <v>0.7</v>
      </c>
      <c r="C665" s="4">
        <v>0</v>
      </c>
      <c r="D665" t="s">
        <v>114</v>
      </c>
      <c r="E665" t="s">
        <v>378</v>
      </c>
      <c r="F665">
        <v>0</v>
      </c>
    </row>
    <row r="666" spans="1:6" x14ac:dyDescent="0.3">
      <c r="A666" s="3" t="s">
        <v>379</v>
      </c>
      <c r="B666" s="4">
        <v>0.53</v>
      </c>
      <c r="C666" s="4">
        <v>0</v>
      </c>
      <c r="D666" t="s">
        <v>114</v>
      </c>
      <c r="E666" t="s">
        <v>380</v>
      </c>
      <c r="F666">
        <v>0</v>
      </c>
    </row>
    <row r="667" spans="1:6" x14ac:dyDescent="0.3">
      <c r="A667" s="3" t="s">
        <v>359</v>
      </c>
      <c r="B667" s="4">
        <v>184.1</v>
      </c>
      <c r="C667" s="4">
        <v>0</v>
      </c>
      <c r="D667" t="s">
        <v>34</v>
      </c>
      <c r="E667" t="s">
        <v>360</v>
      </c>
      <c r="F667">
        <v>0</v>
      </c>
    </row>
    <row r="668" spans="1:6" x14ac:dyDescent="0.3">
      <c r="A668" s="3" t="s">
        <v>359</v>
      </c>
      <c r="B668" s="4">
        <v>14.92</v>
      </c>
      <c r="C668" s="4">
        <v>0</v>
      </c>
      <c r="D668" t="s">
        <v>34</v>
      </c>
      <c r="E668" t="s">
        <v>361</v>
      </c>
      <c r="F668">
        <v>0</v>
      </c>
    </row>
    <row r="669" spans="1:6" x14ac:dyDescent="0.3">
      <c r="A669" s="3" t="s">
        <v>359</v>
      </c>
      <c r="B669" s="4">
        <v>9.6300000000000008</v>
      </c>
      <c r="C669" s="4">
        <v>0</v>
      </c>
      <c r="D669" t="s">
        <v>34</v>
      </c>
      <c r="E669" t="s">
        <v>388</v>
      </c>
      <c r="F669">
        <v>0</v>
      </c>
    </row>
    <row r="670" spans="1:6" x14ac:dyDescent="0.3">
      <c r="A670" s="3" t="s">
        <v>359</v>
      </c>
      <c r="B670" s="4">
        <v>43.03</v>
      </c>
      <c r="C670" s="4">
        <v>0</v>
      </c>
      <c r="D670" t="s">
        <v>114</v>
      </c>
      <c r="E670" t="s">
        <v>362</v>
      </c>
      <c r="F670">
        <v>0</v>
      </c>
    </row>
    <row r="671" spans="1:6" x14ac:dyDescent="0.3">
      <c r="A671" s="3" t="s">
        <v>359</v>
      </c>
      <c r="B671" s="4">
        <v>47.64</v>
      </c>
      <c r="C671" s="4">
        <v>0</v>
      </c>
      <c r="D671" t="s">
        <v>114</v>
      </c>
      <c r="E671" t="s">
        <v>363</v>
      </c>
      <c r="F671">
        <v>0</v>
      </c>
    </row>
    <row r="672" spans="1:6" x14ac:dyDescent="0.3">
      <c r="A672" s="3" t="s">
        <v>359</v>
      </c>
      <c r="B672" s="4">
        <v>9.5500000000000007</v>
      </c>
      <c r="C672" s="4">
        <v>0</v>
      </c>
      <c r="D672" t="s">
        <v>114</v>
      </c>
      <c r="E672" t="s">
        <v>364</v>
      </c>
      <c r="F672">
        <v>0</v>
      </c>
    </row>
    <row r="673" spans="1:6" x14ac:dyDescent="0.3">
      <c r="A673" s="3" t="s">
        <v>359</v>
      </c>
      <c r="B673" s="4">
        <v>15.15</v>
      </c>
      <c r="C673" s="4">
        <v>0</v>
      </c>
      <c r="D673" t="s">
        <v>114</v>
      </c>
      <c r="E673" t="s">
        <v>192</v>
      </c>
      <c r="F673">
        <v>0</v>
      </c>
    </row>
    <row r="674" spans="1:6" x14ac:dyDescent="0.3">
      <c r="A674" s="3" t="s">
        <v>359</v>
      </c>
      <c r="B674" s="4">
        <v>4.1500000000000004</v>
      </c>
      <c r="C674" s="4">
        <v>0</v>
      </c>
      <c r="D674" t="s">
        <v>114</v>
      </c>
      <c r="E674" t="s">
        <v>380</v>
      </c>
      <c r="F674">
        <v>0</v>
      </c>
    </row>
    <row r="675" spans="1:6" x14ac:dyDescent="0.3">
      <c r="A675" s="3" t="s">
        <v>359</v>
      </c>
      <c r="B675" s="4">
        <v>2.52</v>
      </c>
      <c r="C675" s="4">
        <v>0</v>
      </c>
      <c r="D675" t="s">
        <v>114</v>
      </c>
      <c r="E675" t="s">
        <v>378</v>
      </c>
      <c r="F675">
        <v>0</v>
      </c>
    </row>
    <row r="676" spans="1:6" x14ac:dyDescent="0.3">
      <c r="A676" s="3" t="s">
        <v>359</v>
      </c>
      <c r="B676" s="4">
        <v>1.07</v>
      </c>
      <c r="C676" s="4">
        <v>0</v>
      </c>
      <c r="D676" t="s">
        <v>114</v>
      </c>
      <c r="E676" t="s">
        <v>365</v>
      </c>
      <c r="F676">
        <v>0</v>
      </c>
    </row>
    <row r="677" spans="1:6" x14ac:dyDescent="0.3">
      <c r="A677" s="3" t="s">
        <v>359</v>
      </c>
      <c r="B677" s="4">
        <v>4.6900000000000004</v>
      </c>
      <c r="C677" s="4">
        <v>0</v>
      </c>
      <c r="D677" t="s">
        <v>114</v>
      </c>
      <c r="E677" t="s">
        <v>366</v>
      </c>
      <c r="F677">
        <v>0</v>
      </c>
    </row>
    <row r="678" spans="1:6" x14ac:dyDescent="0.3">
      <c r="A678" s="3" t="s">
        <v>392</v>
      </c>
      <c r="B678" s="4">
        <v>0.06</v>
      </c>
      <c r="C678" s="4">
        <v>0</v>
      </c>
      <c r="D678" t="s">
        <v>123</v>
      </c>
      <c r="E678" t="s">
        <v>393</v>
      </c>
      <c r="F678">
        <v>0</v>
      </c>
    </row>
    <row r="679" spans="1:6" x14ac:dyDescent="0.3">
      <c r="A679" s="3" t="s">
        <v>389</v>
      </c>
      <c r="B679" s="4">
        <v>29.48</v>
      </c>
      <c r="C679" s="4">
        <v>0</v>
      </c>
      <c r="D679" t="s">
        <v>189</v>
      </c>
      <c r="E679" t="s">
        <v>388</v>
      </c>
      <c r="F679">
        <v>0</v>
      </c>
    </row>
    <row r="680" spans="1:6" x14ac:dyDescent="0.3">
      <c r="A680" s="3" t="s">
        <v>389</v>
      </c>
      <c r="B680" s="4">
        <v>19.48</v>
      </c>
      <c r="C680" s="4">
        <v>0</v>
      </c>
      <c r="D680" t="s">
        <v>26</v>
      </c>
      <c r="E680" t="s">
        <v>388</v>
      </c>
      <c r="F680">
        <v>0</v>
      </c>
    </row>
    <row r="681" spans="1:6" x14ac:dyDescent="0.3">
      <c r="A681" s="3" t="s">
        <v>389</v>
      </c>
      <c r="B681" s="4">
        <v>11.69</v>
      </c>
      <c r="C681" s="4">
        <v>0</v>
      </c>
      <c r="D681" t="s">
        <v>230</v>
      </c>
      <c r="E681" t="s">
        <v>388</v>
      </c>
      <c r="F681">
        <v>0</v>
      </c>
    </row>
    <row r="682" spans="1:6" x14ac:dyDescent="0.3">
      <c r="A682" s="3" t="s">
        <v>389</v>
      </c>
      <c r="B682" s="4">
        <v>0.99</v>
      </c>
      <c r="C682" s="4">
        <v>0</v>
      </c>
      <c r="D682" t="s">
        <v>374</v>
      </c>
      <c r="E682" t="s">
        <v>388</v>
      </c>
      <c r="F682">
        <v>0</v>
      </c>
    </row>
    <row r="683" spans="1:6" x14ac:dyDescent="0.3">
      <c r="A683" s="3" t="s">
        <v>389</v>
      </c>
      <c r="B683" s="4">
        <v>2.15</v>
      </c>
      <c r="C683" s="4">
        <v>0</v>
      </c>
      <c r="D683" t="s">
        <v>375</v>
      </c>
      <c r="E683" t="s">
        <v>388</v>
      </c>
      <c r="F683">
        <v>0</v>
      </c>
    </row>
    <row r="684" spans="1:6" x14ac:dyDescent="0.3">
      <c r="A684" s="3" t="s">
        <v>389</v>
      </c>
      <c r="B684" s="4">
        <v>4.5999999999999996</v>
      </c>
      <c r="C684" s="4">
        <v>0</v>
      </c>
      <c r="D684" t="s">
        <v>376</v>
      </c>
      <c r="E684" t="s">
        <v>388</v>
      </c>
      <c r="F684">
        <v>0</v>
      </c>
    </row>
    <row r="685" spans="1:6" x14ac:dyDescent="0.3">
      <c r="A685" s="3" t="s">
        <v>389</v>
      </c>
      <c r="B685" s="4">
        <v>6.01</v>
      </c>
      <c r="C685" s="4">
        <v>0</v>
      </c>
      <c r="D685" t="s">
        <v>383</v>
      </c>
      <c r="E685" t="s">
        <v>388</v>
      </c>
      <c r="F685">
        <v>0</v>
      </c>
    </row>
    <row r="686" spans="1:6" x14ac:dyDescent="0.3">
      <c r="A686" s="3" t="s">
        <v>389</v>
      </c>
      <c r="B686" s="4">
        <v>8.6300000000000008</v>
      </c>
      <c r="C686" s="4">
        <v>0</v>
      </c>
      <c r="D686" t="s">
        <v>385</v>
      </c>
      <c r="E686" t="s">
        <v>388</v>
      </c>
      <c r="F686">
        <v>0</v>
      </c>
    </row>
    <row r="687" spans="1:6" x14ac:dyDescent="0.3">
      <c r="A687" s="3" t="s">
        <v>389</v>
      </c>
      <c r="B687" s="4">
        <v>163.1</v>
      </c>
      <c r="C687" s="4">
        <v>0</v>
      </c>
      <c r="D687" t="s">
        <v>34</v>
      </c>
      <c r="E687" t="s">
        <v>388</v>
      </c>
      <c r="F687">
        <v>0</v>
      </c>
    </row>
    <row r="688" spans="1:6" x14ac:dyDescent="0.3">
      <c r="A688" s="3" t="s">
        <v>389</v>
      </c>
      <c r="B688" s="4">
        <v>0.02</v>
      </c>
      <c r="C688" s="4">
        <v>0</v>
      </c>
      <c r="D688" t="s">
        <v>114</v>
      </c>
      <c r="E688" t="s">
        <v>388</v>
      </c>
      <c r="F688">
        <v>0</v>
      </c>
    </row>
    <row r="689" spans="1:6" x14ac:dyDescent="0.3">
      <c r="A689" s="3" t="s">
        <v>369</v>
      </c>
      <c r="B689" s="4">
        <v>0.24</v>
      </c>
      <c r="C689" s="4">
        <v>0</v>
      </c>
      <c r="D689" t="s">
        <v>189</v>
      </c>
      <c r="E689" t="s">
        <v>360</v>
      </c>
      <c r="F689">
        <v>0</v>
      </c>
    </row>
    <row r="690" spans="1:6" x14ac:dyDescent="0.3">
      <c r="A690" s="3"/>
      <c r="B690" s="4">
        <v>0.01</v>
      </c>
      <c r="C690" s="4">
        <v>0</v>
      </c>
      <c r="D690" t="s">
        <v>189</v>
      </c>
      <c r="E690" t="s">
        <v>361</v>
      </c>
      <c r="F690">
        <v>0</v>
      </c>
    </row>
    <row r="691" spans="1:6" x14ac:dyDescent="0.3">
      <c r="A691" s="3"/>
      <c r="B691" s="4">
        <v>0.01</v>
      </c>
      <c r="C691" s="4">
        <v>0</v>
      </c>
      <c r="D691" t="s">
        <v>114</v>
      </c>
      <c r="E691" t="s">
        <v>363</v>
      </c>
      <c r="F691">
        <v>0</v>
      </c>
    </row>
    <row r="692" spans="1:6" x14ac:dyDescent="0.3">
      <c r="A692" s="3"/>
      <c r="B692" s="4">
        <v>0.04</v>
      </c>
      <c r="C692" s="4">
        <v>0</v>
      </c>
      <c r="D692" t="s">
        <v>114</v>
      </c>
      <c r="E692" t="s">
        <v>362</v>
      </c>
      <c r="F692">
        <v>0</v>
      </c>
    </row>
    <row r="693" spans="1:6" x14ac:dyDescent="0.3">
      <c r="A693" s="3" t="s">
        <v>369</v>
      </c>
      <c r="B693" s="4">
        <v>634.66</v>
      </c>
      <c r="C693" s="4">
        <v>0</v>
      </c>
      <c r="D693" t="s">
        <v>189</v>
      </c>
      <c r="E693" t="s">
        <v>360</v>
      </c>
      <c r="F693">
        <v>0</v>
      </c>
    </row>
    <row r="694" spans="1:6" x14ac:dyDescent="0.3">
      <c r="A694" s="3"/>
      <c r="B694" s="4">
        <v>50.33</v>
      </c>
      <c r="C694" s="4">
        <v>0</v>
      </c>
      <c r="D694" t="s">
        <v>189</v>
      </c>
      <c r="E694" t="s">
        <v>361</v>
      </c>
      <c r="F694">
        <v>0</v>
      </c>
    </row>
    <row r="695" spans="1:6" x14ac:dyDescent="0.3">
      <c r="A695" s="3"/>
      <c r="B695" s="4">
        <v>59.99</v>
      </c>
      <c r="C695" s="4">
        <v>0</v>
      </c>
      <c r="D695" t="s">
        <v>114</v>
      </c>
      <c r="E695" t="s">
        <v>363</v>
      </c>
      <c r="F695">
        <v>0</v>
      </c>
    </row>
    <row r="696" spans="1:6" x14ac:dyDescent="0.3">
      <c r="A696" s="3"/>
      <c r="B696" s="4">
        <v>3.55</v>
      </c>
      <c r="C696" s="4">
        <v>0</v>
      </c>
      <c r="D696" t="s">
        <v>114</v>
      </c>
      <c r="E696" t="s">
        <v>370</v>
      </c>
      <c r="F696">
        <v>0</v>
      </c>
    </row>
    <row r="697" spans="1:6" x14ac:dyDescent="0.3">
      <c r="A697" s="3"/>
      <c r="B697" s="4">
        <v>4.6500000000000004</v>
      </c>
      <c r="C697" s="4">
        <v>0</v>
      </c>
      <c r="D697" t="s">
        <v>114</v>
      </c>
      <c r="E697" t="s">
        <v>371</v>
      </c>
      <c r="F697">
        <v>0</v>
      </c>
    </row>
    <row r="698" spans="1:6" x14ac:dyDescent="0.3">
      <c r="A698" s="3"/>
      <c r="B698" s="4">
        <v>12.27</v>
      </c>
      <c r="C698" s="4">
        <v>0</v>
      </c>
      <c r="D698" t="s">
        <v>114</v>
      </c>
      <c r="E698" t="s">
        <v>364</v>
      </c>
      <c r="F698">
        <v>0</v>
      </c>
    </row>
    <row r="699" spans="1:6" x14ac:dyDescent="0.3">
      <c r="A699" s="3"/>
      <c r="B699" s="4">
        <v>127.22</v>
      </c>
      <c r="C699" s="4">
        <v>0</v>
      </c>
      <c r="D699" t="s">
        <v>114</v>
      </c>
      <c r="E699" t="s">
        <v>362</v>
      </c>
      <c r="F699">
        <v>0</v>
      </c>
    </row>
    <row r="700" spans="1:6" x14ac:dyDescent="0.3">
      <c r="A700" s="3" t="s">
        <v>372</v>
      </c>
      <c r="B700" s="4">
        <v>36.42</v>
      </c>
      <c r="C700" s="4">
        <v>0</v>
      </c>
      <c r="D700" t="s">
        <v>114</v>
      </c>
      <c r="E700" t="s">
        <v>192</v>
      </c>
      <c r="F700">
        <v>0</v>
      </c>
    </row>
    <row r="701" spans="1:6" x14ac:dyDescent="0.3">
      <c r="A701" s="3" t="s">
        <v>373</v>
      </c>
      <c r="B701" s="4">
        <v>8.52</v>
      </c>
      <c r="C701" s="4">
        <v>0</v>
      </c>
      <c r="D701" t="s">
        <v>114</v>
      </c>
      <c r="E701" t="s">
        <v>192</v>
      </c>
      <c r="F701">
        <v>0</v>
      </c>
    </row>
    <row r="702" spans="1:6" x14ac:dyDescent="0.3">
      <c r="A702" s="3"/>
      <c r="B702" s="4">
        <v>5.71</v>
      </c>
      <c r="C702" s="4">
        <v>0</v>
      </c>
      <c r="D702" t="s">
        <v>114</v>
      </c>
      <c r="E702" t="s">
        <v>366</v>
      </c>
      <c r="F702">
        <v>0</v>
      </c>
    </row>
    <row r="703" spans="1:6" x14ac:dyDescent="0.3">
      <c r="A703" s="3"/>
      <c r="B703" s="4">
        <v>3.25</v>
      </c>
      <c r="C703" s="4">
        <v>0</v>
      </c>
      <c r="D703" t="s">
        <v>114</v>
      </c>
      <c r="E703" t="s">
        <v>365</v>
      </c>
      <c r="F703">
        <v>0</v>
      </c>
    </row>
    <row r="704" spans="1:6" x14ac:dyDescent="0.3">
      <c r="A704" s="3" t="s">
        <v>377</v>
      </c>
      <c r="B704" s="4">
        <v>5.8</v>
      </c>
      <c r="C704" s="4">
        <v>0</v>
      </c>
      <c r="D704" t="s">
        <v>114</v>
      </c>
      <c r="E704" t="s">
        <v>378</v>
      </c>
      <c r="F704">
        <v>0</v>
      </c>
    </row>
    <row r="705" spans="1:6" x14ac:dyDescent="0.3">
      <c r="A705" s="3" t="s">
        <v>379</v>
      </c>
      <c r="B705" s="4">
        <v>7.35</v>
      </c>
      <c r="C705" s="4">
        <v>0</v>
      </c>
      <c r="D705" t="s">
        <v>114</v>
      </c>
      <c r="E705" t="s">
        <v>380</v>
      </c>
      <c r="F705">
        <v>0</v>
      </c>
    </row>
    <row r="706" spans="1:6" x14ac:dyDescent="0.3">
      <c r="A706" s="3" t="s">
        <v>369</v>
      </c>
      <c r="B706" s="4">
        <v>368.8</v>
      </c>
      <c r="C706" s="4">
        <v>0</v>
      </c>
      <c r="D706" t="s">
        <v>26</v>
      </c>
      <c r="E706" t="s">
        <v>360</v>
      </c>
      <c r="F706">
        <v>0</v>
      </c>
    </row>
    <row r="707" spans="1:6" x14ac:dyDescent="0.3">
      <c r="A707" s="3"/>
      <c r="B707" s="4">
        <v>36.229999999999997</v>
      </c>
      <c r="C707" s="4">
        <v>0</v>
      </c>
      <c r="D707" t="s">
        <v>26</v>
      </c>
      <c r="E707" t="s">
        <v>361</v>
      </c>
      <c r="F707">
        <v>0</v>
      </c>
    </row>
    <row r="708" spans="1:6" x14ac:dyDescent="0.3">
      <c r="A708" s="3"/>
      <c r="B708" s="4">
        <v>58.14</v>
      </c>
      <c r="C708" s="4">
        <v>0</v>
      </c>
      <c r="D708" t="s">
        <v>114</v>
      </c>
      <c r="E708" t="s">
        <v>363</v>
      </c>
      <c r="F708">
        <v>0</v>
      </c>
    </row>
    <row r="709" spans="1:6" x14ac:dyDescent="0.3">
      <c r="A709" s="3"/>
      <c r="B709" s="4">
        <v>4.1100000000000003</v>
      </c>
      <c r="C709" s="4">
        <v>0</v>
      </c>
      <c r="D709" t="s">
        <v>114</v>
      </c>
      <c r="E709" t="s">
        <v>370</v>
      </c>
      <c r="F709">
        <v>0</v>
      </c>
    </row>
    <row r="710" spans="1:6" x14ac:dyDescent="0.3">
      <c r="A710" s="3"/>
      <c r="B710" s="4">
        <v>3</v>
      </c>
      <c r="C710" s="4">
        <v>0</v>
      </c>
      <c r="D710" t="s">
        <v>114</v>
      </c>
      <c r="E710" t="s">
        <v>371</v>
      </c>
      <c r="F710">
        <v>0</v>
      </c>
    </row>
    <row r="711" spans="1:6" x14ac:dyDescent="0.3">
      <c r="A711" s="3"/>
      <c r="B711" s="4">
        <v>0.76</v>
      </c>
      <c r="C711" s="4">
        <v>0</v>
      </c>
      <c r="D711" t="s">
        <v>114</v>
      </c>
      <c r="E711" t="s">
        <v>364</v>
      </c>
      <c r="F711">
        <v>0</v>
      </c>
    </row>
    <row r="712" spans="1:6" x14ac:dyDescent="0.3">
      <c r="A712" s="3"/>
      <c r="B712" s="4">
        <v>87.67</v>
      </c>
      <c r="C712" s="4">
        <v>0</v>
      </c>
      <c r="D712" t="s">
        <v>114</v>
      </c>
      <c r="E712" t="s">
        <v>362</v>
      </c>
      <c r="F712">
        <v>0</v>
      </c>
    </row>
    <row r="713" spans="1:6" x14ac:dyDescent="0.3">
      <c r="A713" s="3" t="s">
        <v>372</v>
      </c>
      <c r="B713" s="4">
        <v>23.43</v>
      </c>
      <c r="C713" s="4">
        <v>0</v>
      </c>
      <c r="D713" t="s">
        <v>114</v>
      </c>
      <c r="E713" t="s">
        <v>192</v>
      </c>
      <c r="F713">
        <v>0</v>
      </c>
    </row>
    <row r="714" spans="1:6" x14ac:dyDescent="0.3">
      <c r="A714" s="3" t="s">
        <v>373</v>
      </c>
      <c r="B714" s="4">
        <v>5.44</v>
      </c>
      <c r="C714" s="4">
        <v>0</v>
      </c>
      <c r="D714" t="s">
        <v>114</v>
      </c>
      <c r="E714" t="s">
        <v>192</v>
      </c>
      <c r="F714">
        <v>0</v>
      </c>
    </row>
    <row r="715" spans="1:6" x14ac:dyDescent="0.3">
      <c r="A715" s="3"/>
      <c r="B715" s="4">
        <v>2.06</v>
      </c>
      <c r="C715" s="4">
        <v>0</v>
      </c>
      <c r="D715" t="s">
        <v>114</v>
      </c>
      <c r="E715" t="s">
        <v>365</v>
      </c>
      <c r="F715">
        <v>0</v>
      </c>
    </row>
    <row r="716" spans="1:6" x14ac:dyDescent="0.3">
      <c r="A716" s="3" t="s">
        <v>377</v>
      </c>
      <c r="B716" s="4">
        <v>4.58</v>
      </c>
      <c r="C716" s="4">
        <v>0</v>
      </c>
      <c r="D716" t="s">
        <v>114</v>
      </c>
      <c r="E716" t="s">
        <v>378</v>
      </c>
      <c r="F716">
        <v>0</v>
      </c>
    </row>
    <row r="717" spans="1:6" x14ac:dyDescent="0.3">
      <c r="A717" s="3" t="s">
        <v>379</v>
      </c>
      <c r="B717" s="4">
        <v>7.37</v>
      </c>
      <c r="C717" s="4">
        <v>0</v>
      </c>
      <c r="D717" t="s">
        <v>114</v>
      </c>
      <c r="E717" t="s">
        <v>380</v>
      </c>
      <c r="F717">
        <v>0</v>
      </c>
    </row>
    <row r="718" spans="1:6" x14ac:dyDescent="0.3">
      <c r="A718" s="3" t="s">
        <v>369</v>
      </c>
      <c r="B718" s="4">
        <v>233.28</v>
      </c>
      <c r="C718" s="4">
        <v>0</v>
      </c>
      <c r="D718" t="s">
        <v>230</v>
      </c>
      <c r="E718" t="s">
        <v>360</v>
      </c>
      <c r="F718">
        <v>0</v>
      </c>
    </row>
    <row r="719" spans="1:6" x14ac:dyDescent="0.3">
      <c r="A719" s="3"/>
      <c r="B719" s="4">
        <v>18.11</v>
      </c>
      <c r="C719" s="4">
        <v>0</v>
      </c>
      <c r="D719" t="s">
        <v>230</v>
      </c>
      <c r="E719" t="s">
        <v>361</v>
      </c>
      <c r="F719">
        <v>0</v>
      </c>
    </row>
    <row r="720" spans="1:6" x14ac:dyDescent="0.3">
      <c r="A720" s="3"/>
      <c r="B720" s="4">
        <v>74.75</v>
      </c>
      <c r="C720" s="4">
        <v>0</v>
      </c>
      <c r="D720" t="s">
        <v>114</v>
      </c>
      <c r="E720" t="s">
        <v>363</v>
      </c>
      <c r="F720">
        <v>0</v>
      </c>
    </row>
    <row r="721" spans="1:6" x14ac:dyDescent="0.3">
      <c r="A721" s="3"/>
      <c r="B721" s="4">
        <v>4.04</v>
      </c>
      <c r="C721" s="4">
        <v>0</v>
      </c>
      <c r="D721" t="s">
        <v>114</v>
      </c>
      <c r="E721" t="s">
        <v>370</v>
      </c>
      <c r="F721">
        <v>0</v>
      </c>
    </row>
    <row r="722" spans="1:6" x14ac:dyDescent="0.3">
      <c r="A722" s="3"/>
      <c r="B722" s="4">
        <v>1.8</v>
      </c>
      <c r="C722" s="4">
        <v>0</v>
      </c>
      <c r="D722" t="s">
        <v>114</v>
      </c>
      <c r="E722" t="s">
        <v>371</v>
      </c>
      <c r="F722">
        <v>0</v>
      </c>
    </row>
    <row r="723" spans="1:6" x14ac:dyDescent="0.3">
      <c r="A723" s="3"/>
      <c r="B723" s="4">
        <v>0.43</v>
      </c>
      <c r="C723" s="4">
        <v>0</v>
      </c>
      <c r="D723" t="s">
        <v>114</v>
      </c>
      <c r="E723" t="s">
        <v>364</v>
      </c>
      <c r="F723">
        <v>0</v>
      </c>
    </row>
    <row r="724" spans="1:6" x14ac:dyDescent="0.3">
      <c r="A724" s="3"/>
      <c r="B724" s="4">
        <v>53.79</v>
      </c>
      <c r="C724" s="4">
        <v>0</v>
      </c>
      <c r="D724" t="s">
        <v>114</v>
      </c>
      <c r="E724" t="s">
        <v>362</v>
      </c>
      <c r="F724">
        <v>0</v>
      </c>
    </row>
    <row r="725" spans="1:6" x14ac:dyDescent="0.3">
      <c r="A725" s="3" t="s">
        <v>372</v>
      </c>
      <c r="B725" s="4">
        <v>12.85</v>
      </c>
      <c r="C725" s="4">
        <v>0</v>
      </c>
      <c r="D725" t="s">
        <v>114</v>
      </c>
      <c r="E725" t="s">
        <v>192</v>
      </c>
      <c r="F725">
        <v>0</v>
      </c>
    </row>
    <row r="726" spans="1:6" x14ac:dyDescent="0.3">
      <c r="A726" s="3" t="s">
        <v>373</v>
      </c>
      <c r="B726" s="4">
        <v>2.98</v>
      </c>
      <c r="C726" s="4">
        <v>0</v>
      </c>
      <c r="D726" t="s">
        <v>114</v>
      </c>
      <c r="E726" t="s">
        <v>192</v>
      </c>
      <c r="F726">
        <v>0</v>
      </c>
    </row>
    <row r="727" spans="1:6" x14ac:dyDescent="0.3">
      <c r="A727" s="3"/>
      <c r="B727" s="4">
        <v>1.28</v>
      </c>
      <c r="C727" s="4">
        <v>0</v>
      </c>
      <c r="D727" t="s">
        <v>114</v>
      </c>
      <c r="E727" t="s">
        <v>365</v>
      </c>
      <c r="F727">
        <v>0</v>
      </c>
    </row>
    <row r="728" spans="1:6" x14ac:dyDescent="0.3">
      <c r="A728" s="3" t="s">
        <v>377</v>
      </c>
      <c r="B728" s="4">
        <v>2.81</v>
      </c>
      <c r="C728" s="4">
        <v>0</v>
      </c>
      <c r="D728" t="s">
        <v>114</v>
      </c>
      <c r="E728" t="s">
        <v>378</v>
      </c>
      <c r="F728">
        <v>0</v>
      </c>
    </row>
    <row r="729" spans="1:6" x14ac:dyDescent="0.3">
      <c r="A729" s="3" t="s">
        <v>379</v>
      </c>
      <c r="B729" s="4">
        <v>4.33</v>
      </c>
      <c r="C729" s="4">
        <v>0</v>
      </c>
      <c r="D729" t="s">
        <v>114</v>
      </c>
      <c r="E729" t="s">
        <v>380</v>
      </c>
      <c r="F729">
        <v>0</v>
      </c>
    </row>
    <row r="730" spans="1:6" x14ac:dyDescent="0.3">
      <c r="A730" s="3" t="s">
        <v>369</v>
      </c>
      <c r="B730" s="4">
        <v>20.25</v>
      </c>
      <c r="C730" s="4">
        <v>0</v>
      </c>
      <c r="D730" t="s">
        <v>374</v>
      </c>
      <c r="E730" t="s">
        <v>360</v>
      </c>
      <c r="F730">
        <v>0</v>
      </c>
    </row>
    <row r="731" spans="1:6" x14ac:dyDescent="0.3">
      <c r="A731" s="3"/>
      <c r="B731" s="4">
        <v>1.17</v>
      </c>
      <c r="C731" s="4">
        <v>0</v>
      </c>
      <c r="D731" t="s">
        <v>374</v>
      </c>
      <c r="E731" t="s">
        <v>361</v>
      </c>
      <c r="F731">
        <v>0</v>
      </c>
    </row>
    <row r="732" spans="1:6" x14ac:dyDescent="0.3">
      <c r="A732" s="3"/>
      <c r="B732" s="4">
        <v>8.07</v>
      </c>
      <c r="C732" s="4">
        <v>0</v>
      </c>
      <c r="D732" t="s">
        <v>114</v>
      </c>
      <c r="E732" t="s">
        <v>363</v>
      </c>
      <c r="F732">
        <v>0</v>
      </c>
    </row>
    <row r="733" spans="1:6" x14ac:dyDescent="0.3">
      <c r="A733" s="3"/>
      <c r="B733" s="4">
        <v>0.45</v>
      </c>
      <c r="C733" s="4">
        <v>0</v>
      </c>
      <c r="D733" t="s">
        <v>114</v>
      </c>
      <c r="E733" t="s">
        <v>370</v>
      </c>
      <c r="F733">
        <v>0</v>
      </c>
    </row>
    <row r="734" spans="1:6" x14ac:dyDescent="0.3">
      <c r="A734" s="3"/>
      <c r="B734" s="4">
        <v>0.15</v>
      </c>
      <c r="C734" s="4">
        <v>0</v>
      </c>
      <c r="D734" t="s">
        <v>114</v>
      </c>
      <c r="E734" t="s">
        <v>371</v>
      </c>
      <c r="F734">
        <v>0</v>
      </c>
    </row>
    <row r="735" spans="1:6" x14ac:dyDescent="0.3">
      <c r="A735" s="3"/>
      <c r="B735" s="4">
        <v>0.03</v>
      </c>
      <c r="C735" s="4">
        <v>0</v>
      </c>
      <c r="D735" t="s">
        <v>114</v>
      </c>
      <c r="E735" t="s">
        <v>364</v>
      </c>
      <c r="F735">
        <v>0</v>
      </c>
    </row>
    <row r="736" spans="1:6" x14ac:dyDescent="0.3">
      <c r="A736" s="3" t="s">
        <v>372</v>
      </c>
      <c r="B736" s="4">
        <v>1.1399999999999999</v>
      </c>
      <c r="C736" s="4">
        <v>0</v>
      </c>
      <c r="D736" t="s">
        <v>114</v>
      </c>
      <c r="E736" t="s">
        <v>192</v>
      </c>
      <c r="F736">
        <v>0</v>
      </c>
    </row>
    <row r="737" spans="1:6" x14ac:dyDescent="0.3">
      <c r="A737" s="3" t="s">
        <v>373</v>
      </c>
      <c r="B737" s="4">
        <v>0.27</v>
      </c>
      <c r="C737" s="4">
        <v>0</v>
      </c>
      <c r="D737" t="s">
        <v>114</v>
      </c>
      <c r="E737" t="s">
        <v>192</v>
      </c>
      <c r="F737">
        <v>0</v>
      </c>
    </row>
    <row r="738" spans="1:6" x14ac:dyDescent="0.3">
      <c r="A738" s="3"/>
      <c r="B738" s="4">
        <v>0.12</v>
      </c>
      <c r="C738" s="4">
        <v>0</v>
      </c>
      <c r="D738" t="s">
        <v>114</v>
      </c>
      <c r="E738" t="s">
        <v>365</v>
      </c>
      <c r="F738">
        <v>0</v>
      </c>
    </row>
    <row r="739" spans="1:6" x14ac:dyDescent="0.3">
      <c r="A739" s="3" t="s">
        <v>377</v>
      </c>
      <c r="B739" s="4">
        <v>0.24</v>
      </c>
      <c r="C739" s="4">
        <v>0</v>
      </c>
      <c r="D739" t="s">
        <v>114</v>
      </c>
      <c r="E739" t="s">
        <v>378</v>
      </c>
      <c r="F739">
        <v>0</v>
      </c>
    </row>
    <row r="740" spans="1:6" x14ac:dyDescent="0.3">
      <c r="A740" s="3" t="s">
        <v>379</v>
      </c>
      <c r="B740" s="4">
        <v>0.39</v>
      </c>
      <c r="C740" s="4">
        <v>0</v>
      </c>
      <c r="D740" t="s">
        <v>114</v>
      </c>
      <c r="E740" t="s">
        <v>380</v>
      </c>
      <c r="F740">
        <v>0</v>
      </c>
    </row>
    <row r="741" spans="1:6" x14ac:dyDescent="0.3">
      <c r="A741" s="3" t="s">
        <v>369</v>
      </c>
      <c r="B741" s="4">
        <v>84.74</v>
      </c>
      <c r="C741" s="4">
        <v>0</v>
      </c>
      <c r="D741" t="s">
        <v>375</v>
      </c>
      <c r="E741" t="s">
        <v>360</v>
      </c>
      <c r="F741">
        <v>0</v>
      </c>
    </row>
    <row r="742" spans="1:6" x14ac:dyDescent="0.3">
      <c r="A742" s="3"/>
      <c r="B742" s="4">
        <v>3.42</v>
      </c>
      <c r="C742" s="4">
        <v>0</v>
      </c>
      <c r="D742" t="s">
        <v>375</v>
      </c>
      <c r="E742" t="s">
        <v>361</v>
      </c>
      <c r="F742">
        <v>0</v>
      </c>
    </row>
    <row r="743" spans="1:6" x14ac:dyDescent="0.3">
      <c r="A743" s="3"/>
      <c r="B743" s="4">
        <v>8.7799999999999994</v>
      </c>
      <c r="C743" s="4">
        <v>0</v>
      </c>
      <c r="D743" t="s">
        <v>114</v>
      </c>
      <c r="E743" t="s">
        <v>363</v>
      </c>
      <c r="F743">
        <v>0</v>
      </c>
    </row>
    <row r="744" spans="1:6" x14ac:dyDescent="0.3">
      <c r="A744" s="3"/>
      <c r="B744" s="4">
        <v>0.46</v>
      </c>
      <c r="C744" s="4">
        <v>0</v>
      </c>
      <c r="D744" t="s">
        <v>114</v>
      </c>
      <c r="E744" t="s">
        <v>370</v>
      </c>
      <c r="F744">
        <v>0</v>
      </c>
    </row>
    <row r="745" spans="1:6" x14ac:dyDescent="0.3">
      <c r="A745" s="3"/>
      <c r="B745" s="4">
        <v>0.32</v>
      </c>
      <c r="C745" s="4">
        <v>0</v>
      </c>
      <c r="D745" t="s">
        <v>114</v>
      </c>
      <c r="E745" t="s">
        <v>371</v>
      </c>
      <c r="F745">
        <v>0</v>
      </c>
    </row>
    <row r="746" spans="1:6" x14ac:dyDescent="0.3">
      <c r="A746" s="3"/>
      <c r="B746" s="4">
        <v>2.16</v>
      </c>
      <c r="C746" s="4">
        <v>0</v>
      </c>
      <c r="D746" t="s">
        <v>114</v>
      </c>
      <c r="E746" t="s">
        <v>364</v>
      </c>
      <c r="F746">
        <v>0</v>
      </c>
    </row>
    <row r="747" spans="1:6" x14ac:dyDescent="0.3">
      <c r="A747" s="3"/>
      <c r="B747" s="4">
        <v>9.23</v>
      </c>
      <c r="C747" s="4">
        <v>0</v>
      </c>
      <c r="D747" t="s">
        <v>114</v>
      </c>
      <c r="E747" t="s">
        <v>362</v>
      </c>
      <c r="F747">
        <v>0</v>
      </c>
    </row>
    <row r="748" spans="1:6" x14ac:dyDescent="0.3">
      <c r="A748" s="3" t="s">
        <v>372</v>
      </c>
      <c r="B748" s="4">
        <v>2.65</v>
      </c>
      <c r="C748" s="4">
        <v>0</v>
      </c>
      <c r="D748" t="s">
        <v>114</v>
      </c>
      <c r="E748" t="s">
        <v>192</v>
      </c>
      <c r="F748">
        <v>0</v>
      </c>
    </row>
    <row r="749" spans="1:6" x14ac:dyDescent="0.3">
      <c r="A749" s="3" t="s">
        <v>373</v>
      </c>
      <c r="B749" s="4">
        <v>0.62</v>
      </c>
      <c r="C749" s="4">
        <v>0</v>
      </c>
      <c r="D749" t="s">
        <v>114</v>
      </c>
      <c r="E749" t="s">
        <v>192</v>
      </c>
      <c r="F749">
        <v>0</v>
      </c>
    </row>
    <row r="750" spans="1:6" x14ac:dyDescent="0.3">
      <c r="A750" s="3"/>
      <c r="B750" s="4">
        <v>1.06</v>
      </c>
      <c r="C750" s="4">
        <v>0</v>
      </c>
      <c r="D750" t="s">
        <v>114</v>
      </c>
      <c r="E750" t="s">
        <v>366</v>
      </c>
      <c r="F750">
        <v>0</v>
      </c>
    </row>
    <row r="751" spans="1:6" x14ac:dyDescent="0.3">
      <c r="A751" s="3"/>
      <c r="B751" s="4">
        <v>0.24</v>
      </c>
      <c r="C751" s="4">
        <v>0</v>
      </c>
      <c r="D751" t="s">
        <v>114</v>
      </c>
      <c r="E751" t="s">
        <v>365</v>
      </c>
      <c r="F751">
        <v>0</v>
      </c>
    </row>
    <row r="752" spans="1:6" x14ac:dyDescent="0.3">
      <c r="A752" s="3" t="s">
        <v>377</v>
      </c>
      <c r="B752" s="4">
        <v>0.54</v>
      </c>
      <c r="C752" s="4">
        <v>0</v>
      </c>
      <c r="D752" t="s">
        <v>114</v>
      </c>
      <c r="E752" t="s">
        <v>378</v>
      </c>
      <c r="F752">
        <v>0</v>
      </c>
    </row>
    <row r="753" spans="1:6" x14ac:dyDescent="0.3">
      <c r="A753" s="3" t="s">
        <v>379</v>
      </c>
      <c r="B753" s="4">
        <v>0.89</v>
      </c>
      <c r="C753" s="4">
        <v>0</v>
      </c>
      <c r="D753" t="s">
        <v>114</v>
      </c>
      <c r="E753" t="s">
        <v>380</v>
      </c>
      <c r="F753">
        <v>0</v>
      </c>
    </row>
    <row r="754" spans="1:6" x14ac:dyDescent="0.3">
      <c r="A754" s="3" t="s">
        <v>369</v>
      </c>
      <c r="B754" s="4">
        <v>61.49</v>
      </c>
      <c r="C754" s="4">
        <v>0</v>
      </c>
      <c r="D754" t="s">
        <v>376</v>
      </c>
      <c r="E754" t="s">
        <v>360</v>
      </c>
      <c r="F754">
        <v>0</v>
      </c>
    </row>
    <row r="755" spans="1:6" x14ac:dyDescent="0.3">
      <c r="A755" s="3"/>
      <c r="B755" s="4">
        <v>4.6100000000000003</v>
      </c>
      <c r="C755" s="4">
        <v>0</v>
      </c>
      <c r="D755" t="s">
        <v>376</v>
      </c>
      <c r="E755" t="s">
        <v>361</v>
      </c>
      <c r="F755">
        <v>0</v>
      </c>
    </row>
    <row r="756" spans="1:6" x14ac:dyDescent="0.3">
      <c r="A756" s="3"/>
      <c r="B756" s="4">
        <v>13.74</v>
      </c>
      <c r="C756" s="4">
        <v>0</v>
      </c>
      <c r="D756" t="s">
        <v>114</v>
      </c>
      <c r="E756" t="s">
        <v>363</v>
      </c>
      <c r="F756">
        <v>0</v>
      </c>
    </row>
    <row r="757" spans="1:6" x14ac:dyDescent="0.3">
      <c r="A757" s="3"/>
      <c r="B757" s="4">
        <v>0.62</v>
      </c>
      <c r="C757" s="4">
        <v>0</v>
      </c>
      <c r="D757" t="s">
        <v>114</v>
      </c>
      <c r="E757" t="s">
        <v>370</v>
      </c>
      <c r="F757">
        <v>0</v>
      </c>
    </row>
    <row r="758" spans="1:6" x14ac:dyDescent="0.3">
      <c r="A758" s="3"/>
      <c r="B758" s="4">
        <v>0.44</v>
      </c>
      <c r="C758" s="4">
        <v>0</v>
      </c>
      <c r="D758" t="s">
        <v>114</v>
      </c>
      <c r="E758" t="s">
        <v>371</v>
      </c>
      <c r="F758">
        <v>0</v>
      </c>
    </row>
    <row r="759" spans="1:6" x14ac:dyDescent="0.3">
      <c r="A759" s="3"/>
      <c r="B759" s="4">
        <v>2.86</v>
      </c>
      <c r="C759" s="4">
        <v>0</v>
      </c>
      <c r="D759" t="s">
        <v>114</v>
      </c>
      <c r="E759" t="s">
        <v>364</v>
      </c>
      <c r="F759">
        <v>0</v>
      </c>
    </row>
    <row r="760" spans="1:6" x14ac:dyDescent="0.3">
      <c r="A760" s="3"/>
      <c r="B760" s="4">
        <v>13.5</v>
      </c>
      <c r="C760" s="4">
        <v>0</v>
      </c>
      <c r="D760" t="s">
        <v>114</v>
      </c>
      <c r="E760" t="s">
        <v>362</v>
      </c>
      <c r="F760">
        <v>0</v>
      </c>
    </row>
    <row r="761" spans="1:6" x14ac:dyDescent="0.3">
      <c r="A761" s="3" t="s">
        <v>372</v>
      </c>
      <c r="B761" s="4">
        <v>4.62</v>
      </c>
      <c r="C761" s="4">
        <v>0</v>
      </c>
      <c r="D761" t="s">
        <v>114</v>
      </c>
      <c r="E761" t="s">
        <v>192</v>
      </c>
      <c r="F761">
        <v>0</v>
      </c>
    </row>
    <row r="762" spans="1:6" x14ac:dyDescent="0.3">
      <c r="A762" s="3" t="s">
        <v>373</v>
      </c>
      <c r="B762" s="4">
        <v>1.0900000000000001</v>
      </c>
      <c r="C762" s="4">
        <v>0</v>
      </c>
      <c r="D762" t="s">
        <v>114</v>
      </c>
      <c r="E762" t="s">
        <v>192</v>
      </c>
      <c r="F762">
        <v>0</v>
      </c>
    </row>
    <row r="763" spans="1:6" x14ac:dyDescent="0.3">
      <c r="A763" s="3"/>
      <c r="B763" s="4">
        <v>1.41</v>
      </c>
      <c r="C763" s="4">
        <v>0</v>
      </c>
      <c r="D763" t="s">
        <v>114</v>
      </c>
      <c r="E763" t="s">
        <v>366</v>
      </c>
      <c r="F763">
        <v>0</v>
      </c>
    </row>
    <row r="764" spans="1:6" x14ac:dyDescent="0.3">
      <c r="A764" s="3"/>
      <c r="B764" s="4">
        <v>0.32</v>
      </c>
      <c r="C764" s="4">
        <v>0</v>
      </c>
      <c r="D764" t="s">
        <v>114</v>
      </c>
      <c r="E764" t="s">
        <v>365</v>
      </c>
      <c r="F764">
        <v>0</v>
      </c>
    </row>
    <row r="765" spans="1:6" x14ac:dyDescent="0.3">
      <c r="A765" s="3" t="s">
        <v>377</v>
      </c>
      <c r="B765" s="4">
        <v>0.92</v>
      </c>
      <c r="C765" s="4">
        <v>0</v>
      </c>
      <c r="D765" t="s">
        <v>114</v>
      </c>
      <c r="E765" t="s">
        <v>378</v>
      </c>
      <c r="F765">
        <v>0</v>
      </c>
    </row>
    <row r="766" spans="1:6" x14ac:dyDescent="0.3">
      <c r="A766" s="3" t="s">
        <v>379</v>
      </c>
      <c r="B766" s="4">
        <v>1.39</v>
      </c>
      <c r="C766" s="4">
        <v>0</v>
      </c>
      <c r="D766" t="s">
        <v>114</v>
      </c>
      <c r="E766" t="s">
        <v>380</v>
      </c>
      <c r="F766">
        <v>0</v>
      </c>
    </row>
    <row r="767" spans="1:6" x14ac:dyDescent="0.3">
      <c r="A767" s="3" t="s">
        <v>369</v>
      </c>
      <c r="B767" s="4">
        <v>0.36</v>
      </c>
      <c r="C767" s="4">
        <v>0</v>
      </c>
      <c r="D767" t="s">
        <v>123</v>
      </c>
      <c r="E767" t="s">
        <v>360</v>
      </c>
      <c r="F767">
        <v>0</v>
      </c>
    </row>
    <row r="768" spans="1:6" x14ac:dyDescent="0.3">
      <c r="A768" s="3" t="s">
        <v>369</v>
      </c>
      <c r="B768" s="4">
        <v>145.19999999999999</v>
      </c>
      <c r="C768" s="4">
        <v>0</v>
      </c>
      <c r="D768" t="s">
        <v>383</v>
      </c>
      <c r="E768" t="s">
        <v>360</v>
      </c>
      <c r="F768">
        <v>0</v>
      </c>
    </row>
    <row r="769" spans="1:6" x14ac:dyDescent="0.3">
      <c r="A769" s="3"/>
      <c r="B769" s="4">
        <v>14.41</v>
      </c>
      <c r="C769" s="4">
        <v>0</v>
      </c>
      <c r="D769" t="s">
        <v>383</v>
      </c>
      <c r="E769" t="s">
        <v>361</v>
      </c>
      <c r="F769">
        <v>0</v>
      </c>
    </row>
    <row r="770" spans="1:6" x14ac:dyDescent="0.3">
      <c r="A770" s="3"/>
      <c r="B770" s="4">
        <v>25.58</v>
      </c>
      <c r="C770" s="4">
        <v>0</v>
      </c>
      <c r="D770" t="s">
        <v>114</v>
      </c>
      <c r="E770" t="s">
        <v>363</v>
      </c>
      <c r="F770">
        <v>0</v>
      </c>
    </row>
    <row r="771" spans="1:6" x14ac:dyDescent="0.3">
      <c r="A771" s="3"/>
      <c r="B771" s="4">
        <v>1.82</v>
      </c>
      <c r="C771" s="4">
        <v>0</v>
      </c>
      <c r="D771" t="s">
        <v>114</v>
      </c>
      <c r="E771" t="s">
        <v>370</v>
      </c>
      <c r="F771">
        <v>0</v>
      </c>
    </row>
    <row r="772" spans="1:6" x14ac:dyDescent="0.3">
      <c r="A772" s="3"/>
      <c r="B772" s="4">
        <v>1.1399999999999999</v>
      </c>
      <c r="C772" s="4">
        <v>0</v>
      </c>
      <c r="D772" t="s">
        <v>114</v>
      </c>
      <c r="E772" t="s">
        <v>371</v>
      </c>
      <c r="F772">
        <v>0</v>
      </c>
    </row>
    <row r="773" spans="1:6" x14ac:dyDescent="0.3">
      <c r="A773" s="3"/>
      <c r="B773" s="4">
        <v>7.08</v>
      </c>
      <c r="C773" s="4">
        <v>0</v>
      </c>
      <c r="D773" t="s">
        <v>114</v>
      </c>
      <c r="E773" t="s">
        <v>364</v>
      </c>
      <c r="F773">
        <v>0</v>
      </c>
    </row>
    <row r="774" spans="1:6" x14ac:dyDescent="0.3">
      <c r="A774" s="3"/>
      <c r="B774" s="4">
        <v>35.549999999999997</v>
      </c>
      <c r="C774" s="4">
        <v>0</v>
      </c>
      <c r="D774" t="s">
        <v>114</v>
      </c>
      <c r="E774" t="s">
        <v>362</v>
      </c>
      <c r="F774">
        <v>0</v>
      </c>
    </row>
    <row r="775" spans="1:6" x14ac:dyDescent="0.3">
      <c r="A775" s="3" t="s">
        <v>372</v>
      </c>
      <c r="B775" s="4">
        <v>13.98</v>
      </c>
      <c r="C775" s="4">
        <v>0</v>
      </c>
      <c r="D775" t="s">
        <v>114</v>
      </c>
      <c r="E775" t="s">
        <v>192</v>
      </c>
      <c r="F775">
        <v>0</v>
      </c>
    </row>
    <row r="776" spans="1:6" x14ac:dyDescent="0.3">
      <c r="A776" s="3" t="s">
        <v>373</v>
      </c>
      <c r="B776" s="4">
        <v>3.27</v>
      </c>
      <c r="C776" s="4">
        <v>0</v>
      </c>
      <c r="D776" t="s">
        <v>114</v>
      </c>
      <c r="E776" t="s">
        <v>192</v>
      </c>
      <c r="F776">
        <v>0</v>
      </c>
    </row>
    <row r="777" spans="1:6" x14ac:dyDescent="0.3">
      <c r="A777" s="3"/>
      <c r="B777" s="4">
        <v>3.61</v>
      </c>
      <c r="C777" s="4">
        <v>0</v>
      </c>
      <c r="D777" t="s">
        <v>114</v>
      </c>
      <c r="E777" t="s">
        <v>366</v>
      </c>
      <c r="F777">
        <v>0</v>
      </c>
    </row>
    <row r="778" spans="1:6" x14ac:dyDescent="0.3">
      <c r="A778" s="3"/>
      <c r="B778" s="4">
        <v>0.82</v>
      </c>
      <c r="C778" s="4">
        <v>0</v>
      </c>
      <c r="D778" t="s">
        <v>114</v>
      </c>
      <c r="E778" t="s">
        <v>365</v>
      </c>
      <c r="F778">
        <v>0</v>
      </c>
    </row>
    <row r="779" spans="1:6" x14ac:dyDescent="0.3">
      <c r="A779" s="3" t="s">
        <v>377</v>
      </c>
      <c r="B779" s="4">
        <v>2.48</v>
      </c>
      <c r="C779" s="4">
        <v>0</v>
      </c>
      <c r="D779" t="s">
        <v>114</v>
      </c>
      <c r="E779" t="s">
        <v>378</v>
      </c>
      <c r="F779">
        <v>0</v>
      </c>
    </row>
    <row r="780" spans="1:6" x14ac:dyDescent="0.3">
      <c r="A780" s="3" t="s">
        <v>379</v>
      </c>
      <c r="B780" s="4">
        <v>3.04</v>
      </c>
      <c r="C780" s="4">
        <v>0</v>
      </c>
      <c r="D780" t="s">
        <v>114</v>
      </c>
      <c r="E780" t="s">
        <v>380</v>
      </c>
      <c r="F780">
        <v>0</v>
      </c>
    </row>
    <row r="781" spans="1:6" x14ac:dyDescent="0.3">
      <c r="A781" s="3" t="s">
        <v>369</v>
      </c>
      <c r="B781" s="4">
        <v>221.21</v>
      </c>
      <c r="C781" s="4">
        <v>0</v>
      </c>
      <c r="D781" t="s">
        <v>385</v>
      </c>
      <c r="E781" t="s">
        <v>360</v>
      </c>
      <c r="F781">
        <v>0</v>
      </c>
    </row>
    <row r="782" spans="1:6" x14ac:dyDescent="0.3">
      <c r="A782" s="3"/>
      <c r="B782" s="4">
        <v>20.100000000000001</v>
      </c>
      <c r="C782" s="4">
        <v>0</v>
      </c>
      <c r="D782" t="s">
        <v>385</v>
      </c>
      <c r="E782" t="s">
        <v>361</v>
      </c>
      <c r="F782">
        <v>0</v>
      </c>
    </row>
    <row r="783" spans="1:6" x14ac:dyDescent="0.3">
      <c r="A783" s="3"/>
      <c r="B783" s="4">
        <v>46.29</v>
      </c>
      <c r="C783" s="4">
        <v>0</v>
      </c>
      <c r="D783" t="s">
        <v>114</v>
      </c>
      <c r="E783" t="s">
        <v>363</v>
      </c>
      <c r="F783">
        <v>0</v>
      </c>
    </row>
    <row r="784" spans="1:6" x14ac:dyDescent="0.3">
      <c r="A784" s="3"/>
      <c r="B784" s="4">
        <v>3.11</v>
      </c>
      <c r="C784" s="4">
        <v>0</v>
      </c>
      <c r="D784" t="s">
        <v>114</v>
      </c>
      <c r="E784" t="s">
        <v>370</v>
      </c>
      <c r="F784">
        <v>0</v>
      </c>
    </row>
    <row r="785" spans="1:6" x14ac:dyDescent="0.3">
      <c r="A785" s="3"/>
      <c r="B785" s="4">
        <v>1.72</v>
      </c>
      <c r="C785" s="4">
        <v>0</v>
      </c>
      <c r="D785" t="s">
        <v>114</v>
      </c>
      <c r="E785" t="s">
        <v>371</v>
      </c>
      <c r="F785">
        <v>0</v>
      </c>
    </row>
    <row r="786" spans="1:6" x14ac:dyDescent="0.3">
      <c r="A786" s="3"/>
      <c r="B786" s="4">
        <v>0.32</v>
      </c>
      <c r="C786" s="4">
        <v>0</v>
      </c>
      <c r="D786" t="s">
        <v>114</v>
      </c>
      <c r="E786" t="s">
        <v>364</v>
      </c>
      <c r="F786">
        <v>0</v>
      </c>
    </row>
    <row r="787" spans="1:6" x14ac:dyDescent="0.3">
      <c r="A787" s="3"/>
      <c r="B787" s="4">
        <v>47.06</v>
      </c>
      <c r="C787" s="4">
        <v>0</v>
      </c>
      <c r="D787" t="s">
        <v>114</v>
      </c>
      <c r="E787" t="s">
        <v>362</v>
      </c>
      <c r="F787">
        <v>0</v>
      </c>
    </row>
    <row r="788" spans="1:6" x14ac:dyDescent="0.3">
      <c r="A788" s="3" t="s">
        <v>372</v>
      </c>
      <c r="B788" s="4">
        <v>12.32</v>
      </c>
      <c r="C788" s="4">
        <v>0</v>
      </c>
      <c r="D788" t="s">
        <v>114</v>
      </c>
      <c r="E788" t="s">
        <v>192</v>
      </c>
      <c r="F788">
        <v>0</v>
      </c>
    </row>
    <row r="789" spans="1:6" x14ac:dyDescent="0.3">
      <c r="A789" s="3" t="s">
        <v>373</v>
      </c>
      <c r="B789" s="4">
        <v>2.88</v>
      </c>
      <c r="C789" s="4">
        <v>0</v>
      </c>
      <c r="D789" t="s">
        <v>114</v>
      </c>
      <c r="E789" t="s">
        <v>192</v>
      </c>
      <c r="F789">
        <v>0</v>
      </c>
    </row>
    <row r="790" spans="1:6" x14ac:dyDescent="0.3">
      <c r="A790" s="3"/>
      <c r="B790" s="4">
        <v>1.05</v>
      </c>
      <c r="C790" s="4">
        <v>0</v>
      </c>
      <c r="D790" t="s">
        <v>114</v>
      </c>
      <c r="E790" t="s">
        <v>365</v>
      </c>
      <c r="F790">
        <v>0</v>
      </c>
    </row>
    <row r="791" spans="1:6" x14ac:dyDescent="0.3">
      <c r="A791" s="3" t="s">
        <v>377</v>
      </c>
      <c r="B791" s="4">
        <v>2.4</v>
      </c>
      <c r="C791" s="4">
        <v>0</v>
      </c>
      <c r="D791" t="s">
        <v>114</v>
      </c>
      <c r="E791" t="s">
        <v>378</v>
      </c>
      <c r="F791">
        <v>0</v>
      </c>
    </row>
    <row r="792" spans="1:6" x14ac:dyDescent="0.3">
      <c r="A792" s="3" t="s">
        <v>379</v>
      </c>
      <c r="B792" s="4">
        <v>4.16</v>
      </c>
      <c r="C792" s="4">
        <v>0</v>
      </c>
      <c r="D792" t="s">
        <v>114</v>
      </c>
      <c r="E792" t="s">
        <v>380</v>
      </c>
      <c r="F792">
        <v>0</v>
      </c>
    </row>
    <row r="793" spans="1:6" x14ac:dyDescent="0.3">
      <c r="A793" s="3" t="s">
        <v>369</v>
      </c>
      <c r="B793" s="4">
        <v>743.36</v>
      </c>
      <c r="C793" s="4">
        <v>0</v>
      </c>
      <c r="D793" t="s">
        <v>34</v>
      </c>
      <c r="E793" t="s">
        <v>360</v>
      </c>
      <c r="F793">
        <v>0</v>
      </c>
    </row>
    <row r="794" spans="1:6" x14ac:dyDescent="0.3">
      <c r="A794" s="3" t="s">
        <v>369</v>
      </c>
      <c r="B794" s="4">
        <v>3255.75</v>
      </c>
      <c r="C794" s="4">
        <v>0</v>
      </c>
      <c r="D794" t="s">
        <v>34</v>
      </c>
      <c r="E794" t="s">
        <v>360</v>
      </c>
      <c r="F794">
        <v>0</v>
      </c>
    </row>
    <row r="795" spans="1:6" x14ac:dyDescent="0.3">
      <c r="A795" s="3"/>
      <c r="B795" s="4">
        <v>265.76</v>
      </c>
      <c r="C795" s="4">
        <v>0</v>
      </c>
      <c r="D795" t="s">
        <v>34</v>
      </c>
      <c r="E795" t="s">
        <v>361</v>
      </c>
      <c r="F795">
        <v>0</v>
      </c>
    </row>
    <row r="796" spans="1:6" x14ac:dyDescent="0.3">
      <c r="A796" s="3" t="s">
        <v>369</v>
      </c>
      <c r="B796" s="4">
        <v>567.88</v>
      </c>
      <c r="C796" s="4">
        <v>0</v>
      </c>
      <c r="D796" t="s">
        <v>34</v>
      </c>
      <c r="E796" t="s">
        <v>386</v>
      </c>
      <c r="F796">
        <v>0</v>
      </c>
    </row>
    <row r="797" spans="1:6" x14ac:dyDescent="0.3">
      <c r="A797" s="3"/>
      <c r="B797" s="4">
        <v>406.59</v>
      </c>
      <c r="C797" s="4">
        <v>0</v>
      </c>
      <c r="D797" t="s">
        <v>114</v>
      </c>
      <c r="E797" t="s">
        <v>363</v>
      </c>
      <c r="F797">
        <v>0</v>
      </c>
    </row>
    <row r="798" spans="1:6" x14ac:dyDescent="0.3">
      <c r="A798" s="3"/>
      <c r="B798" s="4">
        <v>26.97</v>
      </c>
      <c r="C798" s="4">
        <v>0</v>
      </c>
      <c r="D798" t="s">
        <v>114</v>
      </c>
      <c r="E798" t="s">
        <v>370</v>
      </c>
      <c r="F798">
        <v>0</v>
      </c>
    </row>
    <row r="799" spans="1:6" x14ac:dyDescent="0.3">
      <c r="A799" s="3"/>
      <c r="B799" s="4">
        <v>25.57</v>
      </c>
      <c r="C799" s="4">
        <v>0</v>
      </c>
      <c r="D799" t="s">
        <v>114</v>
      </c>
      <c r="E799" t="s">
        <v>371</v>
      </c>
      <c r="F799">
        <v>0</v>
      </c>
    </row>
    <row r="800" spans="1:6" x14ac:dyDescent="0.3">
      <c r="A800" s="3"/>
      <c r="B800" s="4">
        <v>82.71</v>
      </c>
      <c r="C800" s="4">
        <v>0</v>
      </c>
      <c r="D800" t="s">
        <v>114</v>
      </c>
      <c r="E800" t="s">
        <v>364</v>
      </c>
      <c r="F800">
        <v>0</v>
      </c>
    </row>
    <row r="801" spans="1:6" x14ac:dyDescent="0.3">
      <c r="A801" s="3"/>
      <c r="B801" s="4">
        <v>733.89</v>
      </c>
      <c r="C801" s="4">
        <v>0</v>
      </c>
      <c r="D801" t="s">
        <v>114</v>
      </c>
      <c r="E801" t="s">
        <v>362</v>
      </c>
      <c r="F801">
        <v>0</v>
      </c>
    </row>
    <row r="802" spans="1:6" x14ac:dyDescent="0.3">
      <c r="A802" s="3" t="s">
        <v>372</v>
      </c>
      <c r="B802" s="4">
        <v>202.75</v>
      </c>
      <c r="C802" s="4">
        <v>0</v>
      </c>
      <c r="D802" t="s">
        <v>114</v>
      </c>
      <c r="E802" t="s">
        <v>192</v>
      </c>
      <c r="F802">
        <v>0</v>
      </c>
    </row>
    <row r="803" spans="1:6" x14ac:dyDescent="0.3">
      <c r="A803" s="3" t="s">
        <v>373</v>
      </c>
      <c r="B803" s="4">
        <v>47.42</v>
      </c>
      <c r="C803" s="4">
        <v>0</v>
      </c>
      <c r="D803" t="s">
        <v>114</v>
      </c>
      <c r="E803" t="s">
        <v>192</v>
      </c>
      <c r="F803">
        <v>0</v>
      </c>
    </row>
    <row r="804" spans="1:6" x14ac:dyDescent="0.3">
      <c r="A804" s="3"/>
      <c r="B804" s="4">
        <v>39.130000000000003</v>
      </c>
      <c r="C804" s="4">
        <v>0</v>
      </c>
      <c r="D804" t="s">
        <v>114</v>
      </c>
      <c r="E804" t="s">
        <v>366</v>
      </c>
      <c r="F804">
        <v>0</v>
      </c>
    </row>
    <row r="805" spans="1:6" x14ac:dyDescent="0.3">
      <c r="A805" s="3"/>
      <c r="B805" s="4">
        <v>18.04</v>
      </c>
      <c r="C805" s="4">
        <v>0</v>
      </c>
      <c r="D805" t="s">
        <v>114</v>
      </c>
      <c r="E805" t="s">
        <v>365</v>
      </c>
      <c r="F805">
        <v>0</v>
      </c>
    </row>
    <row r="806" spans="1:6" x14ac:dyDescent="0.3">
      <c r="A806" s="3" t="s">
        <v>377</v>
      </c>
      <c r="B806" s="4">
        <v>40.36</v>
      </c>
      <c r="C806" s="4">
        <v>0</v>
      </c>
      <c r="D806" t="s">
        <v>114</v>
      </c>
      <c r="E806" t="s">
        <v>378</v>
      </c>
      <c r="F806">
        <v>0</v>
      </c>
    </row>
    <row r="807" spans="1:6" x14ac:dyDescent="0.3">
      <c r="A807" s="3" t="s">
        <v>379</v>
      </c>
      <c r="B807" s="4">
        <v>68</v>
      </c>
      <c r="C807" s="4">
        <v>0</v>
      </c>
      <c r="D807" t="s">
        <v>114</v>
      </c>
      <c r="E807" t="s">
        <v>380</v>
      </c>
      <c r="F807">
        <v>0</v>
      </c>
    </row>
    <row r="808" spans="1:6" x14ac:dyDescent="0.3">
      <c r="A808" s="3" t="s">
        <v>369</v>
      </c>
      <c r="B808" s="4">
        <v>0.87</v>
      </c>
      <c r="C808" s="4">
        <v>0</v>
      </c>
      <c r="D808" t="s">
        <v>114</v>
      </c>
      <c r="E808" t="s">
        <v>360</v>
      </c>
      <c r="F808">
        <v>0</v>
      </c>
    </row>
    <row r="809" spans="1:6" x14ac:dyDescent="0.3">
      <c r="A809" s="3"/>
      <c r="B809" s="4">
        <v>0.03</v>
      </c>
      <c r="C809" s="4">
        <v>0</v>
      </c>
      <c r="D809" t="s">
        <v>114</v>
      </c>
      <c r="E809" t="s">
        <v>361</v>
      </c>
      <c r="F809">
        <v>0</v>
      </c>
    </row>
    <row r="810" spans="1:6" x14ac:dyDescent="0.3">
      <c r="A810" s="3"/>
      <c r="B810" s="4">
        <v>0.06</v>
      </c>
      <c r="C810" s="4">
        <v>0</v>
      </c>
      <c r="D810" t="s">
        <v>114</v>
      </c>
      <c r="E810" t="s">
        <v>363</v>
      </c>
      <c r="F810">
        <v>0</v>
      </c>
    </row>
    <row r="811" spans="1:6" x14ac:dyDescent="0.3">
      <c r="A811" s="3"/>
      <c r="B811" s="4">
        <v>7.0000000000000007E-2</v>
      </c>
      <c r="C811" s="4">
        <v>0</v>
      </c>
      <c r="D811" t="s">
        <v>114</v>
      </c>
      <c r="E811" t="s">
        <v>362</v>
      </c>
      <c r="F811">
        <v>0</v>
      </c>
    </row>
    <row r="812" spans="1:6" x14ac:dyDescent="0.3">
      <c r="A812" s="3" t="s">
        <v>372</v>
      </c>
      <c r="B812" s="4">
        <v>0.02</v>
      </c>
      <c r="C812" s="4">
        <v>0</v>
      </c>
      <c r="D812" t="s">
        <v>114</v>
      </c>
      <c r="E812" t="s">
        <v>192</v>
      </c>
      <c r="F812">
        <v>0</v>
      </c>
    </row>
    <row r="813" spans="1:6" x14ac:dyDescent="0.3">
      <c r="A813" s="3" t="s">
        <v>369</v>
      </c>
      <c r="B813" s="4">
        <v>34.5</v>
      </c>
      <c r="C813" s="4">
        <v>0</v>
      </c>
      <c r="D813" t="s">
        <v>387</v>
      </c>
      <c r="E813" t="s">
        <v>360</v>
      </c>
      <c r="F813">
        <v>0</v>
      </c>
    </row>
    <row r="814" spans="1:6" x14ac:dyDescent="0.3">
      <c r="A814" s="3"/>
      <c r="B814" s="4">
        <v>2.66</v>
      </c>
      <c r="C814" s="4">
        <v>0</v>
      </c>
      <c r="D814" t="s">
        <v>387</v>
      </c>
      <c r="E814" t="s">
        <v>361</v>
      </c>
      <c r="F814">
        <v>0</v>
      </c>
    </row>
    <row r="815" spans="1:6" x14ac:dyDescent="0.3">
      <c r="A815" s="3"/>
      <c r="B815" s="4">
        <v>8.2899999999999991</v>
      </c>
      <c r="C815" s="4">
        <v>0</v>
      </c>
      <c r="D815" t="s">
        <v>114</v>
      </c>
      <c r="E815" t="s">
        <v>363</v>
      </c>
      <c r="F815">
        <v>0</v>
      </c>
    </row>
    <row r="816" spans="1:6" x14ac:dyDescent="0.3">
      <c r="A816" s="3"/>
      <c r="B816" s="4">
        <v>0.44</v>
      </c>
      <c r="C816" s="4">
        <v>0</v>
      </c>
      <c r="D816" t="s">
        <v>114</v>
      </c>
      <c r="E816" t="s">
        <v>370</v>
      </c>
      <c r="F816">
        <v>0</v>
      </c>
    </row>
    <row r="817" spans="1:6" x14ac:dyDescent="0.3">
      <c r="A817" s="3"/>
      <c r="B817" s="4">
        <v>0.26</v>
      </c>
      <c r="C817" s="4">
        <v>0</v>
      </c>
      <c r="D817" t="s">
        <v>114</v>
      </c>
      <c r="E817" t="s">
        <v>371</v>
      </c>
      <c r="F817">
        <v>0</v>
      </c>
    </row>
    <row r="818" spans="1:6" x14ac:dyDescent="0.3">
      <c r="A818" s="3"/>
      <c r="B818" s="4">
        <v>1.7</v>
      </c>
      <c r="C818" s="4">
        <v>0</v>
      </c>
      <c r="D818" t="s">
        <v>114</v>
      </c>
      <c r="E818" t="s">
        <v>364</v>
      </c>
      <c r="F818">
        <v>0</v>
      </c>
    </row>
    <row r="819" spans="1:6" x14ac:dyDescent="0.3">
      <c r="A819" s="3"/>
      <c r="B819" s="4">
        <v>6.5</v>
      </c>
      <c r="C819" s="4">
        <v>0</v>
      </c>
      <c r="D819" t="s">
        <v>114</v>
      </c>
      <c r="E819" t="s">
        <v>362</v>
      </c>
      <c r="F819">
        <v>0</v>
      </c>
    </row>
    <row r="820" spans="1:6" x14ac:dyDescent="0.3">
      <c r="A820" s="3" t="s">
        <v>372</v>
      </c>
      <c r="B820" s="4">
        <v>1.98</v>
      </c>
      <c r="C820" s="4">
        <v>0</v>
      </c>
      <c r="D820" t="s">
        <v>114</v>
      </c>
      <c r="E820" t="s">
        <v>192</v>
      </c>
      <c r="F820">
        <v>0</v>
      </c>
    </row>
    <row r="821" spans="1:6" x14ac:dyDescent="0.3">
      <c r="A821" s="3" t="s">
        <v>373</v>
      </c>
      <c r="B821" s="4">
        <v>0.46</v>
      </c>
      <c r="C821" s="4">
        <v>0</v>
      </c>
      <c r="D821" t="s">
        <v>114</v>
      </c>
      <c r="E821" t="s">
        <v>192</v>
      </c>
      <c r="F821">
        <v>0</v>
      </c>
    </row>
    <row r="822" spans="1:6" x14ac:dyDescent="0.3">
      <c r="A822" s="3"/>
      <c r="B822" s="4">
        <v>0.83</v>
      </c>
      <c r="C822" s="4">
        <v>0</v>
      </c>
      <c r="D822" t="s">
        <v>114</v>
      </c>
      <c r="E822" t="s">
        <v>366</v>
      </c>
      <c r="F822">
        <v>0</v>
      </c>
    </row>
    <row r="823" spans="1:6" x14ac:dyDescent="0.3">
      <c r="A823" s="3"/>
      <c r="B823" s="4">
        <v>0.19</v>
      </c>
      <c r="C823" s="4">
        <v>0</v>
      </c>
      <c r="D823" t="s">
        <v>114</v>
      </c>
      <c r="E823" t="s">
        <v>365</v>
      </c>
      <c r="F823">
        <v>0</v>
      </c>
    </row>
    <row r="824" spans="1:6" x14ac:dyDescent="0.3">
      <c r="A824" s="3" t="s">
        <v>377</v>
      </c>
      <c r="B824" s="4">
        <v>0.42</v>
      </c>
      <c r="C824" s="4">
        <v>0</v>
      </c>
      <c r="D824" t="s">
        <v>114</v>
      </c>
      <c r="E824" t="s">
        <v>378</v>
      </c>
      <c r="F824">
        <v>0</v>
      </c>
    </row>
    <row r="825" spans="1:6" x14ac:dyDescent="0.3">
      <c r="A825" s="3" t="s">
        <v>379</v>
      </c>
      <c r="B825" s="4">
        <v>0.67</v>
      </c>
      <c r="C825" s="4">
        <v>0</v>
      </c>
      <c r="D825" t="s">
        <v>114</v>
      </c>
      <c r="E825" t="s">
        <v>380</v>
      </c>
      <c r="F825">
        <v>0</v>
      </c>
    </row>
    <row r="826" spans="1:6" x14ac:dyDescent="0.3">
      <c r="A826" s="3" t="s">
        <v>394</v>
      </c>
      <c r="B826" s="4">
        <v>0</v>
      </c>
      <c r="C826" s="4">
        <v>7.63</v>
      </c>
      <c r="D826" t="s">
        <v>114</v>
      </c>
      <c r="E826" t="s">
        <v>366</v>
      </c>
      <c r="F826">
        <v>0</v>
      </c>
    </row>
    <row r="827" spans="1:6" x14ac:dyDescent="0.3">
      <c r="A827" s="3" t="s">
        <v>394</v>
      </c>
      <c r="B827" s="4">
        <v>0</v>
      </c>
      <c r="C827" s="4">
        <v>10.89</v>
      </c>
      <c r="D827" t="s">
        <v>114</v>
      </c>
      <c r="E827" t="s">
        <v>362</v>
      </c>
      <c r="F827">
        <v>0</v>
      </c>
    </row>
    <row r="828" spans="1:6" x14ac:dyDescent="0.3">
      <c r="A828" s="3" t="s">
        <v>394</v>
      </c>
      <c r="B828" s="4">
        <v>0</v>
      </c>
      <c r="C828" s="4">
        <v>28.99</v>
      </c>
      <c r="D828" t="s">
        <v>114</v>
      </c>
      <c r="E828" t="s">
        <v>192</v>
      </c>
      <c r="F828">
        <v>0</v>
      </c>
    </row>
    <row r="829" spans="1:6" x14ac:dyDescent="0.3">
      <c r="A829" s="3" t="s">
        <v>394</v>
      </c>
      <c r="B829" s="4">
        <v>0</v>
      </c>
      <c r="C829" s="4">
        <v>13.48</v>
      </c>
      <c r="D829" t="s">
        <v>114</v>
      </c>
      <c r="E829" t="s">
        <v>364</v>
      </c>
      <c r="F829">
        <v>0</v>
      </c>
    </row>
    <row r="830" spans="1:6" x14ac:dyDescent="0.3">
      <c r="A830" s="3" t="s">
        <v>395</v>
      </c>
      <c r="B830" s="4">
        <v>0</v>
      </c>
      <c r="C830" s="4">
        <v>88.96</v>
      </c>
      <c r="D830" t="s">
        <v>114</v>
      </c>
      <c r="E830" t="s">
        <v>364</v>
      </c>
      <c r="F830">
        <v>0</v>
      </c>
    </row>
    <row r="831" spans="1:6" x14ac:dyDescent="0.3">
      <c r="A831" s="3" t="s">
        <v>359</v>
      </c>
      <c r="B831" s="4">
        <v>869.04</v>
      </c>
      <c r="C831" s="4">
        <v>0</v>
      </c>
      <c r="D831" t="s">
        <v>34</v>
      </c>
      <c r="E831" t="s">
        <v>360</v>
      </c>
      <c r="F831">
        <v>0</v>
      </c>
    </row>
    <row r="832" spans="1:6" x14ac:dyDescent="0.3">
      <c r="A832" s="3" t="s">
        <v>359</v>
      </c>
      <c r="B832" s="4">
        <v>66.849999999999994</v>
      </c>
      <c r="C832" s="4">
        <v>0</v>
      </c>
      <c r="D832" t="s">
        <v>34</v>
      </c>
      <c r="E832" t="s">
        <v>361</v>
      </c>
      <c r="F832">
        <v>0</v>
      </c>
    </row>
    <row r="833" spans="1:6" x14ac:dyDescent="0.3">
      <c r="A833" s="3" t="s">
        <v>359</v>
      </c>
      <c r="B833" s="4">
        <v>86.9</v>
      </c>
      <c r="C833" s="4">
        <v>0</v>
      </c>
      <c r="D833" t="s">
        <v>34</v>
      </c>
      <c r="E833" t="s">
        <v>388</v>
      </c>
      <c r="F833">
        <v>0</v>
      </c>
    </row>
    <row r="834" spans="1:6" x14ac:dyDescent="0.3">
      <c r="A834" s="3" t="s">
        <v>359</v>
      </c>
      <c r="B834" s="4">
        <v>201.25</v>
      </c>
      <c r="C834" s="4">
        <v>0</v>
      </c>
      <c r="D834" t="s">
        <v>114</v>
      </c>
      <c r="E834" t="s">
        <v>362</v>
      </c>
      <c r="F834">
        <v>0</v>
      </c>
    </row>
    <row r="835" spans="1:6" x14ac:dyDescent="0.3">
      <c r="A835" s="3" t="s">
        <v>359</v>
      </c>
      <c r="B835" s="4">
        <v>318.04000000000002</v>
      </c>
      <c r="C835" s="4">
        <v>0</v>
      </c>
      <c r="D835" t="s">
        <v>114</v>
      </c>
      <c r="E835" t="s">
        <v>363</v>
      </c>
      <c r="F835">
        <v>0</v>
      </c>
    </row>
    <row r="836" spans="1:6" x14ac:dyDescent="0.3">
      <c r="A836" s="3" t="s">
        <v>359</v>
      </c>
      <c r="B836" s="4">
        <v>48.38</v>
      </c>
      <c r="C836" s="4">
        <v>0</v>
      </c>
      <c r="D836" t="s">
        <v>114</v>
      </c>
      <c r="E836" t="s">
        <v>364</v>
      </c>
      <c r="F836">
        <v>0</v>
      </c>
    </row>
    <row r="837" spans="1:6" x14ac:dyDescent="0.3">
      <c r="A837" s="3" t="s">
        <v>359</v>
      </c>
      <c r="B837" s="4">
        <v>101.37</v>
      </c>
      <c r="C837" s="4">
        <v>0</v>
      </c>
      <c r="D837" t="s">
        <v>114</v>
      </c>
      <c r="E837" t="s">
        <v>192</v>
      </c>
      <c r="F837">
        <v>0</v>
      </c>
    </row>
    <row r="838" spans="1:6" x14ac:dyDescent="0.3">
      <c r="A838" s="3" t="s">
        <v>359</v>
      </c>
      <c r="B838" s="4">
        <v>7.2</v>
      </c>
      <c r="C838" s="4">
        <v>0</v>
      </c>
      <c r="D838" t="s">
        <v>114</v>
      </c>
      <c r="E838" t="s">
        <v>365</v>
      </c>
      <c r="F838">
        <v>0</v>
      </c>
    </row>
    <row r="839" spans="1:6" x14ac:dyDescent="0.3">
      <c r="A839" s="3" t="s">
        <v>359</v>
      </c>
      <c r="B839" s="4">
        <v>31.22</v>
      </c>
      <c r="C839" s="4">
        <v>0</v>
      </c>
      <c r="D839" t="s">
        <v>114</v>
      </c>
      <c r="E839" t="s">
        <v>366</v>
      </c>
      <c r="F839">
        <v>0</v>
      </c>
    </row>
    <row r="840" spans="1:6" x14ac:dyDescent="0.3">
      <c r="A840" s="3" t="s">
        <v>396</v>
      </c>
      <c r="B840" s="4">
        <v>33.229999999999997</v>
      </c>
      <c r="C840" s="4">
        <v>0</v>
      </c>
      <c r="D840" t="s">
        <v>34</v>
      </c>
      <c r="E840" t="s">
        <v>361</v>
      </c>
      <c r="F840">
        <v>0</v>
      </c>
    </row>
    <row r="841" spans="1:6" x14ac:dyDescent="0.3">
      <c r="A841" s="3" t="s">
        <v>396</v>
      </c>
      <c r="B841" s="4">
        <v>21.27</v>
      </c>
      <c r="C841" s="4">
        <v>0</v>
      </c>
      <c r="D841" t="s">
        <v>189</v>
      </c>
      <c r="E841" t="s">
        <v>361</v>
      </c>
      <c r="F841">
        <v>0</v>
      </c>
    </row>
    <row r="842" spans="1:6" x14ac:dyDescent="0.3">
      <c r="A842" s="3" t="s">
        <v>396</v>
      </c>
      <c r="B842" s="4">
        <v>7.06</v>
      </c>
      <c r="C842" s="4">
        <v>0</v>
      </c>
      <c r="D842" t="s">
        <v>26</v>
      </c>
      <c r="E842" t="s">
        <v>361</v>
      </c>
      <c r="F842">
        <v>0</v>
      </c>
    </row>
    <row r="843" spans="1:6" x14ac:dyDescent="0.3">
      <c r="A843" s="3" t="s">
        <v>396</v>
      </c>
      <c r="B843" s="4">
        <v>6.45</v>
      </c>
      <c r="C843" s="4">
        <v>0</v>
      </c>
      <c r="D843" t="s">
        <v>230</v>
      </c>
      <c r="E843" t="s">
        <v>361</v>
      </c>
      <c r="F843">
        <v>0</v>
      </c>
    </row>
    <row r="844" spans="1:6" x14ac:dyDescent="0.3">
      <c r="A844" s="3" t="s">
        <v>396</v>
      </c>
      <c r="B844" s="4">
        <v>4.0199999999999996</v>
      </c>
      <c r="C844" s="4">
        <v>0</v>
      </c>
      <c r="D844" t="s">
        <v>374</v>
      </c>
      <c r="E844" t="s">
        <v>361</v>
      </c>
      <c r="F844">
        <v>0</v>
      </c>
    </row>
    <row r="845" spans="1:6" x14ac:dyDescent="0.3">
      <c r="A845" s="3" t="s">
        <v>396</v>
      </c>
      <c r="B845" s="4">
        <v>1.37</v>
      </c>
      <c r="C845" s="4">
        <v>0</v>
      </c>
      <c r="D845" t="s">
        <v>375</v>
      </c>
      <c r="E845" t="s">
        <v>361</v>
      </c>
      <c r="F845">
        <v>0</v>
      </c>
    </row>
    <row r="846" spans="1:6" x14ac:dyDescent="0.3">
      <c r="A846" s="3" t="s">
        <v>396</v>
      </c>
      <c r="B846" s="4">
        <v>4.93</v>
      </c>
      <c r="C846" s="4">
        <v>0</v>
      </c>
      <c r="D846" t="s">
        <v>376</v>
      </c>
      <c r="E846" t="s">
        <v>361</v>
      </c>
      <c r="F846">
        <v>0</v>
      </c>
    </row>
    <row r="847" spans="1:6" x14ac:dyDescent="0.3">
      <c r="A847" s="3" t="s">
        <v>396</v>
      </c>
      <c r="B847" s="4">
        <v>4.99</v>
      </c>
      <c r="C847" s="4">
        <v>0</v>
      </c>
      <c r="D847" t="s">
        <v>123</v>
      </c>
      <c r="E847" t="s">
        <v>361</v>
      </c>
      <c r="F847">
        <v>0</v>
      </c>
    </row>
    <row r="848" spans="1:6" x14ac:dyDescent="0.3">
      <c r="A848" s="3" t="s">
        <v>396</v>
      </c>
      <c r="B848" s="4">
        <v>27.23</v>
      </c>
      <c r="C848" s="4">
        <v>0</v>
      </c>
      <c r="D848" t="s">
        <v>383</v>
      </c>
      <c r="E848" t="s">
        <v>361</v>
      </c>
      <c r="F848">
        <v>0</v>
      </c>
    </row>
    <row r="849" spans="1:6" x14ac:dyDescent="0.3">
      <c r="A849" s="3" t="s">
        <v>396</v>
      </c>
      <c r="B849" s="4">
        <v>8.6999999999999993</v>
      </c>
      <c r="C849" s="4">
        <v>0</v>
      </c>
      <c r="D849" t="s">
        <v>385</v>
      </c>
      <c r="E849" t="s">
        <v>361</v>
      </c>
      <c r="F849">
        <v>0</v>
      </c>
    </row>
    <row r="850" spans="1:6" x14ac:dyDescent="0.3">
      <c r="A850" s="3" t="s">
        <v>396</v>
      </c>
      <c r="B850" s="4">
        <v>43.87</v>
      </c>
      <c r="C850" s="4">
        <v>0</v>
      </c>
      <c r="D850" t="s">
        <v>34</v>
      </c>
      <c r="E850" t="s">
        <v>361</v>
      </c>
      <c r="F850">
        <v>0</v>
      </c>
    </row>
    <row r="851" spans="1:6" x14ac:dyDescent="0.3">
      <c r="A851" s="3" t="s">
        <v>397</v>
      </c>
      <c r="B851" s="4">
        <v>6.21</v>
      </c>
      <c r="C851" s="4">
        <v>0</v>
      </c>
      <c r="D851" t="s">
        <v>114</v>
      </c>
      <c r="E851" t="s">
        <v>362</v>
      </c>
      <c r="F851">
        <v>0</v>
      </c>
    </row>
    <row r="852" spans="1:6" x14ac:dyDescent="0.3">
      <c r="A852" s="3" t="s">
        <v>398</v>
      </c>
      <c r="B852" s="4">
        <v>0</v>
      </c>
      <c r="C852" s="4">
        <v>276.36</v>
      </c>
      <c r="D852" t="s">
        <v>114</v>
      </c>
      <c r="E852" t="s">
        <v>364</v>
      </c>
      <c r="F852">
        <v>0</v>
      </c>
    </row>
    <row r="853" spans="1:6" x14ac:dyDescent="0.3">
      <c r="A853" s="3" t="s">
        <v>398</v>
      </c>
      <c r="B853" s="4">
        <v>276.36</v>
      </c>
      <c r="C853" s="4">
        <v>0</v>
      </c>
      <c r="D853" t="s">
        <v>114</v>
      </c>
      <c r="E853" t="s">
        <v>364</v>
      </c>
      <c r="F853">
        <v>0</v>
      </c>
    </row>
    <row r="854" spans="1:6" x14ac:dyDescent="0.3">
      <c r="A854" s="3" t="s">
        <v>398</v>
      </c>
      <c r="B854" s="4">
        <v>0</v>
      </c>
      <c r="C854" s="4">
        <v>276.36</v>
      </c>
      <c r="D854" t="s">
        <v>114</v>
      </c>
      <c r="E854" t="s">
        <v>364</v>
      </c>
      <c r="F854">
        <v>0</v>
      </c>
    </row>
    <row r="855" spans="1:6" x14ac:dyDescent="0.3">
      <c r="A855" s="3" t="s">
        <v>399</v>
      </c>
      <c r="B855" s="4">
        <v>28.99</v>
      </c>
      <c r="C855" s="4">
        <v>0</v>
      </c>
      <c r="D855" t="s">
        <v>114</v>
      </c>
      <c r="E855" t="s">
        <v>192</v>
      </c>
      <c r="F855">
        <v>0</v>
      </c>
    </row>
    <row r="856" spans="1:6" x14ac:dyDescent="0.3">
      <c r="A856" s="3" t="s">
        <v>399</v>
      </c>
      <c r="B856" s="4">
        <v>0</v>
      </c>
      <c r="C856" s="4">
        <v>28.99</v>
      </c>
      <c r="D856" t="s">
        <v>114</v>
      </c>
      <c r="E856" t="s">
        <v>192</v>
      </c>
      <c r="F856">
        <v>0</v>
      </c>
    </row>
    <row r="857" spans="1:6" x14ac:dyDescent="0.3">
      <c r="A857" s="3" t="s">
        <v>399</v>
      </c>
      <c r="B857" s="4">
        <v>13.48</v>
      </c>
      <c r="C857" s="4">
        <v>0</v>
      </c>
      <c r="D857" t="s">
        <v>114</v>
      </c>
      <c r="E857" t="s">
        <v>364</v>
      </c>
      <c r="F857">
        <v>0</v>
      </c>
    </row>
    <row r="858" spans="1:6" x14ac:dyDescent="0.3">
      <c r="A858" s="3" t="s">
        <v>399</v>
      </c>
      <c r="B858" s="4">
        <v>7.63</v>
      </c>
      <c r="C858" s="4">
        <v>0</v>
      </c>
      <c r="D858" t="s">
        <v>114</v>
      </c>
      <c r="E858" t="s">
        <v>366</v>
      </c>
      <c r="F858">
        <v>0</v>
      </c>
    </row>
    <row r="859" spans="1:6" x14ac:dyDescent="0.3">
      <c r="A859" s="3" t="s">
        <v>399</v>
      </c>
      <c r="B859" s="4">
        <v>28.99</v>
      </c>
      <c r="C859" s="4">
        <v>0</v>
      </c>
      <c r="D859" t="s">
        <v>114</v>
      </c>
      <c r="E859" t="s">
        <v>192</v>
      </c>
      <c r="F859">
        <v>0</v>
      </c>
    </row>
    <row r="860" spans="1:6" x14ac:dyDescent="0.3">
      <c r="A860" s="3" t="s">
        <v>399</v>
      </c>
      <c r="B860" s="4">
        <v>10.89</v>
      </c>
      <c r="C860" s="4">
        <v>0</v>
      </c>
      <c r="D860" t="s">
        <v>114</v>
      </c>
      <c r="E860" t="s">
        <v>362</v>
      </c>
      <c r="F860">
        <v>0</v>
      </c>
    </row>
    <row r="861" spans="1:6" x14ac:dyDescent="0.3">
      <c r="A861" s="3" t="s">
        <v>400</v>
      </c>
      <c r="B861" s="4">
        <v>0</v>
      </c>
      <c r="C861" s="4">
        <v>18.18</v>
      </c>
      <c r="D861" t="s">
        <v>114</v>
      </c>
      <c r="E861" t="s">
        <v>365</v>
      </c>
      <c r="F861">
        <v>0</v>
      </c>
    </row>
    <row r="862" spans="1:6" x14ac:dyDescent="0.3">
      <c r="A862" s="3" t="s">
        <v>401</v>
      </c>
      <c r="B862" s="4">
        <v>0</v>
      </c>
      <c r="C862" s="4">
        <v>21.25</v>
      </c>
      <c r="D862" t="s">
        <v>114</v>
      </c>
      <c r="E862" t="s">
        <v>363</v>
      </c>
      <c r="F862">
        <v>0</v>
      </c>
    </row>
    <row r="863" spans="1:6" x14ac:dyDescent="0.3">
      <c r="A863" s="3" t="s">
        <v>402</v>
      </c>
      <c r="B863" s="4">
        <v>104.49</v>
      </c>
      <c r="C863" s="4">
        <v>0</v>
      </c>
      <c r="D863" t="s">
        <v>114</v>
      </c>
      <c r="E863" t="s">
        <v>363</v>
      </c>
      <c r="F863">
        <v>0</v>
      </c>
    </row>
    <row r="864" spans="1:6" x14ac:dyDescent="0.3">
      <c r="A864" s="3" t="s">
        <v>403</v>
      </c>
      <c r="B864" s="4">
        <v>0</v>
      </c>
      <c r="C864" s="4">
        <v>77.72</v>
      </c>
      <c r="D864" t="s">
        <v>114</v>
      </c>
      <c r="E864" t="s">
        <v>364</v>
      </c>
      <c r="F864">
        <v>0</v>
      </c>
    </row>
    <row r="865" spans="1:6" x14ac:dyDescent="0.3">
      <c r="A865" s="3" t="s">
        <v>389</v>
      </c>
      <c r="B865" s="4">
        <v>56.73</v>
      </c>
      <c r="C865" s="4">
        <v>0</v>
      </c>
      <c r="D865" t="s">
        <v>189</v>
      </c>
      <c r="E865" t="s">
        <v>388</v>
      </c>
      <c r="F865">
        <v>0</v>
      </c>
    </row>
    <row r="866" spans="1:6" x14ac:dyDescent="0.3">
      <c r="A866" s="3" t="s">
        <v>389</v>
      </c>
      <c r="B866" s="4">
        <v>14.73</v>
      </c>
      <c r="C866" s="4">
        <v>0</v>
      </c>
      <c r="D866" t="s">
        <v>26</v>
      </c>
      <c r="E866" t="s">
        <v>388</v>
      </c>
      <c r="F866">
        <v>0</v>
      </c>
    </row>
    <row r="867" spans="1:6" x14ac:dyDescent="0.3">
      <c r="A867" s="3" t="s">
        <v>389</v>
      </c>
      <c r="B867" s="4">
        <v>17.14</v>
      </c>
      <c r="C867" s="4">
        <v>0</v>
      </c>
      <c r="D867" t="s">
        <v>230</v>
      </c>
      <c r="E867" t="s">
        <v>388</v>
      </c>
      <c r="F867">
        <v>0</v>
      </c>
    </row>
    <row r="868" spans="1:6" x14ac:dyDescent="0.3">
      <c r="A868" s="3" t="s">
        <v>389</v>
      </c>
      <c r="B868" s="4">
        <v>7.89</v>
      </c>
      <c r="C868" s="4">
        <v>0</v>
      </c>
      <c r="D868" t="s">
        <v>374</v>
      </c>
      <c r="E868" t="s">
        <v>388</v>
      </c>
      <c r="F868">
        <v>0</v>
      </c>
    </row>
    <row r="869" spans="1:6" x14ac:dyDescent="0.3">
      <c r="A869" s="3" t="s">
        <v>389</v>
      </c>
      <c r="B869" s="4">
        <v>4.07</v>
      </c>
      <c r="C869" s="4">
        <v>0</v>
      </c>
      <c r="D869" t="s">
        <v>375</v>
      </c>
      <c r="E869" t="s">
        <v>388</v>
      </c>
      <c r="F869">
        <v>0</v>
      </c>
    </row>
    <row r="870" spans="1:6" x14ac:dyDescent="0.3">
      <c r="A870" s="3" t="s">
        <v>389</v>
      </c>
      <c r="B870" s="4">
        <v>12.66</v>
      </c>
      <c r="C870" s="4">
        <v>0</v>
      </c>
      <c r="D870" t="s">
        <v>376</v>
      </c>
      <c r="E870" t="s">
        <v>388</v>
      </c>
      <c r="F870">
        <v>0</v>
      </c>
    </row>
    <row r="871" spans="1:6" x14ac:dyDescent="0.3">
      <c r="A871" s="3" t="s">
        <v>389</v>
      </c>
      <c r="B871" s="4">
        <v>10.43</v>
      </c>
      <c r="C871" s="4">
        <v>0</v>
      </c>
      <c r="D871" t="s">
        <v>123</v>
      </c>
      <c r="E871" t="s">
        <v>388</v>
      </c>
      <c r="F871">
        <v>0</v>
      </c>
    </row>
    <row r="872" spans="1:6" x14ac:dyDescent="0.3">
      <c r="A872" s="3" t="s">
        <v>389</v>
      </c>
      <c r="B872" s="4">
        <v>57.11</v>
      </c>
      <c r="C872" s="4">
        <v>0</v>
      </c>
      <c r="D872" t="s">
        <v>383</v>
      </c>
      <c r="E872" t="s">
        <v>388</v>
      </c>
      <c r="F872">
        <v>0</v>
      </c>
    </row>
    <row r="873" spans="1:6" x14ac:dyDescent="0.3">
      <c r="A873" s="3" t="s">
        <v>389</v>
      </c>
      <c r="B873" s="4">
        <v>16.45</v>
      </c>
      <c r="C873" s="4">
        <v>0</v>
      </c>
      <c r="D873" t="s">
        <v>385</v>
      </c>
      <c r="E873" t="s">
        <v>388</v>
      </c>
      <c r="F873">
        <v>0</v>
      </c>
    </row>
    <row r="874" spans="1:6" x14ac:dyDescent="0.3">
      <c r="A874" s="3" t="s">
        <v>389</v>
      </c>
      <c r="B874" s="4">
        <v>125.82</v>
      </c>
      <c r="C874" s="4">
        <v>0</v>
      </c>
      <c r="D874" t="s">
        <v>34</v>
      </c>
      <c r="E874" t="s">
        <v>388</v>
      </c>
      <c r="F874">
        <v>0</v>
      </c>
    </row>
    <row r="875" spans="1:6" x14ac:dyDescent="0.3">
      <c r="A875" s="3" t="s">
        <v>369</v>
      </c>
      <c r="B875" s="4">
        <v>460.96</v>
      </c>
      <c r="C875" s="4">
        <v>0</v>
      </c>
      <c r="D875" t="s">
        <v>189</v>
      </c>
      <c r="E875" t="s">
        <v>360</v>
      </c>
      <c r="F875">
        <v>0</v>
      </c>
    </row>
    <row r="876" spans="1:6" x14ac:dyDescent="0.3">
      <c r="A876" s="3"/>
      <c r="B876" s="4">
        <v>42.79</v>
      </c>
      <c r="C876" s="4">
        <v>0</v>
      </c>
      <c r="D876" t="s">
        <v>189</v>
      </c>
      <c r="E876" t="s">
        <v>361</v>
      </c>
      <c r="F876">
        <v>0</v>
      </c>
    </row>
    <row r="877" spans="1:6" x14ac:dyDescent="0.3">
      <c r="A877" s="3" t="s">
        <v>369</v>
      </c>
      <c r="B877" s="4">
        <v>445.2</v>
      </c>
      <c r="C877" s="4">
        <v>0</v>
      </c>
      <c r="D877" t="s">
        <v>189</v>
      </c>
      <c r="E877" t="s">
        <v>386</v>
      </c>
      <c r="F877">
        <v>0</v>
      </c>
    </row>
    <row r="878" spans="1:6" x14ac:dyDescent="0.3">
      <c r="A878" s="3"/>
      <c r="B878" s="4">
        <v>65.209999999999994</v>
      </c>
      <c r="C878" s="4">
        <v>0</v>
      </c>
      <c r="D878" t="s">
        <v>114</v>
      </c>
      <c r="E878" t="s">
        <v>363</v>
      </c>
      <c r="F878">
        <v>0</v>
      </c>
    </row>
    <row r="879" spans="1:6" x14ac:dyDescent="0.3">
      <c r="A879" s="3"/>
      <c r="B879" s="4">
        <v>2.09</v>
      </c>
      <c r="C879" s="4">
        <v>0</v>
      </c>
      <c r="D879" t="s">
        <v>114</v>
      </c>
      <c r="E879" t="s">
        <v>370</v>
      </c>
      <c r="F879">
        <v>0</v>
      </c>
    </row>
    <row r="880" spans="1:6" x14ac:dyDescent="0.3">
      <c r="A880" s="3"/>
      <c r="B880" s="4">
        <v>4.1100000000000003</v>
      </c>
      <c r="C880" s="4">
        <v>0</v>
      </c>
      <c r="D880" t="s">
        <v>114</v>
      </c>
      <c r="E880" t="s">
        <v>371</v>
      </c>
      <c r="F880">
        <v>0</v>
      </c>
    </row>
    <row r="881" spans="1:6" x14ac:dyDescent="0.3">
      <c r="A881" s="3"/>
      <c r="B881" s="4">
        <v>1.99</v>
      </c>
      <c r="C881" s="4">
        <v>0</v>
      </c>
      <c r="D881" t="s">
        <v>114</v>
      </c>
      <c r="E881" t="s">
        <v>364</v>
      </c>
      <c r="F881">
        <v>0</v>
      </c>
    </row>
    <row r="882" spans="1:6" x14ac:dyDescent="0.3">
      <c r="A882" s="3"/>
      <c r="B882" s="4">
        <v>126</v>
      </c>
      <c r="C882" s="4">
        <v>0</v>
      </c>
      <c r="D882" t="s">
        <v>114</v>
      </c>
      <c r="E882" t="s">
        <v>362</v>
      </c>
      <c r="F882">
        <v>0</v>
      </c>
    </row>
    <row r="883" spans="1:6" x14ac:dyDescent="0.3">
      <c r="A883" s="3" t="s">
        <v>373</v>
      </c>
      <c r="B883" s="4">
        <v>11.94</v>
      </c>
      <c r="C883" s="4">
        <v>0</v>
      </c>
      <c r="D883" t="s">
        <v>114</v>
      </c>
      <c r="E883" t="s">
        <v>192</v>
      </c>
      <c r="F883">
        <v>0</v>
      </c>
    </row>
    <row r="884" spans="1:6" x14ac:dyDescent="0.3">
      <c r="A884" s="3"/>
      <c r="B884" s="4">
        <v>4.71</v>
      </c>
      <c r="C884" s="4">
        <v>0</v>
      </c>
      <c r="D884" t="s">
        <v>114</v>
      </c>
      <c r="E884" t="s">
        <v>365</v>
      </c>
      <c r="F884">
        <v>0</v>
      </c>
    </row>
    <row r="885" spans="1:6" x14ac:dyDescent="0.3">
      <c r="A885" s="3" t="s">
        <v>369</v>
      </c>
      <c r="B885" s="4">
        <v>113.33</v>
      </c>
      <c r="C885" s="4">
        <v>0</v>
      </c>
      <c r="D885" t="s">
        <v>26</v>
      </c>
      <c r="E885" t="s">
        <v>360</v>
      </c>
      <c r="F885">
        <v>0</v>
      </c>
    </row>
    <row r="886" spans="1:6" x14ac:dyDescent="0.3">
      <c r="A886" s="3"/>
      <c r="B886" s="4">
        <v>14.2</v>
      </c>
      <c r="C886" s="4">
        <v>0</v>
      </c>
      <c r="D886" t="s">
        <v>26</v>
      </c>
      <c r="E886" t="s">
        <v>361</v>
      </c>
      <c r="F886">
        <v>0</v>
      </c>
    </row>
    <row r="887" spans="1:6" x14ac:dyDescent="0.3">
      <c r="A887" s="3"/>
      <c r="B887" s="4">
        <v>29.94</v>
      </c>
      <c r="C887" s="4">
        <v>0</v>
      </c>
      <c r="D887" t="s">
        <v>114</v>
      </c>
      <c r="E887" t="s">
        <v>363</v>
      </c>
      <c r="F887">
        <v>0</v>
      </c>
    </row>
    <row r="888" spans="1:6" x14ac:dyDescent="0.3">
      <c r="A888" s="3"/>
      <c r="B888" s="4">
        <v>1.38</v>
      </c>
      <c r="C888" s="4">
        <v>0</v>
      </c>
      <c r="D888" t="s">
        <v>114</v>
      </c>
      <c r="E888" t="s">
        <v>370</v>
      </c>
      <c r="F888">
        <v>0</v>
      </c>
    </row>
    <row r="889" spans="1:6" x14ac:dyDescent="0.3">
      <c r="A889" s="3"/>
      <c r="B889" s="4">
        <v>1.0900000000000001</v>
      </c>
      <c r="C889" s="4">
        <v>0</v>
      </c>
      <c r="D889" t="s">
        <v>114</v>
      </c>
      <c r="E889" t="s">
        <v>371</v>
      </c>
      <c r="F889">
        <v>0</v>
      </c>
    </row>
    <row r="890" spans="1:6" x14ac:dyDescent="0.3">
      <c r="A890" s="3"/>
      <c r="B890" s="4">
        <v>0.5</v>
      </c>
      <c r="C890" s="4">
        <v>0</v>
      </c>
      <c r="D890" t="s">
        <v>114</v>
      </c>
      <c r="E890" t="s">
        <v>364</v>
      </c>
      <c r="F890">
        <v>0</v>
      </c>
    </row>
    <row r="891" spans="1:6" x14ac:dyDescent="0.3">
      <c r="A891" s="3"/>
      <c r="B891" s="4">
        <v>37.07</v>
      </c>
      <c r="C891" s="4">
        <v>0</v>
      </c>
      <c r="D891" t="s">
        <v>114</v>
      </c>
      <c r="E891" t="s">
        <v>362</v>
      </c>
      <c r="F891">
        <v>0</v>
      </c>
    </row>
    <row r="892" spans="1:6" x14ac:dyDescent="0.3">
      <c r="A892" s="3" t="s">
        <v>372</v>
      </c>
      <c r="B892" s="4">
        <v>13.68</v>
      </c>
      <c r="C892" s="4">
        <v>0</v>
      </c>
      <c r="D892" t="s">
        <v>114</v>
      </c>
      <c r="E892" t="s">
        <v>192</v>
      </c>
      <c r="F892">
        <v>0</v>
      </c>
    </row>
    <row r="893" spans="1:6" x14ac:dyDescent="0.3">
      <c r="A893" s="3" t="s">
        <v>373</v>
      </c>
      <c r="B893" s="4">
        <v>3.16</v>
      </c>
      <c r="C893" s="4">
        <v>0</v>
      </c>
      <c r="D893" t="s">
        <v>114</v>
      </c>
      <c r="E893" t="s">
        <v>192</v>
      </c>
      <c r="F893">
        <v>0</v>
      </c>
    </row>
    <row r="894" spans="1:6" x14ac:dyDescent="0.3">
      <c r="A894" s="3"/>
      <c r="B894" s="4">
        <v>1.25</v>
      </c>
      <c r="C894" s="4">
        <v>0</v>
      </c>
      <c r="D894" t="s">
        <v>114</v>
      </c>
      <c r="E894" t="s">
        <v>365</v>
      </c>
      <c r="F894">
        <v>0</v>
      </c>
    </row>
    <row r="895" spans="1:6" x14ac:dyDescent="0.3">
      <c r="A895" s="3" t="s">
        <v>369</v>
      </c>
      <c r="B895" s="4">
        <v>124.44</v>
      </c>
      <c r="C895" s="4">
        <v>0</v>
      </c>
      <c r="D895" t="s">
        <v>230</v>
      </c>
      <c r="E895" t="s">
        <v>360</v>
      </c>
      <c r="F895">
        <v>0</v>
      </c>
    </row>
    <row r="896" spans="1:6" x14ac:dyDescent="0.3">
      <c r="A896" s="3"/>
      <c r="B896" s="4">
        <v>12.97</v>
      </c>
      <c r="C896" s="4">
        <v>0</v>
      </c>
      <c r="D896" t="s">
        <v>230</v>
      </c>
      <c r="E896" t="s">
        <v>361</v>
      </c>
      <c r="F896">
        <v>0</v>
      </c>
    </row>
    <row r="897" spans="1:6" x14ac:dyDescent="0.3">
      <c r="A897" s="3"/>
      <c r="B897" s="4">
        <v>85.55</v>
      </c>
      <c r="C897" s="4">
        <v>0</v>
      </c>
      <c r="D897" t="s">
        <v>114</v>
      </c>
      <c r="E897" t="s">
        <v>363</v>
      </c>
      <c r="F897">
        <v>0</v>
      </c>
    </row>
    <row r="898" spans="1:6" x14ac:dyDescent="0.3">
      <c r="A898" s="3"/>
      <c r="B898" s="4">
        <v>2.93</v>
      </c>
      <c r="C898" s="4">
        <v>0</v>
      </c>
      <c r="D898" t="s">
        <v>114</v>
      </c>
      <c r="E898" t="s">
        <v>370</v>
      </c>
      <c r="F898">
        <v>0</v>
      </c>
    </row>
    <row r="899" spans="1:6" x14ac:dyDescent="0.3">
      <c r="A899" s="3"/>
      <c r="B899" s="4">
        <v>1.24</v>
      </c>
      <c r="C899" s="4">
        <v>0</v>
      </c>
      <c r="D899" t="s">
        <v>114</v>
      </c>
      <c r="E899" t="s">
        <v>371</v>
      </c>
      <c r="F899">
        <v>0</v>
      </c>
    </row>
    <row r="900" spans="1:6" x14ac:dyDescent="0.3">
      <c r="A900" s="3"/>
      <c r="B900" s="4">
        <v>0.59</v>
      </c>
      <c r="C900" s="4">
        <v>0</v>
      </c>
      <c r="D900" t="s">
        <v>114</v>
      </c>
      <c r="E900" t="s">
        <v>364</v>
      </c>
      <c r="F900">
        <v>0</v>
      </c>
    </row>
    <row r="901" spans="1:6" x14ac:dyDescent="0.3">
      <c r="A901" s="3"/>
      <c r="B901" s="4">
        <v>41.22</v>
      </c>
      <c r="C901" s="4">
        <v>0</v>
      </c>
      <c r="D901" t="s">
        <v>114</v>
      </c>
      <c r="E901" t="s">
        <v>362</v>
      </c>
      <c r="F901">
        <v>0</v>
      </c>
    </row>
    <row r="902" spans="1:6" x14ac:dyDescent="0.3">
      <c r="A902" s="3" t="s">
        <v>372</v>
      </c>
      <c r="B902" s="4">
        <v>15.86</v>
      </c>
      <c r="C902" s="4">
        <v>0</v>
      </c>
      <c r="D902" t="s">
        <v>114</v>
      </c>
      <c r="E902" t="s">
        <v>192</v>
      </c>
      <c r="F902">
        <v>0</v>
      </c>
    </row>
    <row r="903" spans="1:6" x14ac:dyDescent="0.3">
      <c r="A903" s="3" t="s">
        <v>373</v>
      </c>
      <c r="B903" s="4">
        <v>3.71</v>
      </c>
      <c r="C903" s="4">
        <v>0</v>
      </c>
      <c r="D903" t="s">
        <v>114</v>
      </c>
      <c r="E903" t="s">
        <v>192</v>
      </c>
      <c r="F903">
        <v>0</v>
      </c>
    </row>
    <row r="904" spans="1:6" x14ac:dyDescent="0.3">
      <c r="A904" s="3"/>
      <c r="B904" s="4">
        <v>1.43</v>
      </c>
      <c r="C904" s="4">
        <v>0</v>
      </c>
      <c r="D904" t="s">
        <v>114</v>
      </c>
      <c r="E904" t="s">
        <v>365</v>
      </c>
      <c r="F904">
        <v>0</v>
      </c>
    </row>
    <row r="905" spans="1:6" x14ac:dyDescent="0.3">
      <c r="A905" s="3" t="s">
        <v>369</v>
      </c>
      <c r="B905" s="4">
        <v>65.459999999999994</v>
      </c>
      <c r="C905" s="4">
        <v>0</v>
      </c>
      <c r="D905" t="s">
        <v>374</v>
      </c>
      <c r="E905" t="s">
        <v>360</v>
      </c>
      <c r="F905">
        <v>0</v>
      </c>
    </row>
    <row r="906" spans="1:6" x14ac:dyDescent="0.3">
      <c r="A906" s="3"/>
      <c r="B906" s="4">
        <v>8.09</v>
      </c>
      <c r="C906" s="4">
        <v>0</v>
      </c>
      <c r="D906" t="s">
        <v>374</v>
      </c>
      <c r="E906" t="s">
        <v>361</v>
      </c>
      <c r="F906">
        <v>0</v>
      </c>
    </row>
    <row r="907" spans="1:6" x14ac:dyDescent="0.3">
      <c r="A907" s="3"/>
      <c r="B907" s="4">
        <v>23.69</v>
      </c>
      <c r="C907" s="4">
        <v>0</v>
      </c>
      <c r="D907" t="s">
        <v>114</v>
      </c>
      <c r="E907" t="s">
        <v>363</v>
      </c>
      <c r="F907">
        <v>0</v>
      </c>
    </row>
    <row r="908" spans="1:6" x14ac:dyDescent="0.3">
      <c r="A908" s="3"/>
      <c r="B908" s="4">
        <v>1.0900000000000001</v>
      </c>
      <c r="C908" s="4">
        <v>0</v>
      </c>
      <c r="D908" t="s">
        <v>114</v>
      </c>
      <c r="E908" t="s">
        <v>370</v>
      </c>
      <c r="F908">
        <v>0</v>
      </c>
    </row>
    <row r="909" spans="1:6" x14ac:dyDescent="0.3">
      <c r="A909" s="3"/>
      <c r="B909" s="4">
        <v>0.6</v>
      </c>
      <c r="C909" s="4">
        <v>0</v>
      </c>
      <c r="D909" t="s">
        <v>114</v>
      </c>
      <c r="E909" t="s">
        <v>371</v>
      </c>
      <c r="F909">
        <v>0</v>
      </c>
    </row>
    <row r="910" spans="1:6" x14ac:dyDescent="0.3">
      <c r="A910" s="3"/>
      <c r="B910" s="4">
        <v>0.28000000000000003</v>
      </c>
      <c r="C910" s="4">
        <v>0</v>
      </c>
      <c r="D910" t="s">
        <v>114</v>
      </c>
      <c r="E910" t="s">
        <v>364</v>
      </c>
      <c r="F910">
        <v>0</v>
      </c>
    </row>
    <row r="911" spans="1:6" x14ac:dyDescent="0.3">
      <c r="A911" s="3"/>
      <c r="B911" s="4">
        <v>19.649999999999999</v>
      </c>
      <c r="C911" s="4">
        <v>0</v>
      </c>
      <c r="D911" t="s">
        <v>114</v>
      </c>
      <c r="E911" t="s">
        <v>362</v>
      </c>
      <c r="F911">
        <v>0</v>
      </c>
    </row>
    <row r="912" spans="1:6" x14ac:dyDescent="0.3">
      <c r="A912" s="3" t="s">
        <v>372</v>
      </c>
      <c r="B912" s="4">
        <v>7.54</v>
      </c>
      <c r="C912" s="4">
        <v>0</v>
      </c>
      <c r="D912" t="s">
        <v>114</v>
      </c>
      <c r="E912" t="s">
        <v>192</v>
      </c>
      <c r="F912">
        <v>0</v>
      </c>
    </row>
    <row r="913" spans="1:6" x14ac:dyDescent="0.3">
      <c r="A913" s="3" t="s">
        <v>373</v>
      </c>
      <c r="B913" s="4">
        <v>1.76</v>
      </c>
      <c r="C913" s="4">
        <v>0</v>
      </c>
      <c r="D913" t="s">
        <v>114</v>
      </c>
      <c r="E913" t="s">
        <v>192</v>
      </c>
      <c r="F913">
        <v>0</v>
      </c>
    </row>
    <row r="914" spans="1:6" x14ac:dyDescent="0.3">
      <c r="A914" s="3"/>
      <c r="B914" s="4">
        <v>0.7</v>
      </c>
      <c r="C914" s="4">
        <v>0</v>
      </c>
      <c r="D914" t="s">
        <v>114</v>
      </c>
      <c r="E914" t="s">
        <v>365</v>
      </c>
      <c r="F914">
        <v>0</v>
      </c>
    </row>
    <row r="915" spans="1:6" x14ac:dyDescent="0.3">
      <c r="A915" s="3" t="s">
        <v>369</v>
      </c>
      <c r="B915" s="4">
        <v>38.700000000000003</v>
      </c>
      <c r="C915" s="4">
        <v>0</v>
      </c>
      <c r="D915" t="s">
        <v>375</v>
      </c>
      <c r="E915" t="s">
        <v>360</v>
      </c>
      <c r="F915">
        <v>0</v>
      </c>
    </row>
    <row r="916" spans="1:6" x14ac:dyDescent="0.3">
      <c r="A916" s="3"/>
      <c r="B916" s="4">
        <v>2.75</v>
      </c>
      <c r="C916" s="4">
        <v>0</v>
      </c>
      <c r="D916" t="s">
        <v>375</v>
      </c>
      <c r="E916" t="s">
        <v>361</v>
      </c>
      <c r="F916">
        <v>0</v>
      </c>
    </row>
    <row r="917" spans="1:6" x14ac:dyDescent="0.3">
      <c r="A917" s="3"/>
      <c r="B917" s="4">
        <v>13.21</v>
      </c>
      <c r="C917" s="4">
        <v>0</v>
      </c>
      <c r="D917" t="s">
        <v>114</v>
      </c>
      <c r="E917" t="s">
        <v>363</v>
      </c>
      <c r="F917">
        <v>0</v>
      </c>
    </row>
    <row r="918" spans="1:6" x14ac:dyDescent="0.3">
      <c r="A918" s="3"/>
      <c r="B918" s="4">
        <v>0.45</v>
      </c>
      <c r="C918" s="4">
        <v>0</v>
      </c>
      <c r="D918" t="s">
        <v>114</v>
      </c>
      <c r="E918" t="s">
        <v>370</v>
      </c>
      <c r="F918">
        <v>0</v>
      </c>
    </row>
    <row r="919" spans="1:6" x14ac:dyDescent="0.3">
      <c r="A919" s="3"/>
      <c r="B919" s="4">
        <v>0.26</v>
      </c>
      <c r="C919" s="4">
        <v>0</v>
      </c>
      <c r="D919" t="s">
        <v>114</v>
      </c>
      <c r="E919" t="s">
        <v>371</v>
      </c>
      <c r="F919">
        <v>0</v>
      </c>
    </row>
    <row r="920" spans="1:6" x14ac:dyDescent="0.3">
      <c r="A920" s="3"/>
      <c r="B920" s="4">
        <v>3.18</v>
      </c>
      <c r="C920" s="4">
        <v>0</v>
      </c>
      <c r="D920" t="s">
        <v>114</v>
      </c>
      <c r="E920" t="s">
        <v>364</v>
      </c>
      <c r="F920">
        <v>0</v>
      </c>
    </row>
    <row r="921" spans="1:6" x14ac:dyDescent="0.3">
      <c r="A921" s="3"/>
      <c r="B921" s="4">
        <v>8.61</v>
      </c>
      <c r="C921" s="4">
        <v>0</v>
      </c>
      <c r="D921" t="s">
        <v>114</v>
      </c>
      <c r="E921" t="s">
        <v>362</v>
      </c>
      <c r="F921">
        <v>0</v>
      </c>
    </row>
    <row r="922" spans="1:6" x14ac:dyDescent="0.3">
      <c r="A922" s="3" t="s">
        <v>372</v>
      </c>
      <c r="B922" s="4">
        <v>3.97</v>
      </c>
      <c r="C922" s="4">
        <v>0</v>
      </c>
      <c r="D922" t="s">
        <v>114</v>
      </c>
      <c r="E922" t="s">
        <v>192</v>
      </c>
      <c r="F922">
        <v>0</v>
      </c>
    </row>
    <row r="923" spans="1:6" x14ac:dyDescent="0.3">
      <c r="A923" s="3" t="s">
        <v>373</v>
      </c>
      <c r="B923" s="4">
        <v>0.93</v>
      </c>
      <c r="C923" s="4">
        <v>0</v>
      </c>
      <c r="D923" t="s">
        <v>114</v>
      </c>
      <c r="E923" t="s">
        <v>192</v>
      </c>
      <c r="F923">
        <v>0</v>
      </c>
    </row>
    <row r="924" spans="1:6" x14ac:dyDescent="0.3">
      <c r="A924" s="3"/>
      <c r="B924" s="4">
        <v>1.46</v>
      </c>
      <c r="C924" s="4">
        <v>0</v>
      </c>
      <c r="D924" t="s">
        <v>114</v>
      </c>
      <c r="E924" t="s">
        <v>366</v>
      </c>
      <c r="F924">
        <v>0</v>
      </c>
    </row>
    <row r="925" spans="1:6" x14ac:dyDescent="0.3">
      <c r="A925" s="3"/>
      <c r="B925" s="4">
        <v>0.34</v>
      </c>
      <c r="C925" s="4">
        <v>0</v>
      </c>
      <c r="D925" t="s">
        <v>114</v>
      </c>
      <c r="E925" t="s">
        <v>365</v>
      </c>
      <c r="F925">
        <v>0</v>
      </c>
    </row>
    <row r="926" spans="1:6" x14ac:dyDescent="0.3">
      <c r="A926" s="3" t="s">
        <v>369</v>
      </c>
      <c r="B926" s="4">
        <v>91.28</v>
      </c>
      <c r="C926" s="4">
        <v>0</v>
      </c>
      <c r="D926" t="s">
        <v>376</v>
      </c>
      <c r="E926" t="s">
        <v>360</v>
      </c>
      <c r="F926">
        <v>0</v>
      </c>
    </row>
    <row r="927" spans="1:6" x14ac:dyDescent="0.3">
      <c r="A927" s="3"/>
      <c r="B927" s="4">
        <v>9.92</v>
      </c>
      <c r="C927" s="4">
        <v>0</v>
      </c>
      <c r="D927" t="s">
        <v>376</v>
      </c>
      <c r="E927" t="s">
        <v>361</v>
      </c>
      <c r="F927">
        <v>0</v>
      </c>
    </row>
    <row r="928" spans="1:6" x14ac:dyDescent="0.3">
      <c r="A928" s="3"/>
      <c r="B928" s="4">
        <v>45.82</v>
      </c>
      <c r="C928" s="4">
        <v>0</v>
      </c>
      <c r="D928" t="s">
        <v>114</v>
      </c>
      <c r="E928" t="s">
        <v>363</v>
      </c>
      <c r="F928">
        <v>0</v>
      </c>
    </row>
    <row r="929" spans="1:6" x14ac:dyDescent="0.3">
      <c r="A929" s="3"/>
      <c r="B929" s="4">
        <v>1.36</v>
      </c>
      <c r="C929" s="4">
        <v>0</v>
      </c>
      <c r="D929" t="s">
        <v>114</v>
      </c>
      <c r="E929" t="s">
        <v>370</v>
      </c>
      <c r="F929">
        <v>0</v>
      </c>
    </row>
    <row r="930" spans="1:6" x14ac:dyDescent="0.3">
      <c r="A930" s="3"/>
      <c r="B930" s="4">
        <v>0.93</v>
      </c>
      <c r="C930" s="4">
        <v>0</v>
      </c>
      <c r="D930" t="s">
        <v>114</v>
      </c>
      <c r="E930" t="s">
        <v>371</v>
      </c>
      <c r="F930">
        <v>0</v>
      </c>
    </row>
    <row r="931" spans="1:6" x14ac:dyDescent="0.3">
      <c r="A931" s="3"/>
      <c r="B931" s="4">
        <v>9.9499999999999993</v>
      </c>
      <c r="C931" s="4">
        <v>0</v>
      </c>
      <c r="D931" t="s">
        <v>114</v>
      </c>
      <c r="E931" t="s">
        <v>364</v>
      </c>
      <c r="F931">
        <v>0</v>
      </c>
    </row>
    <row r="932" spans="1:6" x14ac:dyDescent="0.3">
      <c r="A932" s="3"/>
      <c r="B932" s="4">
        <v>29.9</v>
      </c>
      <c r="C932" s="4">
        <v>0</v>
      </c>
      <c r="D932" t="s">
        <v>114</v>
      </c>
      <c r="E932" t="s">
        <v>362</v>
      </c>
      <c r="F932">
        <v>0</v>
      </c>
    </row>
    <row r="933" spans="1:6" x14ac:dyDescent="0.3">
      <c r="A933" s="3" t="s">
        <v>372</v>
      </c>
      <c r="B933" s="4">
        <v>11.76</v>
      </c>
      <c r="C933" s="4">
        <v>0</v>
      </c>
      <c r="D933" t="s">
        <v>114</v>
      </c>
      <c r="E933" t="s">
        <v>192</v>
      </c>
      <c r="F933">
        <v>0</v>
      </c>
    </row>
    <row r="934" spans="1:6" x14ac:dyDescent="0.3">
      <c r="A934" s="3" t="s">
        <v>373</v>
      </c>
      <c r="B934" s="4">
        <v>2.75</v>
      </c>
      <c r="C934" s="4">
        <v>0</v>
      </c>
      <c r="D934" t="s">
        <v>114</v>
      </c>
      <c r="E934" t="s">
        <v>192</v>
      </c>
      <c r="F934">
        <v>0</v>
      </c>
    </row>
    <row r="935" spans="1:6" x14ac:dyDescent="0.3">
      <c r="A935" s="3"/>
      <c r="B935" s="4">
        <v>4.6100000000000003</v>
      </c>
      <c r="C935" s="4">
        <v>0</v>
      </c>
      <c r="D935" t="s">
        <v>114</v>
      </c>
      <c r="E935" t="s">
        <v>366</v>
      </c>
      <c r="F935">
        <v>0</v>
      </c>
    </row>
    <row r="936" spans="1:6" x14ac:dyDescent="0.3">
      <c r="A936" s="3"/>
      <c r="B936" s="4">
        <v>1.06</v>
      </c>
      <c r="C936" s="4">
        <v>0</v>
      </c>
      <c r="D936" t="s">
        <v>114</v>
      </c>
      <c r="E936" t="s">
        <v>365</v>
      </c>
      <c r="F936">
        <v>0</v>
      </c>
    </row>
    <row r="937" spans="1:6" x14ac:dyDescent="0.3">
      <c r="A937" s="3" t="s">
        <v>369</v>
      </c>
      <c r="B937" s="4">
        <v>99.7</v>
      </c>
      <c r="C937" s="4">
        <v>0</v>
      </c>
      <c r="D937" t="s">
        <v>123</v>
      </c>
      <c r="E937" t="s">
        <v>360</v>
      </c>
      <c r="F937">
        <v>0</v>
      </c>
    </row>
    <row r="938" spans="1:6" x14ac:dyDescent="0.3">
      <c r="A938" s="3"/>
      <c r="B938" s="4">
        <v>10.029999999999999</v>
      </c>
      <c r="C938" s="4">
        <v>0</v>
      </c>
      <c r="D938" t="s">
        <v>123</v>
      </c>
      <c r="E938" t="s">
        <v>361</v>
      </c>
      <c r="F938">
        <v>0</v>
      </c>
    </row>
    <row r="939" spans="1:6" x14ac:dyDescent="0.3">
      <c r="A939" s="3"/>
      <c r="B939" s="4">
        <v>19.579999999999998</v>
      </c>
      <c r="C939" s="4">
        <v>0</v>
      </c>
      <c r="D939" t="s">
        <v>114</v>
      </c>
      <c r="E939" t="s">
        <v>363</v>
      </c>
      <c r="F939">
        <v>0</v>
      </c>
    </row>
    <row r="940" spans="1:6" x14ac:dyDescent="0.3">
      <c r="A940" s="3"/>
      <c r="B940" s="4">
        <v>0.43</v>
      </c>
      <c r="C940" s="4">
        <v>0</v>
      </c>
      <c r="D940" t="s">
        <v>114</v>
      </c>
      <c r="E940" t="s">
        <v>370</v>
      </c>
      <c r="F940">
        <v>0</v>
      </c>
    </row>
    <row r="941" spans="1:6" x14ac:dyDescent="0.3">
      <c r="A941" s="3"/>
      <c r="B941" s="4">
        <v>0.75</v>
      </c>
      <c r="C941" s="4">
        <v>0</v>
      </c>
      <c r="D941" t="s">
        <v>114</v>
      </c>
      <c r="E941" t="s">
        <v>371</v>
      </c>
      <c r="F941">
        <v>0</v>
      </c>
    </row>
    <row r="942" spans="1:6" x14ac:dyDescent="0.3">
      <c r="A942" s="3"/>
      <c r="B942" s="4">
        <v>8.15</v>
      </c>
      <c r="C942" s="4">
        <v>0</v>
      </c>
      <c r="D942" t="s">
        <v>114</v>
      </c>
      <c r="E942" t="s">
        <v>364</v>
      </c>
      <c r="F942">
        <v>0</v>
      </c>
    </row>
    <row r="943" spans="1:6" x14ac:dyDescent="0.3">
      <c r="A943" s="3"/>
      <c r="B943" s="4">
        <v>26.2</v>
      </c>
      <c r="C943" s="4">
        <v>0</v>
      </c>
      <c r="D943" t="s">
        <v>114</v>
      </c>
      <c r="E943" t="s">
        <v>362</v>
      </c>
      <c r="F943">
        <v>0</v>
      </c>
    </row>
    <row r="944" spans="1:6" x14ac:dyDescent="0.3">
      <c r="A944" s="3" t="s">
        <v>372</v>
      </c>
      <c r="B944" s="4">
        <v>9.66</v>
      </c>
      <c r="C944" s="4">
        <v>0</v>
      </c>
      <c r="D944" t="s">
        <v>114</v>
      </c>
      <c r="E944" t="s">
        <v>192</v>
      </c>
      <c r="F944">
        <v>0</v>
      </c>
    </row>
    <row r="945" spans="1:6" x14ac:dyDescent="0.3">
      <c r="A945" s="3" t="s">
        <v>373</v>
      </c>
      <c r="B945" s="4">
        <v>2.2599999999999998</v>
      </c>
      <c r="C945" s="4">
        <v>0</v>
      </c>
      <c r="D945" t="s">
        <v>114</v>
      </c>
      <c r="E945" t="s">
        <v>192</v>
      </c>
      <c r="F945">
        <v>0</v>
      </c>
    </row>
    <row r="946" spans="1:6" x14ac:dyDescent="0.3">
      <c r="A946" s="3"/>
      <c r="B946" s="4">
        <v>3.75</v>
      </c>
      <c r="C946" s="4">
        <v>0</v>
      </c>
      <c r="D946" t="s">
        <v>114</v>
      </c>
      <c r="E946" t="s">
        <v>366</v>
      </c>
      <c r="F946">
        <v>0</v>
      </c>
    </row>
    <row r="947" spans="1:6" x14ac:dyDescent="0.3">
      <c r="A947" s="3"/>
      <c r="B947" s="4">
        <v>0.87</v>
      </c>
      <c r="C947" s="4">
        <v>0</v>
      </c>
      <c r="D947" t="s">
        <v>114</v>
      </c>
      <c r="E947" t="s">
        <v>365</v>
      </c>
      <c r="F947">
        <v>0</v>
      </c>
    </row>
    <row r="948" spans="1:6" x14ac:dyDescent="0.3">
      <c r="A948" s="3" t="s">
        <v>369</v>
      </c>
      <c r="B948" s="4">
        <v>809.2</v>
      </c>
      <c r="C948" s="4">
        <v>0</v>
      </c>
      <c r="D948" t="s">
        <v>383</v>
      </c>
      <c r="E948" t="s">
        <v>360</v>
      </c>
      <c r="F948">
        <v>0</v>
      </c>
    </row>
    <row r="949" spans="1:6" x14ac:dyDescent="0.3">
      <c r="A949" s="3"/>
      <c r="B949" s="4">
        <v>54.77</v>
      </c>
      <c r="C949" s="4">
        <v>0</v>
      </c>
      <c r="D949" t="s">
        <v>383</v>
      </c>
      <c r="E949" t="s">
        <v>361</v>
      </c>
      <c r="F949">
        <v>0</v>
      </c>
    </row>
    <row r="950" spans="1:6" x14ac:dyDescent="0.3">
      <c r="A950" s="3"/>
      <c r="B950" s="4">
        <v>192.68</v>
      </c>
      <c r="C950" s="4">
        <v>0</v>
      </c>
      <c r="D950" t="s">
        <v>114</v>
      </c>
      <c r="E950" t="s">
        <v>363</v>
      </c>
      <c r="F950">
        <v>0</v>
      </c>
    </row>
    <row r="951" spans="1:6" x14ac:dyDescent="0.3">
      <c r="A951" s="3"/>
      <c r="B951" s="4">
        <v>8.69</v>
      </c>
      <c r="C951" s="4">
        <v>0</v>
      </c>
      <c r="D951" t="s">
        <v>114</v>
      </c>
      <c r="E951" t="s">
        <v>370</v>
      </c>
      <c r="F951">
        <v>0</v>
      </c>
    </row>
    <row r="952" spans="1:6" x14ac:dyDescent="0.3">
      <c r="A952" s="3"/>
      <c r="B952" s="4">
        <v>5.78</v>
      </c>
      <c r="C952" s="4">
        <v>0</v>
      </c>
      <c r="D952" t="s">
        <v>114</v>
      </c>
      <c r="E952" t="s">
        <v>371</v>
      </c>
      <c r="F952">
        <v>0</v>
      </c>
    </row>
    <row r="953" spans="1:6" x14ac:dyDescent="0.3">
      <c r="A953" s="3"/>
      <c r="B953" s="4">
        <v>60.48</v>
      </c>
      <c r="C953" s="4">
        <v>0</v>
      </c>
      <c r="D953" t="s">
        <v>114</v>
      </c>
      <c r="E953" t="s">
        <v>364</v>
      </c>
      <c r="F953">
        <v>0</v>
      </c>
    </row>
    <row r="954" spans="1:6" x14ac:dyDescent="0.3">
      <c r="A954" s="3"/>
      <c r="B954" s="4">
        <v>199.75</v>
      </c>
      <c r="C954" s="4">
        <v>0</v>
      </c>
      <c r="D954" t="s">
        <v>114</v>
      </c>
      <c r="E954" t="s">
        <v>362</v>
      </c>
      <c r="F954">
        <v>0</v>
      </c>
    </row>
    <row r="955" spans="1:6" x14ac:dyDescent="0.3">
      <c r="A955" s="3" t="s">
        <v>372</v>
      </c>
      <c r="B955" s="4">
        <v>74.02</v>
      </c>
      <c r="C955" s="4">
        <v>0</v>
      </c>
      <c r="D955" t="s">
        <v>114</v>
      </c>
      <c r="E955" t="s">
        <v>192</v>
      </c>
      <c r="F955">
        <v>0</v>
      </c>
    </row>
    <row r="956" spans="1:6" x14ac:dyDescent="0.3">
      <c r="A956" s="3" t="s">
        <v>373</v>
      </c>
      <c r="B956" s="4">
        <v>17.3</v>
      </c>
      <c r="C956" s="4">
        <v>0</v>
      </c>
      <c r="D956" t="s">
        <v>114</v>
      </c>
      <c r="E956" t="s">
        <v>192</v>
      </c>
      <c r="F956">
        <v>0</v>
      </c>
    </row>
    <row r="957" spans="1:6" x14ac:dyDescent="0.3">
      <c r="A957" s="3"/>
      <c r="B957" s="4">
        <v>30.87</v>
      </c>
      <c r="C957" s="4">
        <v>0</v>
      </c>
      <c r="D957" t="s">
        <v>114</v>
      </c>
      <c r="E957" t="s">
        <v>366</v>
      </c>
      <c r="F957">
        <v>0</v>
      </c>
    </row>
    <row r="958" spans="1:6" x14ac:dyDescent="0.3">
      <c r="A958" s="3"/>
      <c r="B958" s="4">
        <v>7.13</v>
      </c>
      <c r="C958" s="4">
        <v>0</v>
      </c>
      <c r="D958" t="s">
        <v>114</v>
      </c>
      <c r="E958" t="s">
        <v>365</v>
      </c>
      <c r="F958">
        <v>0</v>
      </c>
    </row>
    <row r="959" spans="1:6" x14ac:dyDescent="0.3">
      <c r="A959" s="3" t="s">
        <v>369</v>
      </c>
      <c r="B959" s="4">
        <v>175.36</v>
      </c>
      <c r="C959" s="4">
        <v>0</v>
      </c>
      <c r="D959" t="s">
        <v>385</v>
      </c>
      <c r="E959" t="s">
        <v>360</v>
      </c>
      <c r="F959">
        <v>0</v>
      </c>
    </row>
    <row r="960" spans="1:6" x14ac:dyDescent="0.3">
      <c r="A960" s="3"/>
      <c r="B960" s="4">
        <v>17.5</v>
      </c>
      <c r="C960" s="4">
        <v>0</v>
      </c>
      <c r="D960" t="s">
        <v>385</v>
      </c>
      <c r="E960" t="s">
        <v>361</v>
      </c>
      <c r="F960">
        <v>0</v>
      </c>
    </row>
    <row r="961" spans="1:6" x14ac:dyDescent="0.3">
      <c r="A961" s="3"/>
      <c r="B961" s="4">
        <v>62.07</v>
      </c>
      <c r="C961" s="4">
        <v>0</v>
      </c>
      <c r="D961" t="s">
        <v>114</v>
      </c>
      <c r="E961" t="s">
        <v>363</v>
      </c>
      <c r="F961">
        <v>0</v>
      </c>
    </row>
    <row r="962" spans="1:6" x14ac:dyDescent="0.3">
      <c r="A962" s="3"/>
      <c r="B962" s="4">
        <v>2.81</v>
      </c>
      <c r="C962" s="4">
        <v>0</v>
      </c>
      <c r="D962" t="s">
        <v>114</v>
      </c>
      <c r="E962" t="s">
        <v>370</v>
      </c>
      <c r="F962">
        <v>0</v>
      </c>
    </row>
    <row r="963" spans="1:6" x14ac:dyDescent="0.3">
      <c r="A963" s="3"/>
      <c r="B963" s="4">
        <v>1.48</v>
      </c>
      <c r="C963" s="4">
        <v>0</v>
      </c>
      <c r="D963" t="s">
        <v>114</v>
      </c>
      <c r="E963" t="s">
        <v>371</v>
      </c>
      <c r="F963">
        <v>0</v>
      </c>
    </row>
    <row r="964" spans="1:6" x14ac:dyDescent="0.3">
      <c r="A964" s="3"/>
      <c r="B964" s="4">
        <v>0.69</v>
      </c>
      <c r="C964" s="4">
        <v>0</v>
      </c>
      <c r="D964" t="s">
        <v>114</v>
      </c>
      <c r="E964" t="s">
        <v>364</v>
      </c>
      <c r="F964">
        <v>0</v>
      </c>
    </row>
    <row r="965" spans="1:6" x14ac:dyDescent="0.3">
      <c r="A965" s="3"/>
      <c r="B965" s="4">
        <v>43.59</v>
      </c>
      <c r="C965" s="4">
        <v>0</v>
      </c>
      <c r="D965" t="s">
        <v>114</v>
      </c>
      <c r="E965" t="s">
        <v>362</v>
      </c>
      <c r="F965">
        <v>0</v>
      </c>
    </row>
    <row r="966" spans="1:6" x14ac:dyDescent="0.3">
      <c r="A966" s="3" t="s">
        <v>372</v>
      </c>
      <c r="B966" s="4">
        <v>20.059999999999999</v>
      </c>
      <c r="C966" s="4">
        <v>0</v>
      </c>
      <c r="D966" t="s">
        <v>114</v>
      </c>
      <c r="E966" t="s">
        <v>192</v>
      </c>
      <c r="F966">
        <v>0</v>
      </c>
    </row>
    <row r="967" spans="1:6" x14ac:dyDescent="0.3">
      <c r="A967" s="3" t="s">
        <v>373</v>
      </c>
      <c r="B967" s="4">
        <v>4.7699999999999996</v>
      </c>
      <c r="C967" s="4">
        <v>0</v>
      </c>
      <c r="D967" t="s">
        <v>114</v>
      </c>
      <c r="E967" t="s">
        <v>192</v>
      </c>
      <c r="F967">
        <v>0</v>
      </c>
    </row>
    <row r="968" spans="1:6" x14ac:dyDescent="0.3">
      <c r="A968" s="3"/>
      <c r="B968" s="4">
        <v>1.49</v>
      </c>
      <c r="C968" s="4">
        <v>0</v>
      </c>
      <c r="D968" t="s">
        <v>114</v>
      </c>
      <c r="E968" t="s">
        <v>365</v>
      </c>
      <c r="F968">
        <v>0</v>
      </c>
    </row>
    <row r="969" spans="1:6" x14ac:dyDescent="0.3">
      <c r="A969" s="3" t="s">
        <v>369</v>
      </c>
      <c r="B969" s="4">
        <v>1478.33</v>
      </c>
      <c r="C969" s="4">
        <v>0</v>
      </c>
      <c r="D969" t="s">
        <v>34</v>
      </c>
      <c r="E969" t="s">
        <v>360</v>
      </c>
      <c r="F969">
        <v>0</v>
      </c>
    </row>
    <row r="970" spans="1:6" x14ac:dyDescent="0.3">
      <c r="A970" s="3"/>
      <c r="B970" s="4">
        <v>88.26</v>
      </c>
      <c r="C970" s="4">
        <v>0</v>
      </c>
      <c r="D970" t="s">
        <v>34</v>
      </c>
      <c r="E970" t="s">
        <v>361</v>
      </c>
      <c r="F970">
        <v>0</v>
      </c>
    </row>
    <row r="971" spans="1:6" x14ac:dyDescent="0.3">
      <c r="A971" s="3"/>
      <c r="B971" s="4">
        <v>356.77</v>
      </c>
      <c r="C971" s="4">
        <v>0</v>
      </c>
      <c r="D971" t="s">
        <v>114</v>
      </c>
      <c r="E971" t="s">
        <v>363</v>
      </c>
      <c r="F971">
        <v>0</v>
      </c>
    </row>
    <row r="972" spans="1:6" x14ac:dyDescent="0.3">
      <c r="A972" s="3"/>
      <c r="B972" s="4">
        <v>13.05</v>
      </c>
      <c r="C972" s="4">
        <v>0</v>
      </c>
      <c r="D972" t="s">
        <v>114</v>
      </c>
      <c r="E972" t="s">
        <v>370</v>
      </c>
      <c r="F972">
        <v>0</v>
      </c>
    </row>
    <row r="973" spans="1:6" x14ac:dyDescent="0.3">
      <c r="A973" s="3"/>
      <c r="B973" s="4">
        <v>8.8800000000000008</v>
      </c>
      <c r="C973" s="4">
        <v>0</v>
      </c>
      <c r="D973" t="s">
        <v>114</v>
      </c>
      <c r="E973" t="s">
        <v>371</v>
      </c>
      <c r="F973">
        <v>0</v>
      </c>
    </row>
    <row r="974" spans="1:6" x14ac:dyDescent="0.3">
      <c r="A974" s="3"/>
      <c r="B974" s="4">
        <v>98.32</v>
      </c>
      <c r="C974" s="4">
        <v>0</v>
      </c>
      <c r="D974" t="s">
        <v>114</v>
      </c>
      <c r="E974" t="s">
        <v>364</v>
      </c>
      <c r="F974">
        <v>0</v>
      </c>
    </row>
    <row r="975" spans="1:6" x14ac:dyDescent="0.3">
      <c r="A975" s="3"/>
      <c r="B975" s="4">
        <v>289.24</v>
      </c>
      <c r="C975" s="4">
        <v>0</v>
      </c>
      <c r="D975" t="s">
        <v>114</v>
      </c>
      <c r="E975" t="s">
        <v>362</v>
      </c>
      <c r="F975">
        <v>0</v>
      </c>
    </row>
    <row r="976" spans="1:6" x14ac:dyDescent="0.3">
      <c r="A976" s="3" t="s">
        <v>372</v>
      </c>
      <c r="B976" s="4">
        <v>117.59</v>
      </c>
      <c r="C976" s="4">
        <v>0</v>
      </c>
      <c r="D976" t="s">
        <v>114</v>
      </c>
      <c r="E976" t="s">
        <v>192</v>
      </c>
      <c r="F976">
        <v>0</v>
      </c>
    </row>
    <row r="977" spans="1:6" x14ac:dyDescent="0.3">
      <c r="A977" s="3" t="s">
        <v>373</v>
      </c>
      <c r="B977" s="4">
        <v>27.49</v>
      </c>
      <c r="C977" s="4">
        <v>0</v>
      </c>
      <c r="D977" t="s">
        <v>114</v>
      </c>
      <c r="E977" t="s">
        <v>192</v>
      </c>
      <c r="F977">
        <v>0</v>
      </c>
    </row>
    <row r="978" spans="1:6" x14ac:dyDescent="0.3">
      <c r="A978" s="3"/>
      <c r="B978" s="4">
        <v>45.22</v>
      </c>
      <c r="C978" s="4">
        <v>0</v>
      </c>
      <c r="D978" t="s">
        <v>114</v>
      </c>
      <c r="E978" t="s">
        <v>366</v>
      </c>
      <c r="F978">
        <v>0</v>
      </c>
    </row>
    <row r="979" spans="1:6" x14ac:dyDescent="0.3">
      <c r="A979" s="3"/>
      <c r="B979" s="4">
        <v>10.44</v>
      </c>
      <c r="C979" s="4">
        <v>0</v>
      </c>
      <c r="D979" t="s">
        <v>114</v>
      </c>
      <c r="E979" t="s">
        <v>365</v>
      </c>
      <c r="F979">
        <v>0</v>
      </c>
    </row>
    <row r="980" spans="1:6" x14ac:dyDescent="0.3">
      <c r="A980" s="3" t="s">
        <v>359</v>
      </c>
      <c r="B980" s="4">
        <v>253.47</v>
      </c>
      <c r="C980" s="4">
        <v>0</v>
      </c>
      <c r="D980" t="s">
        <v>34</v>
      </c>
      <c r="E980" t="s">
        <v>360</v>
      </c>
      <c r="F980">
        <v>0</v>
      </c>
    </row>
    <row r="981" spans="1:6" x14ac:dyDescent="0.3">
      <c r="A981" s="3" t="s">
        <v>359</v>
      </c>
      <c r="B981" s="4">
        <v>21.66</v>
      </c>
      <c r="C981" s="4">
        <v>0</v>
      </c>
      <c r="D981" t="s">
        <v>34</v>
      </c>
      <c r="E981" t="s">
        <v>361</v>
      </c>
      <c r="F981">
        <v>0</v>
      </c>
    </row>
    <row r="982" spans="1:6" x14ac:dyDescent="0.3">
      <c r="A982" s="3" t="s">
        <v>359</v>
      </c>
      <c r="B982" s="4">
        <v>28.16</v>
      </c>
      <c r="C982" s="4">
        <v>0</v>
      </c>
      <c r="D982" t="s">
        <v>34</v>
      </c>
      <c r="E982" t="s">
        <v>388</v>
      </c>
      <c r="F982">
        <v>0</v>
      </c>
    </row>
    <row r="983" spans="1:6" x14ac:dyDescent="0.3">
      <c r="A983" s="3" t="s">
        <v>359</v>
      </c>
      <c r="B983" s="4">
        <v>60.99</v>
      </c>
      <c r="C983" s="4">
        <v>0</v>
      </c>
      <c r="D983" t="s">
        <v>114</v>
      </c>
      <c r="E983" t="s">
        <v>362</v>
      </c>
      <c r="F983">
        <v>0</v>
      </c>
    </row>
    <row r="984" spans="1:6" x14ac:dyDescent="0.3">
      <c r="A984" s="3" t="s">
        <v>359</v>
      </c>
      <c r="B984" s="4">
        <v>85.8</v>
      </c>
      <c r="C984" s="4">
        <v>0</v>
      </c>
      <c r="D984" t="s">
        <v>114</v>
      </c>
      <c r="E984" t="s">
        <v>363</v>
      </c>
      <c r="F984">
        <v>0</v>
      </c>
    </row>
    <row r="985" spans="1:6" x14ac:dyDescent="0.3">
      <c r="A985" s="3" t="s">
        <v>359</v>
      </c>
      <c r="B985" s="4">
        <v>8.66</v>
      </c>
      <c r="C985" s="4">
        <v>0</v>
      </c>
      <c r="D985" t="s">
        <v>114</v>
      </c>
      <c r="E985" t="s">
        <v>364</v>
      </c>
      <c r="F985">
        <v>0</v>
      </c>
    </row>
    <row r="986" spans="1:6" x14ac:dyDescent="0.3">
      <c r="A986" s="3" t="s">
        <v>359</v>
      </c>
      <c r="B986" s="4">
        <v>20.74</v>
      </c>
      <c r="C986" s="4">
        <v>0</v>
      </c>
      <c r="D986" t="s">
        <v>114</v>
      </c>
      <c r="E986" t="s">
        <v>192</v>
      </c>
      <c r="F986">
        <v>0</v>
      </c>
    </row>
    <row r="987" spans="1:6" x14ac:dyDescent="0.3">
      <c r="A987" s="3" t="s">
        <v>359</v>
      </c>
      <c r="B987" s="4">
        <v>1.56</v>
      </c>
      <c r="C987" s="4">
        <v>0</v>
      </c>
      <c r="D987" t="s">
        <v>114</v>
      </c>
      <c r="E987" t="s">
        <v>365</v>
      </c>
      <c r="F987">
        <v>0</v>
      </c>
    </row>
    <row r="988" spans="1:6" x14ac:dyDescent="0.3">
      <c r="A988" s="3" t="s">
        <v>359</v>
      </c>
      <c r="B988" s="4">
        <v>6.75</v>
      </c>
      <c r="C988" s="4">
        <v>0</v>
      </c>
      <c r="D988" t="s">
        <v>114</v>
      </c>
      <c r="E988" t="s">
        <v>366</v>
      </c>
      <c r="F988">
        <v>0</v>
      </c>
    </row>
    <row r="989" spans="1:6" x14ac:dyDescent="0.3">
      <c r="A989" s="3" t="s">
        <v>359</v>
      </c>
      <c r="B989" s="4">
        <v>350.38</v>
      </c>
      <c r="C989" s="4">
        <v>0</v>
      </c>
      <c r="D989" t="s">
        <v>114</v>
      </c>
      <c r="E989" t="s">
        <v>404</v>
      </c>
      <c r="F989">
        <v>0</v>
      </c>
    </row>
    <row r="990" spans="1:6" x14ac:dyDescent="0.3">
      <c r="A990" s="3" t="s">
        <v>403</v>
      </c>
      <c r="B990" s="4">
        <v>0</v>
      </c>
      <c r="C990" s="4">
        <v>111.6</v>
      </c>
      <c r="D990" t="s">
        <v>114</v>
      </c>
      <c r="E990" t="s">
        <v>364</v>
      </c>
      <c r="F990">
        <v>0</v>
      </c>
    </row>
    <row r="991" spans="1:6" x14ac:dyDescent="0.3">
      <c r="A991" s="3" t="s">
        <v>389</v>
      </c>
      <c r="B991" s="4">
        <v>81.900000000000006</v>
      </c>
      <c r="C991" s="4">
        <v>0</v>
      </c>
      <c r="D991" t="s">
        <v>189</v>
      </c>
      <c r="E991" t="s">
        <v>388</v>
      </c>
      <c r="F991">
        <v>0</v>
      </c>
    </row>
    <row r="992" spans="1:6" x14ac:dyDescent="0.3">
      <c r="A992" s="3" t="s">
        <v>389</v>
      </c>
      <c r="B992" s="4">
        <v>17.850000000000001</v>
      </c>
      <c r="C992" s="4">
        <v>0</v>
      </c>
      <c r="D992" t="s">
        <v>26</v>
      </c>
      <c r="E992" t="s">
        <v>388</v>
      </c>
      <c r="F992">
        <v>0</v>
      </c>
    </row>
    <row r="993" spans="1:6" x14ac:dyDescent="0.3">
      <c r="A993" s="3" t="s">
        <v>389</v>
      </c>
      <c r="B993" s="4">
        <v>27.54</v>
      </c>
      <c r="C993" s="4">
        <v>0</v>
      </c>
      <c r="D993" t="s">
        <v>230</v>
      </c>
      <c r="E993" t="s">
        <v>388</v>
      </c>
      <c r="F993">
        <v>0</v>
      </c>
    </row>
    <row r="994" spans="1:6" x14ac:dyDescent="0.3">
      <c r="A994" s="3" t="s">
        <v>389</v>
      </c>
      <c r="B994" s="4">
        <v>16.989999999999998</v>
      </c>
      <c r="C994" s="4">
        <v>0</v>
      </c>
      <c r="D994" t="s">
        <v>383</v>
      </c>
      <c r="E994" t="s">
        <v>388</v>
      </c>
      <c r="F994">
        <v>0</v>
      </c>
    </row>
    <row r="995" spans="1:6" x14ac:dyDescent="0.3">
      <c r="A995" s="3" t="s">
        <v>389</v>
      </c>
      <c r="B995" s="4">
        <v>11.58</v>
      </c>
      <c r="C995" s="4">
        <v>0</v>
      </c>
      <c r="D995" t="s">
        <v>385</v>
      </c>
      <c r="E995" t="s">
        <v>388</v>
      </c>
      <c r="F995">
        <v>0</v>
      </c>
    </row>
    <row r="996" spans="1:6" x14ac:dyDescent="0.3">
      <c r="A996" s="3" t="s">
        <v>389</v>
      </c>
      <c r="B996" s="4">
        <v>362.29</v>
      </c>
      <c r="C996" s="4">
        <v>0</v>
      </c>
      <c r="D996" t="s">
        <v>34</v>
      </c>
      <c r="E996" t="s">
        <v>388</v>
      </c>
      <c r="F996">
        <v>0</v>
      </c>
    </row>
    <row r="997" spans="1:6" x14ac:dyDescent="0.3">
      <c r="A997" s="3" t="s">
        <v>389</v>
      </c>
      <c r="B997" s="4">
        <v>6.68</v>
      </c>
      <c r="C997" s="4">
        <v>0</v>
      </c>
      <c r="D997" t="s">
        <v>114</v>
      </c>
      <c r="E997" t="s">
        <v>388</v>
      </c>
      <c r="F997">
        <v>0</v>
      </c>
    </row>
    <row r="998" spans="1:6" x14ac:dyDescent="0.3">
      <c r="A998" s="3" t="s">
        <v>369</v>
      </c>
      <c r="B998" s="4">
        <v>683.56</v>
      </c>
      <c r="C998" s="4">
        <v>0</v>
      </c>
      <c r="D998" t="s">
        <v>189</v>
      </c>
      <c r="E998" t="s">
        <v>360</v>
      </c>
      <c r="F998">
        <v>0</v>
      </c>
    </row>
    <row r="999" spans="1:6" x14ac:dyDescent="0.3">
      <c r="A999" s="3"/>
      <c r="B999" s="4">
        <v>62.15</v>
      </c>
      <c r="C999" s="4">
        <v>0</v>
      </c>
      <c r="D999" t="s">
        <v>189</v>
      </c>
      <c r="E999" t="s">
        <v>361</v>
      </c>
      <c r="F999">
        <v>0</v>
      </c>
    </row>
    <row r="1000" spans="1:6" x14ac:dyDescent="0.3">
      <c r="A1000" s="3"/>
      <c r="B1000" s="4">
        <v>89.38</v>
      </c>
      <c r="C1000" s="4">
        <v>0</v>
      </c>
      <c r="D1000" t="s">
        <v>114</v>
      </c>
      <c r="E1000" t="s">
        <v>363</v>
      </c>
      <c r="F1000">
        <v>0</v>
      </c>
    </row>
    <row r="1001" spans="1:6" x14ac:dyDescent="0.3">
      <c r="A1001" s="3"/>
      <c r="B1001" s="4">
        <v>3.99</v>
      </c>
      <c r="C1001" s="4">
        <v>0</v>
      </c>
      <c r="D1001" t="s">
        <v>114</v>
      </c>
      <c r="E1001" t="s">
        <v>370</v>
      </c>
      <c r="F1001">
        <v>0</v>
      </c>
    </row>
    <row r="1002" spans="1:6" x14ac:dyDescent="0.3">
      <c r="A1002" s="3"/>
      <c r="B1002" s="4">
        <v>5.88</v>
      </c>
      <c r="C1002" s="4">
        <v>0</v>
      </c>
      <c r="D1002" t="s">
        <v>114</v>
      </c>
      <c r="E1002" t="s">
        <v>371</v>
      </c>
      <c r="F1002">
        <v>0</v>
      </c>
    </row>
    <row r="1003" spans="1:6" x14ac:dyDescent="0.3">
      <c r="A1003" s="3"/>
      <c r="B1003" s="4">
        <v>14.22</v>
      </c>
      <c r="C1003" s="4">
        <v>0</v>
      </c>
      <c r="D1003" t="s">
        <v>114</v>
      </c>
      <c r="E1003" t="s">
        <v>364</v>
      </c>
      <c r="F1003">
        <v>0</v>
      </c>
    </row>
    <row r="1004" spans="1:6" x14ac:dyDescent="0.3">
      <c r="A1004" s="3"/>
      <c r="B1004" s="4">
        <v>169.79</v>
      </c>
      <c r="C1004" s="4">
        <v>0</v>
      </c>
      <c r="D1004" t="s">
        <v>114</v>
      </c>
      <c r="E1004" t="s">
        <v>362</v>
      </c>
      <c r="F1004">
        <v>0</v>
      </c>
    </row>
    <row r="1005" spans="1:6" x14ac:dyDescent="0.3">
      <c r="A1005" s="3" t="s">
        <v>372</v>
      </c>
      <c r="B1005" s="4">
        <v>15.11</v>
      </c>
      <c r="C1005" s="4">
        <v>0</v>
      </c>
      <c r="D1005" t="s">
        <v>114</v>
      </c>
      <c r="E1005" t="s">
        <v>192</v>
      </c>
      <c r="F1005">
        <v>0</v>
      </c>
    </row>
    <row r="1006" spans="1:6" x14ac:dyDescent="0.3">
      <c r="A1006" s="3" t="s">
        <v>373</v>
      </c>
      <c r="B1006" s="4">
        <v>11.87</v>
      </c>
      <c r="C1006" s="4">
        <v>0</v>
      </c>
      <c r="D1006" t="s">
        <v>114</v>
      </c>
      <c r="E1006" t="s">
        <v>192</v>
      </c>
      <c r="F1006">
        <v>0</v>
      </c>
    </row>
    <row r="1007" spans="1:6" x14ac:dyDescent="0.3">
      <c r="A1007" s="3"/>
      <c r="B1007" s="4">
        <v>5.93</v>
      </c>
      <c r="C1007" s="4">
        <v>0</v>
      </c>
      <c r="D1007" t="s">
        <v>114</v>
      </c>
      <c r="E1007" t="s">
        <v>366</v>
      </c>
      <c r="F1007">
        <v>0</v>
      </c>
    </row>
    <row r="1008" spans="1:6" x14ac:dyDescent="0.3">
      <c r="A1008" s="3"/>
      <c r="B1008" s="4">
        <v>4.53</v>
      </c>
      <c r="C1008" s="4">
        <v>0</v>
      </c>
      <c r="D1008" t="s">
        <v>114</v>
      </c>
      <c r="E1008" t="s">
        <v>365</v>
      </c>
      <c r="F1008">
        <v>0</v>
      </c>
    </row>
    <row r="1009" spans="1:6" x14ac:dyDescent="0.3">
      <c r="A1009" s="3" t="s">
        <v>369</v>
      </c>
      <c r="B1009" s="4">
        <v>118.32</v>
      </c>
      <c r="C1009" s="4">
        <v>0</v>
      </c>
      <c r="D1009" t="s">
        <v>26</v>
      </c>
      <c r="E1009" t="s">
        <v>360</v>
      </c>
      <c r="F1009">
        <v>0</v>
      </c>
    </row>
    <row r="1010" spans="1:6" x14ac:dyDescent="0.3">
      <c r="A1010" s="3"/>
      <c r="B1010" s="4">
        <v>17.5</v>
      </c>
      <c r="C1010" s="4">
        <v>0</v>
      </c>
      <c r="D1010" t="s">
        <v>26</v>
      </c>
      <c r="E1010" t="s">
        <v>361</v>
      </c>
      <c r="F1010">
        <v>0</v>
      </c>
    </row>
    <row r="1011" spans="1:6" x14ac:dyDescent="0.3">
      <c r="A1011" s="3"/>
      <c r="B1011" s="4">
        <v>41.91</v>
      </c>
      <c r="C1011" s="4">
        <v>0</v>
      </c>
      <c r="D1011" t="s">
        <v>114</v>
      </c>
      <c r="E1011" t="s">
        <v>363</v>
      </c>
      <c r="F1011">
        <v>0</v>
      </c>
    </row>
    <row r="1012" spans="1:6" x14ac:dyDescent="0.3">
      <c r="A1012" s="3"/>
      <c r="B1012" s="4">
        <v>2.33</v>
      </c>
      <c r="C1012" s="4">
        <v>0</v>
      </c>
      <c r="D1012" t="s">
        <v>114</v>
      </c>
      <c r="E1012" t="s">
        <v>370</v>
      </c>
      <c r="F1012">
        <v>0</v>
      </c>
    </row>
    <row r="1013" spans="1:6" x14ac:dyDescent="0.3">
      <c r="A1013" s="3"/>
      <c r="B1013" s="4">
        <v>1.32</v>
      </c>
      <c r="C1013" s="4">
        <v>0</v>
      </c>
      <c r="D1013" t="s">
        <v>114</v>
      </c>
      <c r="E1013" t="s">
        <v>371</v>
      </c>
      <c r="F1013">
        <v>0</v>
      </c>
    </row>
    <row r="1014" spans="1:6" x14ac:dyDescent="0.3">
      <c r="A1014" s="3"/>
      <c r="B1014" s="4">
        <v>0.42</v>
      </c>
      <c r="C1014" s="4">
        <v>0</v>
      </c>
      <c r="D1014" t="s">
        <v>114</v>
      </c>
      <c r="E1014" t="s">
        <v>364</v>
      </c>
      <c r="F1014">
        <v>0</v>
      </c>
    </row>
    <row r="1015" spans="1:6" x14ac:dyDescent="0.3">
      <c r="A1015" s="3"/>
      <c r="B1015" s="4">
        <v>40.78</v>
      </c>
      <c r="C1015" s="4">
        <v>0</v>
      </c>
      <c r="D1015" t="s">
        <v>114</v>
      </c>
      <c r="E1015" t="s">
        <v>362</v>
      </c>
      <c r="F1015">
        <v>0</v>
      </c>
    </row>
    <row r="1016" spans="1:6" x14ac:dyDescent="0.3">
      <c r="A1016" s="3" t="s">
        <v>372</v>
      </c>
      <c r="B1016" s="4">
        <v>11.03</v>
      </c>
      <c r="C1016" s="4">
        <v>0</v>
      </c>
      <c r="D1016" t="s">
        <v>114</v>
      </c>
      <c r="E1016" t="s">
        <v>192</v>
      </c>
      <c r="F1016">
        <v>0</v>
      </c>
    </row>
    <row r="1017" spans="1:6" x14ac:dyDescent="0.3">
      <c r="A1017" s="3" t="s">
        <v>373</v>
      </c>
      <c r="B1017" s="4">
        <v>2.58</v>
      </c>
      <c r="C1017" s="4">
        <v>0</v>
      </c>
      <c r="D1017" t="s">
        <v>114</v>
      </c>
      <c r="E1017" t="s">
        <v>192</v>
      </c>
      <c r="F1017">
        <v>0</v>
      </c>
    </row>
    <row r="1018" spans="1:6" x14ac:dyDescent="0.3">
      <c r="A1018" s="3"/>
      <c r="B1018" s="4">
        <v>1.01</v>
      </c>
      <c r="C1018" s="4">
        <v>0</v>
      </c>
      <c r="D1018" t="s">
        <v>114</v>
      </c>
      <c r="E1018" t="s">
        <v>365</v>
      </c>
      <c r="F1018">
        <v>0</v>
      </c>
    </row>
    <row r="1019" spans="1:6" x14ac:dyDescent="0.3">
      <c r="A1019" s="3" t="s">
        <v>369</v>
      </c>
      <c r="B1019" s="4">
        <v>226.05</v>
      </c>
      <c r="C1019" s="4">
        <v>0</v>
      </c>
      <c r="D1019" t="s">
        <v>230</v>
      </c>
      <c r="E1019" t="s">
        <v>360</v>
      </c>
      <c r="F1019">
        <v>0</v>
      </c>
    </row>
    <row r="1020" spans="1:6" x14ac:dyDescent="0.3">
      <c r="A1020" s="3"/>
      <c r="B1020" s="4">
        <v>21.09</v>
      </c>
      <c r="C1020" s="4">
        <v>0</v>
      </c>
      <c r="D1020" t="s">
        <v>230</v>
      </c>
      <c r="E1020" t="s">
        <v>361</v>
      </c>
      <c r="F1020">
        <v>0</v>
      </c>
    </row>
    <row r="1021" spans="1:6" x14ac:dyDescent="0.3">
      <c r="A1021" s="3"/>
      <c r="B1021" s="4">
        <v>112.92</v>
      </c>
      <c r="C1021" s="4">
        <v>0</v>
      </c>
      <c r="D1021" t="s">
        <v>114</v>
      </c>
      <c r="E1021" t="s">
        <v>363</v>
      </c>
      <c r="F1021">
        <v>0</v>
      </c>
    </row>
    <row r="1022" spans="1:6" x14ac:dyDescent="0.3">
      <c r="A1022" s="3"/>
      <c r="B1022" s="4">
        <v>4.67</v>
      </c>
      <c r="C1022" s="4">
        <v>0</v>
      </c>
      <c r="D1022" t="s">
        <v>114</v>
      </c>
      <c r="E1022" t="s">
        <v>370</v>
      </c>
      <c r="F1022">
        <v>0</v>
      </c>
    </row>
    <row r="1023" spans="1:6" x14ac:dyDescent="0.3">
      <c r="A1023" s="3"/>
      <c r="B1023" s="4">
        <v>2.0099999999999998</v>
      </c>
      <c r="C1023" s="4">
        <v>0</v>
      </c>
      <c r="D1023" t="s">
        <v>114</v>
      </c>
      <c r="E1023" t="s">
        <v>371</v>
      </c>
      <c r="F1023">
        <v>0</v>
      </c>
    </row>
    <row r="1024" spans="1:6" x14ac:dyDescent="0.3">
      <c r="A1024" s="3"/>
      <c r="B1024" s="4">
        <v>0.65</v>
      </c>
      <c r="C1024" s="4">
        <v>0</v>
      </c>
      <c r="D1024" t="s">
        <v>114</v>
      </c>
      <c r="E1024" t="s">
        <v>364</v>
      </c>
      <c r="F1024">
        <v>0</v>
      </c>
    </row>
    <row r="1025" spans="1:6" x14ac:dyDescent="0.3">
      <c r="A1025" s="3"/>
      <c r="B1025" s="4">
        <v>62.44</v>
      </c>
      <c r="C1025" s="4">
        <v>0</v>
      </c>
      <c r="D1025" t="s">
        <v>114</v>
      </c>
      <c r="E1025" t="s">
        <v>362</v>
      </c>
      <c r="F1025">
        <v>0</v>
      </c>
    </row>
    <row r="1026" spans="1:6" x14ac:dyDescent="0.3">
      <c r="A1026" s="3" t="s">
        <v>372</v>
      </c>
      <c r="B1026" s="4">
        <v>15.32</v>
      </c>
      <c r="C1026" s="4">
        <v>0</v>
      </c>
      <c r="D1026" t="s">
        <v>114</v>
      </c>
      <c r="E1026" t="s">
        <v>192</v>
      </c>
      <c r="F1026">
        <v>0</v>
      </c>
    </row>
    <row r="1027" spans="1:6" x14ac:dyDescent="0.3">
      <c r="A1027" s="3" t="s">
        <v>373</v>
      </c>
      <c r="B1027" s="4">
        <v>3.59</v>
      </c>
      <c r="C1027" s="4">
        <v>0</v>
      </c>
      <c r="D1027" t="s">
        <v>114</v>
      </c>
      <c r="E1027" t="s">
        <v>192</v>
      </c>
      <c r="F1027">
        <v>0</v>
      </c>
    </row>
    <row r="1028" spans="1:6" x14ac:dyDescent="0.3">
      <c r="A1028" s="3"/>
      <c r="B1028" s="4">
        <v>1.53</v>
      </c>
      <c r="C1028" s="4">
        <v>0</v>
      </c>
      <c r="D1028" t="s">
        <v>114</v>
      </c>
      <c r="E1028" t="s">
        <v>365</v>
      </c>
      <c r="F1028">
        <v>0</v>
      </c>
    </row>
    <row r="1029" spans="1:6" x14ac:dyDescent="0.3">
      <c r="A1029" s="3" t="s">
        <v>369</v>
      </c>
      <c r="B1029" s="4">
        <v>207.42</v>
      </c>
      <c r="C1029" s="4">
        <v>0</v>
      </c>
      <c r="D1029" t="s">
        <v>383</v>
      </c>
      <c r="E1029" t="s">
        <v>360</v>
      </c>
      <c r="F1029">
        <v>0</v>
      </c>
    </row>
    <row r="1030" spans="1:6" x14ac:dyDescent="0.3">
      <c r="A1030" s="3"/>
      <c r="B1030" s="4">
        <v>22.67</v>
      </c>
      <c r="C1030" s="4">
        <v>0</v>
      </c>
      <c r="D1030" t="s">
        <v>383</v>
      </c>
      <c r="E1030" t="s">
        <v>361</v>
      </c>
      <c r="F1030">
        <v>0</v>
      </c>
    </row>
    <row r="1031" spans="1:6" x14ac:dyDescent="0.3">
      <c r="A1031" s="3"/>
      <c r="B1031" s="4">
        <v>54.53</v>
      </c>
      <c r="C1031" s="4">
        <v>0</v>
      </c>
      <c r="D1031" t="s">
        <v>114</v>
      </c>
      <c r="E1031" t="s">
        <v>363</v>
      </c>
      <c r="F1031">
        <v>0</v>
      </c>
    </row>
    <row r="1032" spans="1:6" x14ac:dyDescent="0.3">
      <c r="A1032" s="3"/>
      <c r="B1032" s="4">
        <v>3.04</v>
      </c>
      <c r="C1032" s="4">
        <v>0</v>
      </c>
      <c r="D1032" t="s">
        <v>114</v>
      </c>
      <c r="E1032" t="s">
        <v>370</v>
      </c>
      <c r="F1032">
        <v>0</v>
      </c>
    </row>
    <row r="1033" spans="1:6" x14ac:dyDescent="0.3">
      <c r="A1033" s="3"/>
      <c r="B1033" s="4">
        <v>1.7</v>
      </c>
      <c r="C1033" s="4">
        <v>0</v>
      </c>
      <c r="D1033" t="s">
        <v>114</v>
      </c>
      <c r="E1033" t="s">
        <v>371</v>
      </c>
      <c r="F1033">
        <v>0</v>
      </c>
    </row>
    <row r="1034" spans="1:6" x14ac:dyDescent="0.3">
      <c r="A1034" s="3"/>
      <c r="B1034" s="4">
        <v>10.64</v>
      </c>
      <c r="C1034" s="4">
        <v>0</v>
      </c>
      <c r="D1034" t="s">
        <v>114</v>
      </c>
      <c r="E1034" t="s">
        <v>364</v>
      </c>
      <c r="F1034">
        <v>0</v>
      </c>
    </row>
    <row r="1035" spans="1:6" x14ac:dyDescent="0.3">
      <c r="A1035" s="3"/>
      <c r="B1035" s="4">
        <v>57.87</v>
      </c>
      <c r="C1035" s="4">
        <v>0</v>
      </c>
      <c r="D1035" t="s">
        <v>114</v>
      </c>
      <c r="E1035" t="s">
        <v>362</v>
      </c>
      <c r="F1035">
        <v>0</v>
      </c>
    </row>
    <row r="1036" spans="1:6" x14ac:dyDescent="0.3">
      <c r="A1036" s="3" t="s">
        <v>372</v>
      </c>
      <c r="B1036" s="4">
        <v>13.32</v>
      </c>
      <c r="C1036" s="4">
        <v>0</v>
      </c>
      <c r="D1036" t="s">
        <v>114</v>
      </c>
      <c r="E1036" t="s">
        <v>192</v>
      </c>
      <c r="F1036">
        <v>0</v>
      </c>
    </row>
    <row r="1037" spans="1:6" x14ac:dyDescent="0.3">
      <c r="A1037" s="3" t="s">
        <v>373</v>
      </c>
      <c r="B1037" s="4">
        <v>3.11</v>
      </c>
      <c r="C1037" s="4">
        <v>0</v>
      </c>
      <c r="D1037" t="s">
        <v>114</v>
      </c>
      <c r="E1037" t="s">
        <v>192</v>
      </c>
      <c r="F1037">
        <v>0</v>
      </c>
    </row>
    <row r="1038" spans="1:6" x14ac:dyDescent="0.3">
      <c r="A1038" s="3"/>
      <c r="B1038" s="4">
        <v>5.93</v>
      </c>
      <c r="C1038" s="4">
        <v>0</v>
      </c>
      <c r="D1038" t="s">
        <v>114</v>
      </c>
      <c r="E1038" t="s">
        <v>366</v>
      </c>
      <c r="F1038">
        <v>0</v>
      </c>
    </row>
    <row r="1039" spans="1:6" x14ac:dyDescent="0.3">
      <c r="A1039" s="3"/>
      <c r="B1039" s="4">
        <v>1.37</v>
      </c>
      <c r="C1039" s="4">
        <v>0</v>
      </c>
      <c r="D1039" t="s">
        <v>114</v>
      </c>
      <c r="E1039" t="s">
        <v>365</v>
      </c>
      <c r="F1039">
        <v>0</v>
      </c>
    </row>
    <row r="1040" spans="1:6" x14ac:dyDescent="0.3">
      <c r="A1040" s="3" t="s">
        <v>369</v>
      </c>
      <c r="B1040" s="4">
        <v>134.9</v>
      </c>
      <c r="C1040" s="4">
        <v>0</v>
      </c>
      <c r="D1040" t="s">
        <v>385</v>
      </c>
      <c r="E1040" t="s">
        <v>360</v>
      </c>
      <c r="F1040">
        <v>0</v>
      </c>
    </row>
    <row r="1041" spans="1:6" x14ac:dyDescent="0.3">
      <c r="A1041" s="3"/>
      <c r="B1041" s="4">
        <v>18.52</v>
      </c>
      <c r="C1041" s="4">
        <v>0</v>
      </c>
      <c r="D1041" t="s">
        <v>385</v>
      </c>
      <c r="E1041" t="s">
        <v>361</v>
      </c>
      <c r="F1041">
        <v>0</v>
      </c>
    </row>
    <row r="1042" spans="1:6" x14ac:dyDescent="0.3">
      <c r="A1042" s="3"/>
      <c r="B1042" s="4">
        <v>54.07</v>
      </c>
      <c r="C1042" s="4">
        <v>0</v>
      </c>
      <c r="D1042" t="s">
        <v>114</v>
      </c>
      <c r="E1042" t="s">
        <v>363</v>
      </c>
      <c r="F1042">
        <v>0</v>
      </c>
    </row>
    <row r="1043" spans="1:6" x14ac:dyDescent="0.3">
      <c r="A1043" s="3"/>
      <c r="B1043" s="4">
        <v>3.06</v>
      </c>
      <c r="C1043" s="4">
        <v>0</v>
      </c>
      <c r="D1043" t="s">
        <v>114</v>
      </c>
      <c r="E1043" t="s">
        <v>370</v>
      </c>
      <c r="F1043">
        <v>0</v>
      </c>
    </row>
    <row r="1044" spans="1:6" x14ac:dyDescent="0.3">
      <c r="A1044" s="3"/>
      <c r="B1044" s="4">
        <v>1.34</v>
      </c>
      <c r="C1044" s="4">
        <v>0</v>
      </c>
      <c r="D1044" t="s">
        <v>114</v>
      </c>
      <c r="E1044" t="s">
        <v>371</v>
      </c>
      <c r="F1044">
        <v>0</v>
      </c>
    </row>
    <row r="1045" spans="1:6" x14ac:dyDescent="0.3">
      <c r="A1045" s="3"/>
      <c r="B1045" s="4">
        <v>0.3</v>
      </c>
      <c r="C1045" s="4">
        <v>0</v>
      </c>
      <c r="D1045" t="s">
        <v>114</v>
      </c>
      <c r="E1045" t="s">
        <v>364</v>
      </c>
      <c r="F1045">
        <v>0</v>
      </c>
    </row>
    <row r="1046" spans="1:6" x14ac:dyDescent="0.3">
      <c r="A1046" s="3"/>
      <c r="B1046" s="4">
        <v>43.17</v>
      </c>
      <c r="C1046" s="4">
        <v>0</v>
      </c>
      <c r="D1046" t="s">
        <v>114</v>
      </c>
      <c r="E1046" t="s">
        <v>362</v>
      </c>
      <c r="F1046">
        <v>0</v>
      </c>
    </row>
    <row r="1047" spans="1:6" x14ac:dyDescent="0.3">
      <c r="A1047" s="3" t="s">
        <v>372</v>
      </c>
      <c r="B1047" s="4">
        <v>9</v>
      </c>
      <c r="C1047" s="4">
        <v>0</v>
      </c>
      <c r="D1047" t="s">
        <v>114</v>
      </c>
      <c r="E1047" t="s">
        <v>192</v>
      </c>
      <c r="F1047">
        <v>0</v>
      </c>
    </row>
    <row r="1048" spans="1:6" x14ac:dyDescent="0.3">
      <c r="A1048" s="3" t="s">
        <v>373</v>
      </c>
      <c r="B1048" s="4">
        <v>2.1</v>
      </c>
      <c r="C1048" s="4">
        <v>0</v>
      </c>
      <c r="D1048" t="s">
        <v>114</v>
      </c>
      <c r="E1048" t="s">
        <v>192</v>
      </c>
      <c r="F1048">
        <v>0</v>
      </c>
    </row>
    <row r="1049" spans="1:6" x14ac:dyDescent="0.3">
      <c r="A1049" s="3"/>
      <c r="B1049" s="4">
        <v>1.05</v>
      </c>
      <c r="C1049" s="4">
        <v>0</v>
      </c>
      <c r="D1049" t="s">
        <v>114</v>
      </c>
      <c r="E1049" t="s">
        <v>365</v>
      </c>
      <c r="F1049">
        <v>0</v>
      </c>
    </row>
    <row r="1050" spans="1:6" x14ac:dyDescent="0.3">
      <c r="A1050" s="3" t="s">
        <v>369</v>
      </c>
      <c r="B1050" s="4">
        <v>3260.59</v>
      </c>
      <c r="C1050" s="4">
        <v>0</v>
      </c>
      <c r="D1050" t="s">
        <v>34</v>
      </c>
      <c r="E1050" t="s">
        <v>360</v>
      </c>
      <c r="F1050">
        <v>0</v>
      </c>
    </row>
    <row r="1051" spans="1:6" x14ac:dyDescent="0.3">
      <c r="A1051" s="3"/>
      <c r="B1051" s="4">
        <v>248.11</v>
      </c>
      <c r="C1051" s="4">
        <v>0</v>
      </c>
      <c r="D1051" t="s">
        <v>34</v>
      </c>
      <c r="E1051" t="s">
        <v>361</v>
      </c>
      <c r="F1051">
        <v>0</v>
      </c>
    </row>
    <row r="1052" spans="1:6" x14ac:dyDescent="0.3">
      <c r="A1052" s="3"/>
      <c r="B1052" s="4">
        <v>785.97</v>
      </c>
      <c r="C1052" s="4">
        <v>0</v>
      </c>
      <c r="D1052" t="s">
        <v>114</v>
      </c>
      <c r="E1052" t="s">
        <v>363</v>
      </c>
      <c r="F1052">
        <v>0</v>
      </c>
    </row>
    <row r="1053" spans="1:6" x14ac:dyDescent="0.3">
      <c r="A1053" s="3"/>
      <c r="B1053" s="4">
        <v>35.6</v>
      </c>
      <c r="C1053" s="4">
        <v>0</v>
      </c>
      <c r="D1053" t="s">
        <v>114</v>
      </c>
      <c r="E1053" t="s">
        <v>370</v>
      </c>
      <c r="F1053">
        <v>0</v>
      </c>
    </row>
    <row r="1054" spans="1:6" x14ac:dyDescent="0.3">
      <c r="A1054" s="3"/>
      <c r="B1054" s="4">
        <v>25.39</v>
      </c>
      <c r="C1054" s="4">
        <v>0</v>
      </c>
      <c r="D1054" t="s">
        <v>114</v>
      </c>
      <c r="E1054" t="s">
        <v>371</v>
      </c>
      <c r="F1054">
        <v>0</v>
      </c>
    </row>
    <row r="1055" spans="1:6" x14ac:dyDescent="0.3">
      <c r="A1055" s="3"/>
      <c r="B1055" s="4">
        <v>188.72</v>
      </c>
      <c r="C1055" s="4">
        <v>0</v>
      </c>
      <c r="D1055" t="s">
        <v>114</v>
      </c>
      <c r="E1055" t="s">
        <v>364</v>
      </c>
      <c r="F1055">
        <v>0</v>
      </c>
    </row>
    <row r="1056" spans="1:6" x14ac:dyDescent="0.3">
      <c r="A1056" s="3"/>
      <c r="B1056" s="4">
        <v>775.03</v>
      </c>
      <c r="C1056" s="4">
        <v>0</v>
      </c>
      <c r="D1056" t="s">
        <v>114</v>
      </c>
      <c r="E1056" t="s">
        <v>362</v>
      </c>
      <c r="F1056">
        <v>0</v>
      </c>
    </row>
    <row r="1057" spans="1:6" x14ac:dyDescent="0.3">
      <c r="A1057" s="3" t="s">
        <v>372</v>
      </c>
      <c r="B1057" s="4">
        <v>218.88</v>
      </c>
      <c r="C1057" s="4">
        <v>0</v>
      </c>
      <c r="D1057" t="s">
        <v>114</v>
      </c>
      <c r="E1057" t="s">
        <v>192</v>
      </c>
      <c r="F1057">
        <v>0</v>
      </c>
    </row>
    <row r="1058" spans="1:6" x14ac:dyDescent="0.3">
      <c r="A1058" s="3" t="s">
        <v>373</v>
      </c>
      <c r="B1058" s="4">
        <v>51.21</v>
      </c>
      <c r="C1058" s="4">
        <v>0</v>
      </c>
      <c r="D1058" t="s">
        <v>114</v>
      </c>
      <c r="E1058" t="s">
        <v>192</v>
      </c>
      <c r="F1058">
        <v>0</v>
      </c>
    </row>
    <row r="1059" spans="1:6" x14ac:dyDescent="0.3">
      <c r="A1059" s="3"/>
      <c r="B1059" s="4">
        <v>86.8</v>
      </c>
      <c r="C1059" s="4">
        <v>0</v>
      </c>
      <c r="D1059" t="s">
        <v>114</v>
      </c>
      <c r="E1059" t="s">
        <v>366</v>
      </c>
      <c r="F1059">
        <v>0</v>
      </c>
    </row>
    <row r="1060" spans="1:6" x14ac:dyDescent="0.3">
      <c r="A1060" s="3"/>
      <c r="B1060" s="4">
        <v>20.02</v>
      </c>
      <c r="C1060" s="4">
        <v>0</v>
      </c>
      <c r="D1060" t="s">
        <v>114</v>
      </c>
      <c r="E1060" t="s">
        <v>365</v>
      </c>
      <c r="F1060">
        <v>0</v>
      </c>
    </row>
    <row r="1061" spans="1:6" x14ac:dyDescent="0.3">
      <c r="A1061" s="3" t="s">
        <v>369</v>
      </c>
      <c r="B1061" s="4">
        <v>77.75</v>
      </c>
      <c r="C1061" s="4">
        <v>0</v>
      </c>
      <c r="D1061" t="s">
        <v>114</v>
      </c>
      <c r="E1061" t="s">
        <v>360</v>
      </c>
      <c r="F1061">
        <v>0</v>
      </c>
    </row>
    <row r="1062" spans="1:6" x14ac:dyDescent="0.3">
      <c r="A1062" s="3"/>
      <c r="B1062" s="4">
        <v>8.8000000000000007</v>
      </c>
      <c r="C1062" s="4">
        <v>0</v>
      </c>
      <c r="D1062" t="s">
        <v>114</v>
      </c>
      <c r="E1062" t="s">
        <v>361</v>
      </c>
      <c r="F1062">
        <v>0</v>
      </c>
    </row>
    <row r="1063" spans="1:6" x14ac:dyDescent="0.3">
      <c r="A1063" s="3"/>
      <c r="B1063" s="4">
        <v>30.3</v>
      </c>
      <c r="C1063" s="4">
        <v>0</v>
      </c>
      <c r="D1063" t="s">
        <v>114</v>
      </c>
      <c r="E1063" t="s">
        <v>363</v>
      </c>
      <c r="F1063">
        <v>0</v>
      </c>
    </row>
    <row r="1064" spans="1:6" x14ac:dyDescent="0.3">
      <c r="A1064" s="3"/>
      <c r="B1064" s="4">
        <v>1.25</v>
      </c>
      <c r="C1064" s="4">
        <v>0</v>
      </c>
      <c r="D1064" t="s">
        <v>114</v>
      </c>
      <c r="E1064" t="s">
        <v>370</v>
      </c>
      <c r="F1064">
        <v>0</v>
      </c>
    </row>
    <row r="1065" spans="1:6" x14ac:dyDescent="0.3">
      <c r="A1065" s="3"/>
      <c r="B1065" s="4">
        <v>0.65</v>
      </c>
      <c r="C1065" s="4">
        <v>0</v>
      </c>
      <c r="D1065" t="s">
        <v>114</v>
      </c>
      <c r="E1065" t="s">
        <v>371</v>
      </c>
      <c r="F1065">
        <v>0</v>
      </c>
    </row>
    <row r="1066" spans="1:6" x14ac:dyDescent="0.3">
      <c r="A1066" s="3"/>
      <c r="B1066" s="4">
        <v>0.19</v>
      </c>
      <c r="C1066" s="4">
        <v>0</v>
      </c>
      <c r="D1066" t="s">
        <v>114</v>
      </c>
      <c r="E1066" t="s">
        <v>364</v>
      </c>
      <c r="F1066">
        <v>0</v>
      </c>
    </row>
    <row r="1067" spans="1:6" x14ac:dyDescent="0.3">
      <c r="A1067" s="3"/>
      <c r="B1067" s="4">
        <v>22.18</v>
      </c>
      <c r="C1067" s="4">
        <v>0</v>
      </c>
      <c r="D1067" t="s">
        <v>114</v>
      </c>
      <c r="E1067" t="s">
        <v>362</v>
      </c>
      <c r="F1067">
        <v>0</v>
      </c>
    </row>
    <row r="1068" spans="1:6" x14ac:dyDescent="0.3">
      <c r="A1068" s="3" t="s">
        <v>372</v>
      </c>
      <c r="B1068" s="4">
        <v>5.14</v>
      </c>
      <c r="C1068" s="4">
        <v>0</v>
      </c>
      <c r="D1068" t="s">
        <v>114</v>
      </c>
      <c r="E1068" t="s">
        <v>192</v>
      </c>
      <c r="F1068">
        <v>0</v>
      </c>
    </row>
    <row r="1069" spans="1:6" x14ac:dyDescent="0.3">
      <c r="A1069" s="3" t="s">
        <v>373</v>
      </c>
      <c r="B1069" s="4">
        <v>1.2</v>
      </c>
      <c r="C1069" s="4">
        <v>0</v>
      </c>
      <c r="D1069" t="s">
        <v>114</v>
      </c>
      <c r="E1069" t="s">
        <v>192</v>
      </c>
      <c r="F1069">
        <v>0</v>
      </c>
    </row>
    <row r="1070" spans="1:6" x14ac:dyDescent="0.3">
      <c r="A1070" s="3"/>
      <c r="B1070" s="4">
        <v>0.51</v>
      </c>
      <c r="C1070" s="4">
        <v>0</v>
      </c>
      <c r="D1070" t="s">
        <v>114</v>
      </c>
      <c r="E1070" t="s">
        <v>365</v>
      </c>
      <c r="F1070">
        <v>0</v>
      </c>
    </row>
    <row r="1071" spans="1:6" x14ac:dyDescent="0.3">
      <c r="A1071" s="3" t="s">
        <v>359</v>
      </c>
      <c r="B1071" s="4">
        <v>941.46</v>
      </c>
      <c r="C1071" s="4">
        <v>0</v>
      </c>
      <c r="D1071" t="s">
        <v>34</v>
      </c>
      <c r="E1071" t="s">
        <v>360</v>
      </c>
      <c r="F1071">
        <v>0</v>
      </c>
    </row>
    <row r="1072" spans="1:6" x14ac:dyDescent="0.3">
      <c r="A1072" s="3" t="s">
        <v>359</v>
      </c>
      <c r="B1072" s="4">
        <v>85.2</v>
      </c>
      <c r="C1072" s="4">
        <v>0</v>
      </c>
      <c r="D1072" t="s">
        <v>34</v>
      </c>
      <c r="E1072" t="s">
        <v>361</v>
      </c>
      <c r="F1072">
        <v>0</v>
      </c>
    </row>
    <row r="1073" spans="1:6" x14ac:dyDescent="0.3">
      <c r="A1073" s="3" t="s">
        <v>359</v>
      </c>
      <c r="B1073" s="4">
        <v>239.86</v>
      </c>
      <c r="C1073" s="4">
        <v>0</v>
      </c>
      <c r="D1073" t="s">
        <v>114</v>
      </c>
      <c r="E1073" t="s">
        <v>362</v>
      </c>
      <c r="F1073">
        <v>0</v>
      </c>
    </row>
    <row r="1074" spans="1:6" x14ac:dyDescent="0.3">
      <c r="A1074" s="3" t="s">
        <v>359</v>
      </c>
      <c r="B1074" s="4">
        <v>303.38</v>
      </c>
      <c r="C1074" s="4">
        <v>0</v>
      </c>
      <c r="D1074" t="s">
        <v>114</v>
      </c>
      <c r="E1074" t="s">
        <v>363</v>
      </c>
      <c r="F1074">
        <v>0</v>
      </c>
    </row>
    <row r="1075" spans="1:6" x14ac:dyDescent="0.3">
      <c r="A1075" s="3" t="s">
        <v>359</v>
      </c>
      <c r="B1075" s="4">
        <v>39.06</v>
      </c>
      <c r="C1075" s="4">
        <v>0</v>
      </c>
      <c r="D1075" t="s">
        <v>114</v>
      </c>
      <c r="E1075" t="s">
        <v>364</v>
      </c>
      <c r="F1075">
        <v>0</v>
      </c>
    </row>
    <row r="1076" spans="1:6" x14ac:dyDescent="0.3">
      <c r="A1076" s="3" t="s">
        <v>359</v>
      </c>
      <c r="B1076" s="4">
        <v>81.56</v>
      </c>
      <c r="C1076" s="4">
        <v>0</v>
      </c>
      <c r="D1076" t="s">
        <v>114</v>
      </c>
      <c r="E1076" t="s">
        <v>192</v>
      </c>
      <c r="F1076">
        <v>0</v>
      </c>
    </row>
    <row r="1077" spans="1:6" x14ac:dyDescent="0.3">
      <c r="A1077" s="3" t="s">
        <v>359</v>
      </c>
      <c r="B1077" s="4">
        <v>6.12</v>
      </c>
      <c r="C1077" s="4">
        <v>0</v>
      </c>
      <c r="D1077" t="s">
        <v>114</v>
      </c>
      <c r="E1077" t="s">
        <v>365</v>
      </c>
      <c r="F1077">
        <v>0</v>
      </c>
    </row>
    <row r="1078" spans="1:6" x14ac:dyDescent="0.3">
      <c r="A1078" s="3" t="s">
        <v>359</v>
      </c>
      <c r="B1078" s="4">
        <v>26.52</v>
      </c>
      <c r="C1078" s="4">
        <v>0</v>
      </c>
      <c r="D1078" t="s">
        <v>114</v>
      </c>
      <c r="E1078" t="s">
        <v>366</v>
      </c>
      <c r="F1078">
        <v>0</v>
      </c>
    </row>
    <row r="1079" spans="1:6" x14ac:dyDescent="0.3">
      <c r="A1079" s="3" t="s">
        <v>403</v>
      </c>
      <c r="B1079" s="4">
        <v>0</v>
      </c>
      <c r="C1079" s="4">
        <v>101.79</v>
      </c>
      <c r="D1079" t="s">
        <v>114</v>
      </c>
      <c r="E1079" t="s">
        <v>364</v>
      </c>
      <c r="F1079">
        <v>0</v>
      </c>
    </row>
    <row r="1080" spans="1:6" x14ac:dyDescent="0.3">
      <c r="A1080" s="3" t="s">
        <v>369</v>
      </c>
      <c r="B1080" s="4">
        <v>2384.73</v>
      </c>
      <c r="C1080" s="4">
        <v>0</v>
      </c>
      <c r="D1080" t="s">
        <v>189</v>
      </c>
      <c r="E1080" t="s">
        <v>360</v>
      </c>
      <c r="F1080">
        <v>0</v>
      </c>
    </row>
    <row r="1081" spans="1:6" x14ac:dyDescent="0.3">
      <c r="A1081" s="3"/>
      <c r="B1081" s="4">
        <v>185.86</v>
      </c>
      <c r="C1081" s="4">
        <v>0</v>
      </c>
      <c r="D1081" t="s">
        <v>189</v>
      </c>
      <c r="E1081" t="s">
        <v>361</v>
      </c>
      <c r="F1081">
        <v>0</v>
      </c>
    </row>
    <row r="1082" spans="1:6" x14ac:dyDescent="0.3">
      <c r="A1082" s="3"/>
      <c r="B1082" s="4">
        <v>233.07</v>
      </c>
      <c r="C1082" s="4">
        <v>0</v>
      </c>
      <c r="D1082" t="s">
        <v>114</v>
      </c>
      <c r="E1082" t="s">
        <v>363</v>
      </c>
      <c r="F1082">
        <v>0</v>
      </c>
    </row>
    <row r="1083" spans="1:6" x14ac:dyDescent="0.3">
      <c r="A1083" s="3"/>
      <c r="B1083" s="4">
        <v>13.68</v>
      </c>
      <c r="C1083" s="4">
        <v>0</v>
      </c>
      <c r="D1083" t="s">
        <v>114</v>
      </c>
      <c r="E1083" t="s">
        <v>370</v>
      </c>
      <c r="F1083">
        <v>0</v>
      </c>
    </row>
    <row r="1084" spans="1:6" x14ac:dyDescent="0.3">
      <c r="A1084" s="3"/>
      <c r="B1084" s="4">
        <v>16.690000000000001</v>
      </c>
      <c r="C1084" s="4">
        <v>0</v>
      </c>
      <c r="D1084" t="s">
        <v>114</v>
      </c>
      <c r="E1084" t="s">
        <v>371</v>
      </c>
      <c r="F1084">
        <v>0</v>
      </c>
    </row>
    <row r="1085" spans="1:6" x14ac:dyDescent="0.3">
      <c r="A1085" s="3"/>
      <c r="B1085" s="4">
        <v>69.42</v>
      </c>
      <c r="C1085" s="4">
        <v>0</v>
      </c>
      <c r="D1085" t="s">
        <v>114</v>
      </c>
      <c r="E1085" t="s">
        <v>364</v>
      </c>
      <c r="F1085">
        <v>0</v>
      </c>
    </row>
    <row r="1086" spans="1:6" x14ac:dyDescent="0.3">
      <c r="A1086" s="3"/>
      <c r="B1086" s="4">
        <v>496.82</v>
      </c>
      <c r="C1086" s="4">
        <v>0</v>
      </c>
      <c r="D1086" t="s">
        <v>114</v>
      </c>
      <c r="E1086" t="s">
        <v>362</v>
      </c>
      <c r="F1086">
        <v>0</v>
      </c>
    </row>
    <row r="1087" spans="1:6" x14ac:dyDescent="0.3">
      <c r="A1087" s="3" t="s">
        <v>372</v>
      </c>
      <c r="B1087" s="4">
        <v>84.49</v>
      </c>
      <c r="C1087" s="4">
        <v>0</v>
      </c>
      <c r="D1087" t="s">
        <v>114</v>
      </c>
      <c r="E1087" t="s">
        <v>192</v>
      </c>
      <c r="F1087">
        <v>0</v>
      </c>
    </row>
    <row r="1088" spans="1:6" x14ac:dyDescent="0.3">
      <c r="A1088" s="3" t="s">
        <v>373</v>
      </c>
      <c r="B1088" s="4">
        <v>33.83</v>
      </c>
      <c r="C1088" s="4">
        <v>0</v>
      </c>
      <c r="D1088" t="s">
        <v>114</v>
      </c>
      <c r="E1088" t="s">
        <v>192</v>
      </c>
      <c r="F1088">
        <v>0</v>
      </c>
    </row>
    <row r="1089" spans="1:6" x14ac:dyDescent="0.3">
      <c r="A1089" s="3"/>
      <c r="B1089" s="4">
        <v>30.75</v>
      </c>
      <c r="C1089" s="4">
        <v>0</v>
      </c>
      <c r="D1089" t="s">
        <v>114</v>
      </c>
      <c r="E1089" t="s">
        <v>366</v>
      </c>
      <c r="F1089">
        <v>0</v>
      </c>
    </row>
    <row r="1090" spans="1:6" x14ac:dyDescent="0.3">
      <c r="A1090" s="3"/>
      <c r="B1090" s="4">
        <v>13.01</v>
      </c>
      <c r="C1090" s="4">
        <v>0</v>
      </c>
      <c r="D1090" t="s">
        <v>114</v>
      </c>
      <c r="E1090" t="s">
        <v>365</v>
      </c>
      <c r="F1090">
        <v>0</v>
      </c>
    </row>
    <row r="1091" spans="1:6" x14ac:dyDescent="0.3">
      <c r="A1091" s="3" t="s">
        <v>369</v>
      </c>
      <c r="B1091" s="4">
        <v>48.84</v>
      </c>
      <c r="C1091" s="4">
        <v>0</v>
      </c>
      <c r="D1091" t="s">
        <v>26</v>
      </c>
      <c r="E1091" t="s">
        <v>360</v>
      </c>
      <c r="F1091">
        <v>0</v>
      </c>
    </row>
    <row r="1092" spans="1:6" x14ac:dyDescent="0.3">
      <c r="A1092" s="3"/>
      <c r="B1092" s="4">
        <v>5.26</v>
      </c>
      <c r="C1092" s="4">
        <v>0</v>
      </c>
      <c r="D1092" t="s">
        <v>26</v>
      </c>
      <c r="E1092" t="s">
        <v>361</v>
      </c>
      <c r="F1092">
        <v>0</v>
      </c>
    </row>
    <row r="1093" spans="1:6" x14ac:dyDescent="0.3">
      <c r="A1093" s="3"/>
      <c r="B1093" s="4">
        <v>7.75</v>
      </c>
      <c r="C1093" s="4">
        <v>0</v>
      </c>
      <c r="D1093" t="s">
        <v>114</v>
      </c>
      <c r="E1093" t="s">
        <v>363</v>
      </c>
      <c r="F1093">
        <v>0</v>
      </c>
    </row>
    <row r="1094" spans="1:6" x14ac:dyDescent="0.3">
      <c r="A1094" s="3"/>
      <c r="B1094" s="4">
        <v>0.43</v>
      </c>
      <c r="C1094" s="4">
        <v>0</v>
      </c>
      <c r="D1094" t="s">
        <v>114</v>
      </c>
      <c r="E1094" t="s">
        <v>370</v>
      </c>
      <c r="F1094">
        <v>0</v>
      </c>
    </row>
    <row r="1095" spans="1:6" x14ac:dyDescent="0.3">
      <c r="A1095" s="3"/>
      <c r="B1095" s="4">
        <v>0.45</v>
      </c>
      <c r="C1095" s="4">
        <v>0</v>
      </c>
      <c r="D1095" t="s">
        <v>114</v>
      </c>
      <c r="E1095" t="s">
        <v>371</v>
      </c>
      <c r="F1095">
        <v>0</v>
      </c>
    </row>
    <row r="1096" spans="1:6" x14ac:dyDescent="0.3">
      <c r="A1096" s="3"/>
      <c r="B1096" s="4">
        <v>7.0000000000000007E-2</v>
      </c>
      <c r="C1096" s="4">
        <v>0</v>
      </c>
      <c r="D1096" t="s">
        <v>114</v>
      </c>
      <c r="E1096" t="s">
        <v>364</v>
      </c>
      <c r="F1096">
        <v>0</v>
      </c>
    </row>
    <row r="1097" spans="1:6" x14ac:dyDescent="0.3">
      <c r="A1097" s="3"/>
      <c r="B1097" s="4">
        <v>12.99</v>
      </c>
      <c r="C1097" s="4">
        <v>0</v>
      </c>
      <c r="D1097" t="s">
        <v>114</v>
      </c>
      <c r="E1097" t="s">
        <v>362</v>
      </c>
      <c r="F1097">
        <v>0</v>
      </c>
    </row>
    <row r="1098" spans="1:6" x14ac:dyDescent="0.3">
      <c r="A1098" s="3" t="s">
        <v>372</v>
      </c>
      <c r="B1098" s="4">
        <v>3.32</v>
      </c>
      <c r="C1098" s="4">
        <v>0</v>
      </c>
      <c r="D1098" t="s">
        <v>114</v>
      </c>
      <c r="E1098" t="s">
        <v>192</v>
      </c>
      <c r="F1098">
        <v>0</v>
      </c>
    </row>
    <row r="1099" spans="1:6" x14ac:dyDescent="0.3">
      <c r="A1099" s="3" t="s">
        <v>373</v>
      </c>
      <c r="B1099" s="4">
        <v>0.71</v>
      </c>
      <c r="C1099" s="4">
        <v>0</v>
      </c>
      <c r="D1099" t="s">
        <v>114</v>
      </c>
      <c r="E1099" t="s">
        <v>192</v>
      </c>
      <c r="F1099">
        <v>0</v>
      </c>
    </row>
    <row r="1100" spans="1:6" x14ac:dyDescent="0.3">
      <c r="A1100" s="3"/>
      <c r="B1100" s="4">
        <v>0.32</v>
      </c>
      <c r="C1100" s="4">
        <v>0</v>
      </c>
      <c r="D1100" t="s">
        <v>114</v>
      </c>
      <c r="E1100" t="s">
        <v>365</v>
      </c>
      <c r="F1100">
        <v>0</v>
      </c>
    </row>
    <row r="1101" spans="1:6" x14ac:dyDescent="0.3">
      <c r="A1101" s="3" t="s">
        <v>369</v>
      </c>
      <c r="B1101" s="4">
        <v>175.23</v>
      </c>
      <c r="C1101" s="4">
        <v>0</v>
      </c>
      <c r="D1101" t="s">
        <v>230</v>
      </c>
      <c r="E1101" t="s">
        <v>360</v>
      </c>
      <c r="F1101">
        <v>0</v>
      </c>
    </row>
    <row r="1102" spans="1:6" x14ac:dyDescent="0.3">
      <c r="A1102" s="3"/>
      <c r="B1102" s="4">
        <v>12.39</v>
      </c>
      <c r="C1102" s="4">
        <v>0</v>
      </c>
      <c r="D1102" t="s">
        <v>230</v>
      </c>
      <c r="E1102" t="s">
        <v>361</v>
      </c>
      <c r="F1102">
        <v>0</v>
      </c>
    </row>
    <row r="1103" spans="1:6" x14ac:dyDescent="0.3">
      <c r="A1103" s="3"/>
      <c r="B1103" s="4">
        <v>60.1</v>
      </c>
      <c r="C1103" s="4">
        <v>0</v>
      </c>
      <c r="D1103" t="s">
        <v>114</v>
      </c>
      <c r="E1103" t="s">
        <v>363</v>
      </c>
      <c r="F1103">
        <v>0</v>
      </c>
    </row>
    <row r="1104" spans="1:6" x14ac:dyDescent="0.3">
      <c r="A1104" s="3"/>
      <c r="B1104" s="4">
        <v>2.81</v>
      </c>
      <c r="C1104" s="4">
        <v>0</v>
      </c>
      <c r="D1104" t="s">
        <v>114</v>
      </c>
      <c r="E1104" t="s">
        <v>370</v>
      </c>
      <c r="F1104">
        <v>0</v>
      </c>
    </row>
    <row r="1105" spans="1:6" x14ac:dyDescent="0.3">
      <c r="A1105" s="3"/>
      <c r="B1105" s="4">
        <v>1.18</v>
      </c>
      <c r="C1105" s="4">
        <v>0</v>
      </c>
      <c r="D1105" t="s">
        <v>114</v>
      </c>
      <c r="E1105" t="s">
        <v>371</v>
      </c>
      <c r="F1105">
        <v>0</v>
      </c>
    </row>
    <row r="1106" spans="1:6" x14ac:dyDescent="0.3">
      <c r="A1106" s="3"/>
      <c r="B1106" s="4">
        <v>0.41</v>
      </c>
      <c r="C1106" s="4">
        <v>0</v>
      </c>
      <c r="D1106" t="s">
        <v>114</v>
      </c>
      <c r="E1106" t="s">
        <v>364</v>
      </c>
      <c r="F1106">
        <v>0</v>
      </c>
    </row>
    <row r="1107" spans="1:6" x14ac:dyDescent="0.3">
      <c r="A1107" s="3"/>
      <c r="B1107" s="4">
        <v>37.020000000000003</v>
      </c>
      <c r="C1107" s="4">
        <v>0</v>
      </c>
      <c r="D1107" t="s">
        <v>114</v>
      </c>
      <c r="E1107" t="s">
        <v>362</v>
      </c>
      <c r="F1107">
        <v>0</v>
      </c>
    </row>
    <row r="1108" spans="1:6" x14ac:dyDescent="0.3">
      <c r="A1108" s="3" t="s">
        <v>372</v>
      </c>
      <c r="B1108" s="4">
        <v>10.08</v>
      </c>
      <c r="C1108" s="4">
        <v>0</v>
      </c>
      <c r="D1108" t="s">
        <v>114</v>
      </c>
      <c r="E1108" t="s">
        <v>192</v>
      </c>
      <c r="F1108">
        <v>0</v>
      </c>
    </row>
    <row r="1109" spans="1:6" x14ac:dyDescent="0.3">
      <c r="A1109" s="3" t="s">
        <v>373</v>
      </c>
      <c r="B1109" s="4">
        <v>2.36</v>
      </c>
      <c r="C1109" s="4">
        <v>0</v>
      </c>
      <c r="D1109" t="s">
        <v>114</v>
      </c>
      <c r="E1109" t="s">
        <v>192</v>
      </c>
      <c r="F1109">
        <v>0</v>
      </c>
    </row>
    <row r="1110" spans="1:6" x14ac:dyDescent="0.3">
      <c r="A1110" s="3"/>
      <c r="B1110" s="4">
        <v>0.9</v>
      </c>
      <c r="C1110" s="4">
        <v>0</v>
      </c>
      <c r="D1110" t="s">
        <v>114</v>
      </c>
      <c r="E1110" t="s">
        <v>365</v>
      </c>
      <c r="F1110">
        <v>0</v>
      </c>
    </row>
    <row r="1111" spans="1:6" x14ac:dyDescent="0.3">
      <c r="A1111" s="3" t="s">
        <v>369</v>
      </c>
      <c r="B1111" s="4">
        <v>11.34</v>
      </c>
      <c r="C1111" s="4">
        <v>0</v>
      </c>
      <c r="D1111" t="s">
        <v>374</v>
      </c>
      <c r="E1111" t="s">
        <v>360</v>
      </c>
      <c r="F1111">
        <v>0</v>
      </c>
    </row>
    <row r="1112" spans="1:6" x14ac:dyDescent="0.3">
      <c r="A1112" s="3"/>
      <c r="B1112" s="4">
        <v>0.68</v>
      </c>
      <c r="C1112" s="4">
        <v>0</v>
      </c>
      <c r="D1112" t="s">
        <v>374</v>
      </c>
      <c r="E1112" t="s">
        <v>361</v>
      </c>
      <c r="F1112">
        <v>0</v>
      </c>
    </row>
    <row r="1113" spans="1:6" x14ac:dyDescent="0.3">
      <c r="A1113" s="3"/>
      <c r="B1113" s="4">
        <v>1.52</v>
      </c>
      <c r="C1113" s="4">
        <v>0</v>
      </c>
      <c r="D1113" t="s">
        <v>114</v>
      </c>
      <c r="E1113" t="s">
        <v>363</v>
      </c>
      <c r="F1113">
        <v>0</v>
      </c>
    </row>
    <row r="1114" spans="1:6" x14ac:dyDescent="0.3">
      <c r="A1114" s="3"/>
      <c r="B1114" s="4">
        <v>0.23</v>
      </c>
      <c r="C1114" s="4">
        <v>0</v>
      </c>
      <c r="D1114" t="s">
        <v>114</v>
      </c>
      <c r="E1114" t="s">
        <v>370</v>
      </c>
      <c r="F1114">
        <v>0</v>
      </c>
    </row>
    <row r="1115" spans="1:6" x14ac:dyDescent="0.3">
      <c r="A1115" s="3"/>
      <c r="B1115" s="4">
        <v>0.08</v>
      </c>
      <c r="C1115" s="4">
        <v>0</v>
      </c>
      <c r="D1115" t="s">
        <v>114</v>
      </c>
      <c r="E1115" t="s">
        <v>371</v>
      </c>
      <c r="F1115">
        <v>0</v>
      </c>
    </row>
    <row r="1116" spans="1:6" x14ac:dyDescent="0.3">
      <c r="A1116" s="3"/>
      <c r="B1116" s="4">
        <v>0.03</v>
      </c>
      <c r="C1116" s="4">
        <v>0</v>
      </c>
      <c r="D1116" t="s">
        <v>114</v>
      </c>
      <c r="E1116" t="s">
        <v>364</v>
      </c>
      <c r="F1116">
        <v>0</v>
      </c>
    </row>
    <row r="1117" spans="1:6" x14ac:dyDescent="0.3">
      <c r="A1117" s="3"/>
      <c r="B1117" s="4">
        <v>2.71</v>
      </c>
      <c r="C1117" s="4">
        <v>0</v>
      </c>
      <c r="D1117" t="s">
        <v>114</v>
      </c>
      <c r="E1117" t="s">
        <v>362</v>
      </c>
      <c r="F1117">
        <v>0</v>
      </c>
    </row>
    <row r="1118" spans="1:6" x14ac:dyDescent="0.3">
      <c r="A1118" s="3" t="s">
        <v>372</v>
      </c>
      <c r="B1118" s="4">
        <v>0.73</v>
      </c>
      <c r="C1118" s="4">
        <v>0</v>
      </c>
      <c r="D1118" t="s">
        <v>114</v>
      </c>
      <c r="E1118" t="s">
        <v>192</v>
      </c>
      <c r="F1118">
        <v>0</v>
      </c>
    </row>
    <row r="1119" spans="1:6" x14ac:dyDescent="0.3">
      <c r="A1119" s="3" t="s">
        <v>373</v>
      </c>
      <c r="B1119" s="4">
        <v>0.17</v>
      </c>
      <c r="C1119" s="4">
        <v>0</v>
      </c>
      <c r="D1119" t="s">
        <v>114</v>
      </c>
      <c r="E1119" t="s">
        <v>192</v>
      </c>
      <c r="F1119">
        <v>0</v>
      </c>
    </row>
    <row r="1120" spans="1:6" x14ac:dyDescent="0.3">
      <c r="A1120" s="3"/>
      <c r="B1120" s="4">
        <v>7.0000000000000007E-2</v>
      </c>
      <c r="C1120" s="4">
        <v>0</v>
      </c>
      <c r="D1120" t="s">
        <v>114</v>
      </c>
      <c r="E1120" t="s">
        <v>365</v>
      </c>
      <c r="F1120">
        <v>0</v>
      </c>
    </row>
    <row r="1121" spans="1:6" x14ac:dyDescent="0.3">
      <c r="A1121" s="3" t="s">
        <v>369</v>
      </c>
      <c r="B1121" s="4">
        <v>91.28</v>
      </c>
      <c r="C1121" s="4">
        <v>0</v>
      </c>
      <c r="D1121" t="s">
        <v>376</v>
      </c>
      <c r="E1121" t="s">
        <v>360</v>
      </c>
      <c r="F1121">
        <v>0</v>
      </c>
    </row>
    <row r="1122" spans="1:6" x14ac:dyDescent="0.3">
      <c r="A1122" s="3"/>
      <c r="B1122" s="4">
        <v>6.94</v>
      </c>
      <c r="C1122" s="4">
        <v>0</v>
      </c>
      <c r="D1122" t="s">
        <v>376</v>
      </c>
      <c r="E1122" t="s">
        <v>361</v>
      </c>
      <c r="F1122">
        <v>0</v>
      </c>
    </row>
    <row r="1123" spans="1:6" x14ac:dyDescent="0.3">
      <c r="A1123" s="3"/>
      <c r="B1123" s="4">
        <v>26.78</v>
      </c>
      <c r="C1123" s="4">
        <v>0</v>
      </c>
      <c r="D1123" t="s">
        <v>114</v>
      </c>
      <c r="E1123" t="s">
        <v>363</v>
      </c>
      <c r="F1123">
        <v>0</v>
      </c>
    </row>
    <row r="1124" spans="1:6" x14ac:dyDescent="0.3">
      <c r="A1124" s="3"/>
      <c r="B1124" s="4">
        <v>1.1200000000000001</v>
      </c>
      <c r="C1124" s="4">
        <v>0</v>
      </c>
      <c r="D1124" t="s">
        <v>114</v>
      </c>
      <c r="E1124" t="s">
        <v>370</v>
      </c>
      <c r="F1124">
        <v>0</v>
      </c>
    </row>
    <row r="1125" spans="1:6" x14ac:dyDescent="0.3">
      <c r="A1125" s="3"/>
      <c r="B1125" s="4">
        <v>0.7</v>
      </c>
      <c r="C1125" s="4">
        <v>0</v>
      </c>
      <c r="D1125" t="s">
        <v>114</v>
      </c>
      <c r="E1125" t="s">
        <v>371</v>
      </c>
      <c r="F1125">
        <v>0</v>
      </c>
    </row>
    <row r="1126" spans="1:6" x14ac:dyDescent="0.3">
      <c r="A1126" s="3"/>
      <c r="B1126" s="4">
        <v>5.05</v>
      </c>
      <c r="C1126" s="4">
        <v>0</v>
      </c>
      <c r="D1126" t="s">
        <v>114</v>
      </c>
      <c r="E1126" t="s">
        <v>364</v>
      </c>
      <c r="F1126">
        <v>0</v>
      </c>
    </row>
    <row r="1127" spans="1:6" x14ac:dyDescent="0.3">
      <c r="A1127" s="3"/>
      <c r="B1127" s="4">
        <v>22.27</v>
      </c>
      <c r="C1127" s="4">
        <v>0</v>
      </c>
      <c r="D1127" t="s">
        <v>114</v>
      </c>
      <c r="E1127" t="s">
        <v>362</v>
      </c>
      <c r="F1127">
        <v>0</v>
      </c>
    </row>
    <row r="1128" spans="1:6" x14ac:dyDescent="0.3">
      <c r="A1128" s="3" t="s">
        <v>372</v>
      </c>
      <c r="B1128" s="4">
        <v>5.83</v>
      </c>
      <c r="C1128" s="4">
        <v>0</v>
      </c>
      <c r="D1128" t="s">
        <v>114</v>
      </c>
      <c r="E1128" t="s">
        <v>192</v>
      </c>
      <c r="F1128">
        <v>0</v>
      </c>
    </row>
    <row r="1129" spans="1:6" x14ac:dyDescent="0.3">
      <c r="A1129" s="3" t="s">
        <v>373</v>
      </c>
      <c r="B1129" s="4">
        <v>1.37</v>
      </c>
      <c r="C1129" s="4">
        <v>0</v>
      </c>
      <c r="D1129" t="s">
        <v>114</v>
      </c>
      <c r="E1129" t="s">
        <v>192</v>
      </c>
      <c r="F1129">
        <v>0</v>
      </c>
    </row>
    <row r="1130" spans="1:6" x14ac:dyDescent="0.3">
      <c r="A1130" s="3"/>
      <c r="B1130" s="4">
        <v>2.3199999999999998</v>
      </c>
      <c r="C1130" s="4">
        <v>0</v>
      </c>
      <c r="D1130" t="s">
        <v>114</v>
      </c>
      <c r="E1130" t="s">
        <v>366</v>
      </c>
      <c r="F1130">
        <v>0</v>
      </c>
    </row>
    <row r="1131" spans="1:6" x14ac:dyDescent="0.3">
      <c r="A1131" s="3"/>
      <c r="B1131" s="4">
        <v>0.54</v>
      </c>
      <c r="C1131" s="4">
        <v>0</v>
      </c>
      <c r="D1131" t="s">
        <v>114</v>
      </c>
      <c r="E1131" t="s">
        <v>365</v>
      </c>
      <c r="F1131">
        <v>0</v>
      </c>
    </row>
    <row r="1132" spans="1:6" x14ac:dyDescent="0.3">
      <c r="A1132" s="3" t="s">
        <v>369</v>
      </c>
      <c r="B1132" s="4">
        <v>311.7</v>
      </c>
      <c r="C1132" s="4">
        <v>0</v>
      </c>
      <c r="D1132" t="s">
        <v>123</v>
      </c>
      <c r="E1132" t="s">
        <v>360</v>
      </c>
      <c r="F1132">
        <v>0</v>
      </c>
    </row>
    <row r="1133" spans="1:6" x14ac:dyDescent="0.3">
      <c r="A1133" s="3"/>
      <c r="B1133" s="4">
        <v>31.55</v>
      </c>
      <c r="C1133" s="4">
        <v>0</v>
      </c>
      <c r="D1133" t="s">
        <v>123</v>
      </c>
      <c r="E1133" t="s">
        <v>361</v>
      </c>
      <c r="F1133">
        <v>0</v>
      </c>
    </row>
    <row r="1134" spans="1:6" x14ac:dyDescent="0.3">
      <c r="A1134" s="3"/>
      <c r="B1134" s="4">
        <v>59.22</v>
      </c>
      <c r="C1134" s="4">
        <v>0</v>
      </c>
      <c r="D1134" t="s">
        <v>114</v>
      </c>
      <c r="E1134" t="s">
        <v>363</v>
      </c>
      <c r="F1134">
        <v>0</v>
      </c>
    </row>
    <row r="1135" spans="1:6" x14ac:dyDescent="0.3">
      <c r="A1135" s="3"/>
      <c r="B1135" s="4">
        <v>2.68</v>
      </c>
      <c r="C1135" s="4">
        <v>0</v>
      </c>
      <c r="D1135" t="s">
        <v>114</v>
      </c>
      <c r="E1135" t="s">
        <v>370</v>
      </c>
      <c r="F1135">
        <v>0</v>
      </c>
    </row>
    <row r="1136" spans="1:6" x14ac:dyDescent="0.3">
      <c r="A1136" s="3"/>
      <c r="B1136" s="4">
        <v>2.37</v>
      </c>
      <c r="C1136" s="4">
        <v>0</v>
      </c>
      <c r="D1136" t="s">
        <v>114</v>
      </c>
      <c r="E1136" t="s">
        <v>371</v>
      </c>
      <c r="F1136">
        <v>0</v>
      </c>
    </row>
    <row r="1137" spans="1:6" x14ac:dyDescent="0.3">
      <c r="A1137" s="3"/>
      <c r="B1137" s="4">
        <v>17.09</v>
      </c>
      <c r="C1137" s="4">
        <v>0</v>
      </c>
      <c r="D1137" t="s">
        <v>114</v>
      </c>
      <c r="E1137" t="s">
        <v>364</v>
      </c>
      <c r="F1137">
        <v>0</v>
      </c>
    </row>
    <row r="1138" spans="1:6" x14ac:dyDescent="0.3">
      <c r="A1138" s="3"/>
      <c r="B1138" s="4">
        <v>77.97</v>
      </c>
      <c r="C1138" s="4">
        <v>0</v>
      </c>
      <c r="D1138" t="s">
        <v>114</v>
      </c>
      <c r="E1138" t="s">
        <v>362</v>
      </c>
      <c r="F1138">
        <v>0</v>
      </c>
    </row>
    <row r="1139" spans="1:6" x14ac:dyDescent="0.3">
      <c r="A1139" s="3" t="s">
        <v>372</v>
      </c>
      <c r="B1139" s="4">
        <v>19.920000000000002</v>
      </c>
      <c r="C1139" s="4">
        <v>0</v>
      </c>
      <c r="D1139" t="s">
        <v>114</v>
      </c>
      <c r="E1139" t="s">
        <v>192</v>
      </c>
      <c r="F1139">
        <v>0</v>
      </c>
    </row>
    <row r="1140" spans="1:6" x14ac:dyDescent="0.3">
      <c r="A1140" s="3" t="s">
        <v>373</v>
      </c>
      <c r="B1140" s="4">
        <v>4.66</v>
      </c>
      <c r="C1140" s="4">
        <v>0</v>
      </c>
      <c r="D1140" t="s">
        <v>114</v>
      </c>
      <c r="E1140" t="s">
        <v>192</v>
      </c>
      <c r="F1140">
        <v>0</v>
      </c>
    </row>
    <row r="1141" spans="1:6" x14ac:dyDescent="0.3">
      <c r="A1141" s="3"/>
      <c r="B1141" s="4">
        <v>7.86</v>
      </c>
      <c r="C1141" s="4">
        <v>0</v>
      </c>
      <c r="D1141" t="s">
        <v>114</v>
      </c>
      <c r="E1141" t="s">
        <v>366</v>
      </c>
      <c r="F1141">
        <v>0</v>
      </c>
    </row>
    <row r="1142" spans="1:6" x14ac:dyDescent="0.3">
      <c r="A1142" s="3"/>
      <c r="B1142" s="4">
        <v>1.82</v>
      </c>
      <c r="C1142" s="4">
        <v>0</v>
      </c>
      <c r="D1142" t="s">
        <v>114</v>
      </c>
      <c r="E1142" t="s">
        <v>365</v>
      </c>
      <c r="F1142">
        <v>0</v>
      </c>
    </row>
    <row r="1143" spans="1:6" x14ac:dyDescent="0.3">
      <c r="A1143" s="3" t="s">
        <v>369</v>
      </c>
      <c r="B1143" s="4">
        <v>252.06</v>
      </c>
      <c r="C1143" s="4">
        <v>0</v>
      </c>
      <c r="D1143" t="s">
        <v>382</v>
      </c>
      <c r="E1143" t="s">
        <v>360</v>
      </c>
      <c r="F1143">
        <v>0</v>
      </c>
    </row>
    <row r="1144" spans="1:6" x14ac:dyDescent="0.3">
      <c r="A1144" s="3"/>
      <c r="B1144" s="4">
        <v>21.76</v>
      </c>
      <c r="C1144" s="4">
        <v>0</v>
      </c>
      <c r="D1144" t="s">
        <v>382</v>
      </c>
      <c r="E1144" t="s">
        <v>361</v>
      </c>
      <c r="F1144">
        <v>0</v>
      </c>
    </row>
    <row r="1145" spans="1:6" x14ac:dyDescent="0.3">
      <c r="A1145" s="3"/>
      <c r="B1145" s="4">
        <v>40.020000000000003</v>
      </c>
      <c r="C1145" s="4">
        <v>0</v>
      </c>
      <c r="D1145" t="s">
        <v>114</v>
      </c>
      <c r="E1145" t="s">
        <v>363</v>
      </c>
      <c r="F1145">
        <v>0</v>
      </c>
    </row>
    <row r="1146" spans="1:6" x14ac:dyDescent="0.3">
      <c r="A1146" s="3"/>
      <c r="B1146" s="4">
        <v>2.4700000000000002</v>
      </c>
      <c r="C1146" s="4">
        <v>0</v>
      </c>
      <c r="D1146" t="s">
        <v>114</v>
      </c>
      <c r="E1146" t="s">
        <v>370</v>
      </c>
      <c r="F1146">
        <v>0</v>
      </c>
    </row>
    <row r="1147" spans="1:6" x14ac:dyDescent="0.3">
      <c r="A1147" s="3"/>
      <c r="B1147" s="4">
        <v>1.63</v>
      </c>
      <c r="C1147" s="4">
        <v>0</v>
      </c>
      <c r="D1147" t="s">
        <v>114</v>
      </c>
      <c r="E1147" t="s">
        <v>371</v>
      </c>
      <c r="F1147">
        <v>0</v>
      </c>
    </row>
    <row r="1148" spans="1:6" x14ac:dyDescent="0.3">
      <c r="A1148" s="3"/>
      <c r="B1148" s="4">
        <v>12.73</v>
      </c>
      <c r="C1148" s="4">
        <v>0</v>
      </c>
      <c r="D1148" t="s">
        <v>114</v>
      </c>
      <c r="E1148" t="s">
        <v>364</v>
      </c>
      <c r="F1148">
        <v>0</v>
      </c>
    </row>
    <row r="1149" spans="1:6" x14ac:dyDescent="0.3">
      <c r="A1149" s="3"/>
      <c r="B1149" s="4">
        <v>55</v>
      </c>
      <c r="C1149" s="4">
        <v>0</v>
      </c>
      <c r="D1149" t="s">
        <v>114</v>
      </c>
      <c r="E1149" t="s">
        <v>362</v>
      </c>
      <c r="F1149">
        <v>0</v>
      </c>
    </row>
    <row r="1150" spans="1:6" x14ac:dyDescent="0.3">
      <c r="A1150" s="3" t="s">
        <v>372</v>
      </c>
      <c r="B1150" s="4">
        <v>14.84</v>
      </c>
      <c r="C1150" s="4">
        <v>0</v>
      </c>
      <c r="D1150" t="s">
        <v>114</v>
      </c>
      <c r="E1150" t="s">
        <v>192</v>
      </c>
      <c r="F1150">
        <v>0</v>
      </c>
    </row>
    <row r="1151" spans="1:6" x14ac:dyDescent="0.3">
      <c r="A1151" s="3" t="s">
        <v>373</v>
      </c>
      <c r="B1151" s="4">
        <v>3.47</v>
      </c>
      <c r="C1151" s="4">
        <v>0</v>
      </c>
      <c r="D1151" t="s">
        <v>114</v>
      </c>
      <c r="E1151" t="s">
        <v>192</v>
      </c>
      <c r="F1151">
        <v>0</v>
      </c>
    </row>
    <row r="1152" spans="1:6" x14ac:dyDescent="0.3">
      <c r="A1152" s="3"/>
      <c r="B1152" s="4">
        <v>5.86</v>
      </c>
      <c r="C1152" s="4">
        <v>0</v>
      </c>
      <c r="D1152" t="s">
        <v>114</v>
      </c>
      <c r="E1152" t="s">
        <v>366</v>
      </c>
      <c r="F1152">
        <v>0</v>
      </c>
    </row>
    <row r="1153" spans="1:6" x14ac:dyDescent="0.3">
      <c r="A1153" s="3"/>
      <c r="B1153" s="4">
        <v>1.35</v>
      </c>
      <c r="C1153" s="4">
        <v>0</v>
      </c>
      <c r="D1153" t="s">
        <v>114</v>
      </c>
      <c r="E1153" t="s">
        <v>365</v>
      </c>
      <c r="F1153">
        <v>0</v>
      </c>
    </row>
    <row r="1154" spans="1:6" x14ac:dyDescent="0.3">
      <c r="A1154" s="3" t="s">
        <v>369</v>
      </c>
      <c r="B1154" s="4">
        <v>276.56</v>
      </c>
      <c r="C1154" s="4">
        <v>0</v>
      </c>
      <c r="D1154" t="s">
        <v>383</v>
      </c>
      <c r="E1154" t="s">
        <v>360</v>
      </c>
      <c r="F1154">
        <v>0</v>
      </c>
    </row>
    <row r="1155" spans="1:6" x14ac:dyDescent="0.3">
      <c r="A1155" s="3"/>
      <c r="B1155" s="4">
        <v>24.11</v>
      </c>
      <c r="C1155" s="4">
        <v>0</v>
      </c>
      <c r="D1155" t="s">
        <v>383</v>
      </c>
      <c r="E1155" t="s">
        <v>361</v>
      </c>
      <c r="F1155">
        <v>0</v>
      </c>
    </row>
    <row r="1156" spans="1:6" x14ac:dyDescent="0.3">
      <c r="A1156" s="3"/>
      <c r="B1156" s="4">
        <v>51.93</v>
      </c>
      <c r="C1156" s="4">
        <v>0</v>
      </c>
      <c r="D1156" t="s">
        <v>114</v>
      </c>
      <c r="E1156" t="s">
        <v>363</v>
      </c>
      <c r="F1156">
        <v>0</v>
      </c>
    </row>
    <row r="1157" spans="1:6" x14ac:dyDescent="0.3">
      <c r="A1157" s="3"/>
      <c r="B1157" s="4">
        <v>3.24</v>
      </c>
      <c r="C1157" s="4">
        <v>0</v>
      </c>
      <c r="D1157" t="s">
        <v>114</v>
      </c>
      <c r="E1157" t="s">
        <v>370</v>
      </c>
      <c r="F1157">
        <v>0</v>
      </c>
    </row>
    <row r="1158" spans="1:6" x14ac:dyDescent="0.3">
      <c r="A1158" s="3"/>
      <c r="B1158" s="4">
        <v>1.81</v>
      </c>
      <c r="C1158" s="4">
        <v>0</v>
      </c>
      <c r="D1158" t="s">
        <v>114</v>
      </c>
      <c r="E1158" t="s">
        <v>371</v>
      </c>
      <c r="F1158">
        <v>0</v>
      </c>
    </row>
    <row r="1159" spans="1:6" x14ac:dyDescent="0.3">
      <c r="A1159" s="3"/>
      <c r="B1159" s="4">
        <v>16.61</v>
      </c>
      <c r="C1159" s="4">
        <v>0</v>
      </c>
      <c r="D1159" t="s">
        <v>114</v>
      </c>
      <c r="E1159" t="s">
        <v>364</v>
      </c>
      <c r="F1159">
        <v>0</v>
      </c>
    </row>
    <row r="1160" spans="1:6" x14ac:dyDescent="0.3">
      <c r="A1160" s="3"/>
      <c r="B1160" s="4">
        <v>61.54</v>
      </c>
      <c r="C1160" s="4">
        <v>0</v>
      </c>
      <c r="D1160" t="s">
        <v>114</v>
      </c>
      <c r="E1160" t="s">
        <v>362</v>
      </c>
      <c r="F1160">
        <v>0</v>
      </c>
    </row>
    <row r="1161" spans="1:6" x14ac:dyDescent="0.3">
      <c r="A1161" s="3" t="s">
        <v>372</v>
      </c>
      <c r="B1161" s="4">
        <v>21.19</v>
      </c>
      <c r="C1161" s="4">
        <v>0</v>
      </c>
      <c r="D1161" t="s">
        <v>114</v>
      </c>
      <c r="E1161" t="s">
        <v>192</v>
      </c>
      <c r="F1161">
        <v>0</v>
      </c>
    </row>
    <row r="1162" spans="1:6" x14ac:dyDescent="0.3">
      <c r="A1162" s="3" t="s">
        <v>373</v>
      </c>
      <c r="B1162" s="4">
        <v>4.96</v>
      </c>
      <c r="C1162" s="4">
        <v>0</v>
      </c>
      <c r="D1162" t="s">
        <v>114</v>
      </c>
      <c r="E1162" t="s">
        <v>192</v>
      </c>
      <c r="F1162">
        <v>0</v>
      </c>
    </row>
    <row r="1163" spans="1:6" x14ac:dyDescent="0.3">
      <c r="A1163" s="3"/>
      <c r="B1163" s="4">
        <v>6.31</v>
      </c>
      <c r="C1163" s="4">
        <v>0</v>
      </c>
      <c r="D1163" t="s">
        <v>114</v>
      </c>
      <c r="E1163" t="s">
        <v>366</v>
      </c>
      <c r="F1163">
        <v>0</v>
      </c>
    </row>
    <row r="1164" spans="1:6" x14ac:dyDescent="0.3">
      <c r="A1164" s="3"/>
      <c r="B1164" s="4">
        <v>1.46</v>
      </c>
      <c r="C1164" s="4">
        <v>0</v>
      </c>
      <c r="D1164" t="s">
        <v>114</v>
      </c>
      <c r="E1164" t="s">
        <v>365</v>
      </c>
      <c r="F1164">
        <v>0</v>
      </c>
    </row>
    <row r="1165" spans="1:6" x14ac:dyDescent="0.3">
      <c r="A1165" s="3" t="s">
        <v>369</v>
      </c>
      <c r="B1165" s="4">
        <v>202.35</v>
      </c>
      <c r="C1165" s="4">
        <v>0</v>
      </c>
      <c r="D1165" t="s">
        <v>385</v>
      </c>
      <c r="E1165" t="s">
        <v>360</v>
      </c>
      <c r="F1165">
        <v>0</v>
      </c>
    </row>
    <row r="1166" spans="1:6" x14ac:dyDescent="0.3">
      <c r="A1166" s="3"/>
      <c r="B1166" s="4">
        <v>20.04</v>
      </c>
      <c r="C1166" s="4">
        <v>0</v>
      </c>
      <c r="D1166" t="s">
        <v>385</v>
      </c>
      <c r="E1166" t="s">
        <v>361</v>
      </c>
      <c r="F1166">
        <v>0</v>
      </c>
    </row>
    <row r="1167" spans="1:6" x14ac:dyDescent="0.3">
      <c r="A1167" s="3"/>
      <c r="B1167" s="4">
        <v>52.18</v>
      </c>
      <c r="C1167" s="4">
        <v>0</v>
      </c>
      <c r="D1167" t="s">
        <v>114</v>
      </c>
      <c r="E1167" t="s">
        <v>363</v>
      </c>
      <c r="F1167">
        <v>0</v>
      </c>
    </row>
    <row r="1168" spans="1:6" x14ac:dyDescent="0.3">
      <c r="A1168" s="3"/>
      <c r="B1168" s="4">
        <v>3.14</v>
      </c>
      <c r="C1168" s="4">
        <v>0</v>
      </c>
      <c r="D1168" t="s">
        <v>114</v>
      </c>
      <c r="E1168" t="s">
        <v>370</v>
      </c>
      <c r="F1168">
        <v>0</v>
      </c>
    </row>
    <row r="1169" spans="1:6" x14ac:dyDescent="0.3">
      <c r="A1169" s="3"/>
      <c r="B1169" s="4">
        <v>1.56</v>
      </c>
      <c r="C1169" s="4">
        <v>0</v>
      </c>
      <c r="D1169" t="s">
        <v>114</v>
      </c>
      <c r="E1169" t="s">
        <v>371</v>
      </c>
      <c r="F1169">
        <v>0</v>
      </c>
    </row>
    <row r="1170" spans="1:6" x14ac:dyDescent="0.3">
      <c r="A1170" s="3"/>
      <c r="B1170" s="4">
        <v>0.45</v>
      </c>
      <c r="C1170" s="4">
        <v>0</v>
      </c>
      <c r="D1170" t="s">
        <v>114</v>
      </c>
      <c r="E1170" t="s">
        <v>364</v>
      </c>
      <c r="F1170">
        <v>0</v>
      </c>
    </row>
    <row r="1171" spans="1:6" x14ac:dyDescent="0.3">
      <c r="A1171" s="3"/>
      <c r="B1171" s="4">
        <v>46.22</v>
      </c>
      <c r="C1171" s="4">
        <v>0</v>
      </c>
      <c r="D1171" t="s">
        <v>114</v>
      </c>
      <c r="E1171" t="s">
        <v>362</v>
      </c>
      <c r="F1171">
        <v>0</v>
      </c>
    </row>
    <row r="1172" spans="1:6" x14ac:dyDescent="0.3">
      <c r="A1172" s="3" t="s">
        <v>372</v>
      </c>
      <c r="B1172" s="4">
        <v>11.4</v>
      </c>
      <c r="C1172" s="4">
        <v>0</v>
      </c>
      <c r="D1172" t="s">
        <v>114</v>
      </c>
      <c r="E1172" t="s">
        <v>192</v>
      </c>
      <c r="F1172">
        <v>0</v>
      </c>
    </row>
    <row r="1173" spans="1:6" x14ac:dyDescent="0.3">
      <c r="A1173" s="3" t="s">
        <v>373</v>
      </c>
      <c r="B1173" s="4">
        <v>2.7</v>
      </c>
      <c r="C1173" s="4">
        <v>0</v>
      </c>
      <c r="D1173" t="s">
        <v>114</v>
      </c>
      <c r="E1173" t="s">
        <v>192</v>
      </c>
      <c r="F1173">
        <v>0</v>
      </c>
    </row>
    <row r="1174" spans="1:6" x14ac:dyDescent="0.3">
      <c r="A1174" s="3"/>
      <c r="B1174" s="4">
        <v>1.18</v>
      </c>
      <c r="C1174" s="4">
        <v>0</v>
      </c>
      <c r="D1174" t="s">
        <v>114</v>
      </c>
      <c r="E1174" t="s">
        <v>365</v>
      </c>
      <c r="F1174">
        <v>0</v>
      </c>
    </row>
    <row r="1175" spans="1:6" x14ac:dyDescent="0.3">
      <c r="A1175" s="3" t="s">
        <v>369</v>
      </c>
      <c r="B1175" s="4">
        <v>1255.7</v>
      </c>
      <c r="C1175" s="4">
        <v>0</v>
      </c>
      <c r="D1175" t="s">
        <v>34</v>
      </c>
      <c r="E1175" t="s">
        <v>360</v>
      </c>
      <c r="F1175">
        <v>0</v>
      </c>
    </row>
    <row r="1176" spans="1:6" x14ac:dyDescent="0.3">
      <c r="A1176" s="3"/>
      <c r="B1176" s="4">
        <v>98.13</v>
      </c>
      <c r="C1176" s="4">
        <v>0</v>
      </c>
      <c r="D1176" t="s">
        <v>34</v>
      </c>
      <c r="E1176" t="s">
        <v>361</v>
      </c>
      <c r="F1176">
        <v>0</v>
      </c>
    </row>
    <row r="1177" spans="1:6" x14ac:dyDescent="0.3">
      <c r="A1177" s="3" t="s">
        <v>369</v>
      </c>
      <c r="B1177" s="4">
        <v>289.68</v>
      </c>
      <c r="C1177" s="4">
        <v>0</v>
      </c>
      <c r="D1177" t="s">
        <v>34</v>
      </c>
      <c r="E1177" t="s">
        <v>386</v>
      </c>
      <c r="F1177">
        <v>0</v>
      </c>
    </row>
    <row r="1178" spans="1:6" x14ac:dyDescent="0.3">
      <c r="A1178" s="3"/>
      <c r="B1178" s="4">
        <v>439.13</v>
      </c>
      <c r="C1178" s="4">
        <v>0</v>
      </c>
      <c r="D1178" t="s">
        <v>114</v>
      </c>
      <c r="E1178" t="s">
        <v>363</v>
      </c>
      <c r="F1178">
        <v>0</v>
      </c>
    </row>
    <row r="1179" spans="1:6" x14ac:dyDescent="0.3">
      <c r="A1179" s="3"/>
      <c r="B1179" s="4">
        <v>23.21</v>
      </c>
      <c r="C1179" s="4">
        <v>0</v>
      </c>
      <c r="D1179" t="s">
        <v>114</v>
      </c>
      <c r="E1179" t="s">
        <v>370</v>
      </c>
      <c r="F1179">
        <v>0</v>
      </c>
    </row>
    <row r="1180" spans="1:6" x14ac:dyDescent="0.3">
      <c r="A1180" s="3"/>
      <c r="B1180" s="4">
        <v>16.7</v>
      </c>
      <c r="C1180" s="4">
        <v>0</v>
      </c>
      <c r="D1180" t="s">
        <v>114</v>
      </c>
      <c r="E1180" t="s">
        <v>371</v>
      </c>
      <c r="F1180">
        <v>0</v>
      </c>
    </row>
    <row r="1181" spans="1:6" x14ac:dyDescent="0.3">
      <c r="A1181" s="3"/>
      <c r="B1181" s="4">
        <v>67.650000000000006</v>
      </c>
      <c r="C1181" s="4">
        <v>0</v>
      </c>
      <c r="D1181" t="s">
        <v>114</v>
      </c>
      <c r="E1181" t="s">
        <v>364</v>
      </c>
      <c r="F1181">
        <v>0</v>
      </c>
    </row>
    <row r="1182" spans="1:6" x14ac:dyDescent="0.3">
      <c r="A1182" s="3"/>
      <c r="B1182" s="4">
        <v>281.27</v>
      </c>
      <c r="C1182" s="4">
        <v>0</v>
      </c>
      <c r="D1182" t="s">
        <v>114</v>
      </c>
      <c r="E1182" t="s">
        <v>362</v>
      </c>
      <c r="F1182">
        <v>0</v>
      </c>
    </row>
    <row r="1183" spans="1:6" x14ac:dyDescent="0.3">
      <c r="A1183" s="3" t="s">
        <v>372</v>
      </c>
      <c r="B1183" s="4">
        <v>84.36</v>
      </c>
      <c r="C1183" s="4">
        <v>0</v>
      </c>
      <c r="D1183" t="s">
        <v>114</v>
      </c>
      <c r="E1183" t="s">
        <v>192</v>
      </c>
      <c r="F1183">
        <v>0</v>
      </c>
    </row>
    <row r="1184" spans="1:6" x14ac:dyDescent="0.3">
      <c r="A1184" s="3" t="s">
        <v>373</v>
      </c>
      <c r="B1184" s="4">
        <v>19.73</v>
      </c>
      <c r="C1184" s="4">
        <v>0</v>
      </c>
      <c r="D1184" t="s">
        <v>114</v>
      </c>
      <c r="E1184" t="s">
        <v>192</v>
      </c>
      <c r="F1184">
        <v>0</v>
      </c>
    </row>
    <row r="1185" spans="1:6" x14ac:dyDescent="0.3">
      <c r="A1185" s="3"/>
      <c r="B1185" s="4">
        <v>30.95</v>
      </c>
      <c r="C1185" s="4">
        <v>0</v>
      </c>
      <c r="D1185" t="s">
        <v>114</v>
      </c>
      <c r="E1185" t="s">
        <v>366</v>
      </c>
      <c r="F1185">
        <v>0</v>
      </c>
    </row>
    <row r="1186" spans="1:6" x14ac:dyDescent="0.3">
      <c r="A1186" s="3"/>
      <c r="B1186" s="4">
        <v>7.94</v>
      </c>
      <c r="C1186" s="4">
        <v>0</v>
      </c>
      <c r="D1186" t="s">
        <v>114</v>
      </c>
      <c r="E1186" t="s">
        <v>365</v>
      </c>
      <c r="F1186">
        <v>0</v>
      </c>
    </row>
    <row r="1187" spans="1:6" x14ac:dyDescent="0.3">
      <c r="A1187" s="3" t="s">
        <v>369</v>
      </c>
      <c r="B1187" s="4">
        <v>124.4</v>
      </c>
      <c r="C1187" s="4">
        <v>0</v>
      </c>
      <c r="D1187" t="s">
        <v>114</v>
      </c>
      <c r="E1187" t="s">
        <v>360</v>
      </c>
      <c r="F1187">
        <v>0</v>
      </c>
    </row>
    <row r="1188" spans="1:6" x14ac:dyDescent="0.3">
      <c r="A1188" s="3"/>
      <c r="B1188" s="4">
        <v>12.04</v>
      </c>
      <c r="C1188" s="4">
        <v>0</v>
      </c>
      <c r="D1188" t="s">
        <v>114</v>
      </c>
      <c r="E1188" t="s">
        <v>361</v>
      </c>
      <c r="F1188">
        <v>0</v>
      </c>
    </row>
    <row r="1189" spans="1:6" x14ac:dyDescent="0.3">
      <c r="A1189" s="3"/>
      <c r="B1189" s="4">
        <v>37</v>
      </c>
      <c r="C1189" s="4">
        <v>0</v>
      </c>
      <c r="D1189" t="s">
        <v>114</v>
      </c>
      <c r="E1189" t="s">
        <v>363</v>
      </c>
      <c r="F1189">
        <v>0</v>
      </c>
    </row>
    <row r="1190" spans="1:6" x14ac:dyDescent="0.3">
      <c r="A1190" s="3"/>
      <c r="B1190" s="4">
        <v>1.71</v>
      </c>
      <c r="C1190" s="4">
        <v>0</v>
      </c>
      <c r="D1190" t="s">
        <v>114</v>
      </c>
      <c r="E1190" t="s">
        <v>370</v>
      </c>
      <c r="F1190">
        <v>0</v>
      </c>
    </row>
    <row r="1191" spans="1:6" x14ac:dyDescent="0.3">
      <c r="A1191" s="3"/>
      <c r="B1191" s="4">
        <v>0.89</v>
      </c>
      <c r="C1191" s="4">
        <v>0</v>
      </c>
      <c r="D1191" t="s">
        <v>114</v>
      </c>
      <c r="E1191" t="s">
        <v>371</v>
      </c>
      <c r="F1191">
        <v>0</v>
      </c>
    </row>
    <row r="1192" spans="1:6" x14ac:dyDescent="0.3">
      <c r="A1192" s="3"/>
      <c r="B1192" s="4">
        <v>0.28000000000000003</v>
      </c>
      <c r="C1192" s="4">
        <v>0</v>
      </c>
      <c r="D1192" t="s">
        <v>114</v>
      </c>
      <c r="E1192" t="s">
        <v>364</v>
      </c>
      <c r="F1192">
        <v>0</v>
      </c>
    </row>
    <row r="1193" spans="1:6" x14ac:dyDescent="0.3">
      <c r="A1193" s="3"/>
      <c r="B1193" s="4">
        <v>30.37</v>
      </c>
      <c r="C1193" s="4">
        <v>0</v>
      </c>
      <c r="D1193" t="s">
        <v>114</v>
      </c>
      <c r="E1193" t="s">
        <v>362</v>
      </c>
      <c r="F1193">
        <v>0</v>
      </c>
    </row>
    <row r="1194" spans="1:6" x14ac:dyDescent="0.3">
      <c r="A1194" s="3" t="s">
        <v>372</v>
      </c>
      <c r="B1194" s="4">
        <v>6.96</v>
      </c>
      <c r="C1194" s="4">
        <v>0</v>
      </c>
      <c r="D1194" t="s">
        <v>114</v>
      </c>
      <c r="E1194" t="s">
        <v>192</v>
      </c>
      <c r="F1194">
        <v>0</v>
      </c>
    </row>
    <row r="1195" spans="1:6" x14ac:dyDescent="0.3">
      <c r="A1195" s="3" t="s">
        <v>373</v>
      </c>
      <c r="B1195" s="4">
        <v>1.63</v>
      </c>
      <c r="C1195" s="4">
        <v>0</v>
      </c>
      <c r="D1195" t="s">
        <v>114</v>
      </c>
      <c r="E1195" t="s">
        <v>192</v>
      </c>
      <c r="F1195">
        <v>0</v>
      </c>
    </row>
    <row r="1196" spans="1:6" x14ac:dyDescent="0.3">
      <c r="A1196" s="3"/>
      <c r="B1196" s="4">
        <v>0.69</v>
      </c>
      <c r="C1196" s="4">
        <v>0</v>
      </c>
      <c r="D1196" t="s">
        <v>114</v>
      </c>
      <c r="E1196" t="s">
        <v>365</v>
      </c>
      <c r="F1196">
        <v>0</v>
      </c>
    </row>
    <row r="1197" spans="1:6" x14ac:dyDescent="0.3">
      <c r="A1197" s="3" t="s">
        <v>359</v>
      </c>
      <c r="B1197" s="4">
        <v>2208.81</v>
      </c>
      <c r="C1197" s="4">
        <v>0</v>
      </c>
      <c r="D1197" t="s">
        <v>34</v>
      </c>
      <c r="E1197" t="s">
        <v>360</v>
      </c>
      <c r="F1197">
        <v>0</v>
      </c>
    </row>
    <row r="1198" spans="1:6" x14ac:dyDescent="0.3">
      <c r="A1198" s="3" t="s">
        <v>359</v>
      </c>
      <c r="B1198" s="4">
        <v>161.83000000000001</v>
      </c>
      <c r="C1198" s="4">
        <v>0</v>
      </c>
      <c r="D1198" t="s">
        <v>34</v>
      </c>
      <c r="E1198" t="s">
        <v>361</v>
      </c>
      <c r="F1198">
        <v>0</v>
      </c>
    </row>
    <row r="1199" spans="1:6" x14ac:dyDescent="0.3">
      <c r="A1199" s="3" t="s">
        <v>359</v>
      </c>
      <c r="B1199" s="4">
        <v>105.18</v>
      </c>
      <c r="C1199" s="4">
        <v>0</v>
      </c>
      <c r="D1199" t="s">
        <v>34</v>
      </c>
      <c r="E1199" t="s">
        <v>388</v>
      </c>
      <c r="F1199">
        <v>0</v>
      </c>
    </row>
    <row r="1200" spans="1:6" x14ac:dyDescent="0.3">
      <c r="A1200" s="3" t="s">
        <v>359</v>
      </c>
      <c r="B1200" s="4">
        <v>455.49</v>
      </c>
      <c r="C1200" s="4">
        <v>0</v>
      </c>
      <c r="D1200" t="s">
        <v>114</v>
      </c>
      <c r="E1200" t="s">
        <v>362</v>
      </c>
      <c r="F1200">
        <v>0</v>
      </c>
    </row>
    <row r="1201" spans="1:6" x14ac:dyDescent="0.3">
      <c r="A1201" s="3" t="s">
        <v>359</v>
      </c>
      <c r="B1201" s="4">
        <v>576.16999999999996</v>
      </c>
      <c r="C1201" s="4">
        <v>0</v>
      </c>
      <c r="D1201" t="s">
        <v>114</v>
      </c>
      <c r="E1201" t="s">
        <v>363</v>
      </c>
      <c r="F1201">
        <v>0</v>
      </c>
    </row>
    <row r="1202" spans="1:6" x14ac:dyDescent="0.3">
      <c r="A1202" s="3" t="s">
        <v>359</v>
      </c>
      <c r="B1202" s="4">
        <v>63.38</v>
      </c>
      <c r="C1202" s="4">
        <v>0</v>
      </c>
      <c r="D1202" t="s">
        <v>114</v>
      </c>
      <c r="E1202" t="s">
        <v>364</v>
      </c>
      <c r="F1202">
        <v>0</v>
      </c>
    </row>
    <row r="1203" spans="1:6" x14ac:dyDescent="0.3">
      <c r="A1203" s="3" t="s">
        <v>359</v>
      </c>
      <c r="B1203" s="4">
        <v>154.94</v>
      </c>
      <c r="C1203" s="4">
        <v>0</v>
      </c>
      <c r="D1203" t="s">
        <v>114</v>
      </c>
      <c r="E1203" t="s">
        <v>192</v>
      </c>
      <c r="F1203">
        <v>0</v>
      </c>
    </row>
    <row r="1204" spans="1:6" x14ac:dyDescent="0.3">
      <c r="A1204" s="3" t="s">
        <v>359</v>
      </c>
      <c r="B1204" s="4">
        <v>11.62</v>
      </c>
      <c r="C1204" s="4">
        <v>0</v>
      </c>
      <c r="D1204" t="s">
        <v>114</v>
      </c>
      <c r="E1204" t="s">
        <v>365</v>
      </c>
      <c r="F1204">
        <v>0</v>
      </c>
    </row>
    <row r="1205" spans="1:6" x14ac:dyDescent="0.3">
      <c r="A1205" s="3" t="s">
        <v>359</v>
      </c>
      <c r="B1205" s="4">
        <v>50.41</v>
      </c>
      <c r="C1205" s="4">
        <v>0</v>
      </c>
      <c r="D1205" t="s">
        <v>114</v>
      </c>
      <c r="E1205" t="s">
        <v>366</v>
      </c>
      <c r="F1205">
        <v>0</v>
      </c>
    </row>
    <row r="1206" spans="1:6" x14ac:dyDescent="0.3">
      <c r="A1206" s="3" t="s">
        <v>403</v>
      </c>
      <c r="B1206" s="4">
        <v>0</v>
      </c>
      <c r="C1206" s="4">
        <v>155.31</v>
      </c>
      <c r="D1206" t="s">
        <v>114</v>
      </c>
      <c r="E1206" t="s">
        <v>364</v>
      </c>
      <c r="F1206">
        <v>0</v>
      </c>
    </row>
    <row r="1207" spans="1:6" x14ac:dyDescent="0.3">
      <c r="A1207" s="3" t="s">
        <v>389</v>
      </c>
      <c r="B1207" s="4">
        <v>138.53</v>
      </c>
      <c r="C1207" s="4">
        <v>0</v>
      </c>
      <c r="D1207" t="s">
        <v>189</v>
      </c>
      <c r="E1207" t="s">
        <v>388</v>
      </c>
      <c r="F1207">
        <v>0</v>
      </c>
    </row>
    <row r="1208" spans="1:6" x14ac:dyDescent="0.3">
      <c r="A1208" s="3" t="s">
        <v>389</v>
      </c>
      <c r="B1208" s="4">
        <v>14.11</v>
      </c>
      <c r="C1208" s="4">
        <v>0</v>
      </c>
      <c r="D1208" t="s">
        <v>26</v>
      </c>
      <c r="E1208" t="s">
        <v>388</v>
      </c>
      <c r="F1208">
        <v>0</v>
      </c>
    </row>
    <row r="1209" spans="1:6" x14ac:dyDescent="0.3">
      <c r="A1209" s="3" t="s">
        <v>389</v>
      </c>
      <c r="B1209" s="4">
        <v>10.35</v>
      </c>
      <c r="C1209" s="4">
        <v>0</v>
      </c>
      <c r="D1209" t="s">
        <v>230</v>
      </c>
      <c r="E1209" t="s">
        <v>388</v>
      </c>
      <c r="F1209">
        <v>0</v>
      </c>
    </row>
    <row r="1210" spans="1:6" x14ac:dyDescent="0.3">
      <c r="A1210" s="3" t="s">
        <v>389</v>
      </c>
      <c r="B1210" s="4">
        <v>1.36</v>
      </c>
      <c r="C1210" s="4">
        <v>0</v>
      </c>
      <c r="D1210" t="s">
        <v>374</v>
      </c>
      <c r="E1210" t="s">
        <v>388</v>
      </c>
      <c r="F1210">
        <v>0</v>
      </c>
    </row>
    <row r="1211" spans="1:6" x14ac:dyDescent="0.3">
      <c r="A1211" s="3" t="s">
        <v>389</v>
      </c>
      <c r="B1211" s="4">
        <v>3.69</v>
      </c>
      <c r="C1211" s="4">
        <v>0</v>
      </c>
      <c r="D1211" t="s">
        <v>375</v>
      </c>
      <c r="E1211" t="s">
        <v>388</v>
      </c>
      <c r="F1211">
        <v>0</v>
      </c>
    </row>
    <row r="1212" spans="1:6" x14ac:dyDescent="0.3">
      <c r="A1212" s="3" t="s">
        <v>389</v>
      </c>
      <c r="B1212" s="4">
        <v>3</v>
      </c>
      <c r="C1212" s="4">
        <v>0</v>
      </c>
      <c r="D1212" t="s">
        <v>376</v>
      </c>
      <c r="E1212" t="s">
        <v>388</v>
      </c>
      <c r="F1212">
        <v>0</v>
      </c>
    </row>
    <row r="1213" spans="1:6" x14ac:dyDescent="0.3">
      <c r="A1213" s="3" t="s">
        <v>389</v>
      </c>
      <c r="B1213" s="4">
        <v>25.97</v>
      </c>
      <c r="C1213" s="4">
        <v>0</v>
      </c>
      <c r="D1213" t="s">
        <v>123</v>
      </c>
      <c r="E1213" t="s">
        <v>388</v>
      </c>
      <c r="F1213">
        <v>0</v>
      </c>
    </row>
    <row r="1214" spans="1:6" x14ac:dyDescent="0.3">
      <c r="A1214" s="3" t="s">
        <v>389</v>
      </c>
      <c r="B1214" s="4">
        <v>8.7799999999999994</v>
      </c>
      <c r="C1214" s="4">
        <v>0</v>
      </c>
      <c r="D1214" t="s">
        <v>383</v>
      </c>
      <c r="E1214" t="s">
        <v>388</v>
      </c>
      <c r="F1214">
        <v>0</v>
      </c>
    </row>
    <row r="1215" spans="1:6" x14ac:dyDescent="0.3">
      <c r="A1215" s="3" t="s">
        <v>389</v>
      </c>
      <c r="B1215" s="4">
        <v>9.8800000000000008</v>
      </c>
      <c r="C1215" s="4">
        <v>0</v>
      </c>
      <c r="D1215" t="s">
        <v>385</v>
      </c>
      <c r="E1215" t="s">
        <v>388</v>
      </c>
      <c r="F1215">
        <v>0</v>
      </c>
    </row>
    <row r="1216" spans="1:6" x14ac:dyDescent="0.3">
      <c r="A1216" s="3" t="s">
        <v>389</v>
      </c>
      <c r="B1216" s="4">
        <v>124.83</v>
      </c>
      <c r="C1216" s="4">
        <v>0</v>
      </c>
      <c r="D1216" t="s">
        <v>34</v>
      </c>
      <c r="E1216" t="s">
        <v>388</v>
      </c>
      <c r="F1216">
        <v>0</v>
      </c>
    </row>
    <row r="1217" spans="1:6" x14ac:dyDescent="0.3">
      <c r="A1217" s="3" t="s">
        <v>389</v>
      </c>
      <c r="B1217" s="4">
        <v>6.93</v>
      </c>
      <c r="C1217" s="4">
        <v>0</v>
      </c>
      <c r="D1217" t="s">
        <v>114</v>
      </c>
      <c r="E1217" t="s">
        <v>388</v>
      </c>
      <c r="F1217">
        <v>0</v>
      </c>
    </row>
    <row r="1218" spans="1:6" x14ac:dyDescent="0.3">
      <c r="A1218" s="3" t="s">
        <v>389</v>
      </c>
      <c r="B1218" s="4">
        <v>10.55</v>
      </c>
      <c r="C1218" s="4">
        <v>0</v>
      </c>
      <c r="D1218" t="s">
        <v>387</v>
      </c>
      <c r="E1218" t="s">
        <v>388</v>
      </c>
      <c r="F1218">
        <v>0</v>
      </c>
    </row>
    <row r="1219" spans="1:6" x14ac:dyDescent="0.3">
      <c r="A1219" s="3" t="s">
        <v>369</v>
      </c>
      <c r="B1219" s="4">
        <v>2729</v>
      </c>
      <c r="C1219" s="4">
        <v>0</v>
      </c>
      <c r="D1219" t="s">
        <v>189</v>
      </c>
      <c r="E1219" t="s">
        <v>360</v>
      </c>
      <c r="F1219">
        <v>0</v>
      </c>
    </row>
    <row r="1220" spans="1:6" x14ac:dyDescent="0.3">
      <c r="A1220" s="3"/>
      <c r="B1220" s="4">
        <v>201.16</v>
      </c>
      <c r="C1220" s="4">
        <v>0</v>
      </c>
      <c r="D1220" t="s">
        <v>189</v>
      </c>
      <c r="E1220" t="s">
        <v>361</v>
      </c>
      <c r="F1220">
        <v>0</v>
      </c>
    </row>
    <row r="1221" spans="1:6" x14ac:dyDescent="0.3">
      <c r="A1221" s="3"/>
      <c r="B1221" s="4">
        <v>338.46</v>
      </c>
      <c r="C1221" s="4">
        <v>0</v>
      </c>
      <c r="D1221" t="s">
        <v>114</v>
      </c>
      <c r="E1221" t="s">
        <v>363</v>
      </c>
      <c r="F1221">
        <v>0</v>
      </c>
    </row>
    <row r="1222" spans="1:6" x14ac:dyDescent="0.3">
      <c r="A1222" s="3"/>
      <c r="B1222" s="4">
        <v>17.28</v>
      </c>
      <c r="C1222" s="4">
        <v>0</v>
      </c>
      <c r="D1222" t="s">
        <v>114</v>
      </c>
      <c r="E1222" t="s">
        <v>370</v>
      </c>
      <c r="F1222">
        <v>0</v>
      </c>
    </row>
    <row r="1223" spans="1:6" x14ac:dyDescent="0.3">
      <c r="A1223" s="3"/>
      <c r="B1223" s="4">
        <v>19.87</v>
      </c>
      <c r="C1223" s="4">
        <v>0</v>
      </c>
      <c r="D1223" t="s">
        <v>114</v>
      </c>
      <c r="E1223" t="s">
        <v>371</v>
      </c>
      <c r="F1223">
        <v>0</v>
      </c>
    </row>
    <row r="1224" spans="1:6" x14ac:dyDescent="0.3">
      <c r="A1224" s="3"/>
      <c r="B1224" s="4">
        <v>85.43</v>
      </c>
      <c r="C1224" s="4">
        <v>0</v>
      </c>
      <c r="D1224" t="s">
        <v>114</v>
      </c>
      <c r="E1224" t="s">
        <v>364</v>
      </c>
      <c r="F1224">
        <v>0</v>
      </c>
    </row>
    <row r="1225" spans="1:6" x14ac:dyDescent="0.3">
      <c r="A1225" s="3"/>
      <c r="B1225" s="4">
        <v>581.41</v>
      </c>
      <c r="C1225" s="4">
        <v>0</v>
      </c>
      <c r="D1225" t="s">
        <v>114</v>
      </c>
      <c r="E1225" t="s">
        <v>362</v>
      </c>
      <c r="F1225">
        <v>0</v>
      </c>
    </row>
    <row r="1226" spans="1:6" x14ac:dyDescent="0.3">
      <c r="A1226" s="3" t="s">
        <v>372</v>
      </c>
      <c r="B1226" s="4">
        <v>140.78</v>
      </c>
      <c r="C1226" s="4">
        <v>0</v>
      </c>
      <c r="D1226" t="s">
        <v>114</v>
      </c>
      <c r="E1226" t="s">
        <v>192</v>
      </c>
      <c r="F1226">
        <v>0</v>
      </c>
    </row>
    <row r="1227" spans="1:6" x14ac:dyDescent="0.3">
      <c r="A1227" s="3" t="s">
        <v>373</v>
      </c>
      <c r="B1227" s="4">
        <v>39.64</v>
      </c>
      <c r="C1227" s="4">
        <v>0</v>
      </c>
      <c r="D1227" t="s">
        <v>114</v>
      </c>
      <c r="E1227" t="s">
        <v>192</v>
      </c>
      <c r="F1227">
        <v>0</v>
      </c>
    </row>
    <row r="1228" spans="1:6" x14ac:dyDescent="0.3">
      <c r="A1228" s="3"/>
      <c r="B1228" s="4">
        <v>38.04</v>
      </c>
      <c r="C1228" s="4">
        <v>0</v>
      </c>
      <c r="D1228" t="s">
        <v>114</v>
      </c>
      <c r="E1228" t="s">
        <v>366</v>
      </c>
      <c r="F1228">
        <v>0</v>
      </c>
    </row>
    <row r="1229" spans="1:6" x14ac:dyDescent="0.3">
      <c r="A1229" s="3"/>
      <c r="B1229" s="4">
        <v>15.34</v>
      </c>
      <c r="C1229" s="4">
        <v>0</v>
      </c>
      <c r="D1229" t="s">
        <v>114</v>
      </c>
      <c r="E1229" t="s">
        <v>365</v>
      </c>
      <c r="F1229">
        <v>0</v>
      </c>
    </row>
    <row r="1230" spans="1:6" x14ac:dyDescent="0.3">
      <c r="A1230" s="3" t="s">
        <v>369</v>
      </c>
      <c r="B1230" s="4">
        <v>281.7</v>
      </c>
      <c r="C1230" s="4">
        <v>0</v>
      </c>
      <c r="D1230" t="s">
        <v>26</v>
      </c>
      <c r="E1230" t="s">
        <v>360</v>
      </c>
      <c r="F1230">
        <v>0</v>
      </c>
    </row>
    <row r="1231" spans="1:6" x14ac:dyDescent="0.3">
      <c r="A1231" s="3"/>
      <c r="B1231" s="4">
        <v>27.21</v>
      </c>
      <c r="C1231" s="4">
        <v>0</v>
      </c>
      <c r="D1231" t="s">
        <v>26</v>
      </c>
      <c r="E1231" t="s">
        <v>361</v>
      </c>
      <c r="F1231">
        <v>0</v>
      </c>
    </row>
    <row r="1232" spans="1:6" x14ac:dyDescent="0.3">
      <c r="A1232" s="3"/>
      <c r="B1232" s="4">
        <v>61.69</v>
      </c>
      <c r="C1232" s="4">
        <v>0</v>
      </c>
      <c r="D1232" t="s">
        <v>114</v>
      </c>
      <c r="E1232" t="s">
        <v>363</v>
      </c>
      <c r="F1232">
        <v>0</v>
      </c>
    </row>
    <row r="1233" spans="1:6" x14ac:dyDescent="0.3">
      <c r="A1233" s="3"/>
      <c r="B1233" s="4">
        <v>3.8</v>
      </c>
      <c r="C1233" s="4">
        <v>0</v>
      </c>
      <c r="D1233" t="s">
        <v>114</v>
      </c>
      <c r="E1233" t="s">
        <v>370</v>
      </c>
      <c r="F1233">
        <v>0</v>
      </c>
    </row>
    <row r="1234" spans="1:6" x14ac:dyDescent="0.3">
      <c r="A1234" s="3"/>
      <c r="B1234" s="4">
        <v>2.0099999999999998</v>
      </c>
      <c r="C1234" s="4">
        <v>0</v>
      </c>
      <c r="D1234" t="s">
        <v>114</v>
      </c>
      <c r="E1234" t="s">
        <v>371</v>
      </c>
      <c r="F1234">
        <v>0</v>
      </c>
    </row>
    <row r="1235" spans="1:6" x14ac:dyDescent="0.3">
      <c r="A1235" s="3"/>
      <c r="B1235" s="4">
        <v>0.77</v>
      </c>
      <c r="C1235" s="4">
        <v>0</v>
      </c>
      <c r="D1235" t="s">
        <v>114</v>
      </c>
      <c r="E1235" t="s">
        <v>364</v>
      </c>
      <c r="F1235">
        <v>0</v>
      </c>
    </row>
    <row r="1236" spans="1:6" x14ac:dyDescent="0.3">
      <c r="A1236" s="3"/>
      <c r="B1236" s="4">
        <v>62.96</v>
      </c>
      <c r="C1236" s="4">
        <v>0</v>
      </c>
      <c r="D1236" t="s">
        <v>114</v>
      </c>
      <c r="E1236" t="s">
        <v>362</v>
      </c>
      <c r="F1236">
        <v>0</v>
      </c>
    </row>
    <row r="1237" spans="1:6" x14ac:dyDescent="0.3">
      <c r="A1237" s="3" t="s">
        <v>372</v>
      </c>
      <c r="B1237" s="4">
        <v>17.5</v>
      </c>
      <c r="C1237" s="4">
        <v>0</v>
      </c>
      <c r="D1237" t="s">
        <v>114</v>
      </c>
      <c r="E1237" t="s">
        <v>192</v>
      </c>
      <c r="F1237">
        <v>0</v>
      </c>
    </row>
    <row r="1238" spans="1:6" x14ac:dyDescent="0.3">
      <c r="A1238" s="3" t="s">
        <v>373</v>
      </c>
      <c r="B1238" s="4">
        <v>4.12</v>
      </c>
      <c r="C1238" s="4">
        <v>0</v>
      </c>
      <c r="D1238" t="s">
        <v>114</v>
      </c>
      <c r="E1238" t="s">
        <v>192</v>
      </c>
      <c r="F1238">
        <v>0</v>
      </c>
    </row>
    <row r="1239" spans="1:6" x14ac:dyDescent="0.3">
      <c r="A1239" s="3"/>
      <c r="B1239" s="4">
        <v>1.66</v>
      </c>
      <c r="C1239" s="4">
        <v>0</v>
      </c>
      <c r="D1239" t="s">
        <v>114</v>
      </c>
      <c r="E1239" t="s">
        <v>365</v>
      </c>
      <c r="F1239">
        <v>0</v>
      </c>
    </row>
    <row r="1240" spans="1:6" x14ac:dyDescent="0.3">
      <c r="A1240" s="3" t="s">
        <v>369</v>
      </c>
      <c r="B1240" s="4">
        <v>238.75</v>
      </c>
      <c r="C1240" s="4">
        <v>0</v>
      </c>
      <c r="D1240" t="s">
        <v>230</v>
      </c>
      <c r="E1240" t="s">
        <v>360</v>
      </c>
      <c r="F1240">
        <v>0</v>
      </c>
    </row>
    <row r="1241" spans="1:6" x14ac:dyDescent="0.3">
      <c r="A1241" s="3"/>
      <c r="B1241" s="4">
        <v>12.04</v>
      </c>
      <c r="C1241" s="4">
        <v>0</v>
      </c>
      <c r="D1241" t="s">
        <v>230</v>
      </c>
      <c r="E1241" t="s">
        <v>361</v>
      </c>
      <c r="F1241">
        <v>0</v>
      </c>
    </row>
    <row r="1242" spans="1:6" x14ac:dyDescent="0.3">
      <c r="A1242" s="3"/>
      <c r="B1242" s="4">
        <v>58.14</v>
      </c>
      <c r="C1242" s="4">
        <v>0</v>
      </c>
      <c r="D1242" t="s">
        <v>114</v>
      </c>
      <c r="E1242" t="s">
        <v>363</v>
      </c>
      <c r="F1242">
        <v>0</v>
      </c>
    </row>
    <row r="1243" spans="1:6" x14ac:dyDescent="0.3">
      <c r="A1243" s="3"/>
      <c r="B1243" s="4">
        <v>2.72</v>
      </c>
      <c r="C1243" s="4">
        <v>0</v>
      </c>
      <c r="D1243" t="s">
        <v>114</v>
      </c>
      <c r="E1243" t="s">
        <v>370</v>
      </c>
      <c r="F1243">
        <v>0</v>
      </c>
    </row>
    <row r="1244" spans="1:6" x14ac:dyDescent="0.3">
      <c r="A1244" s="3"/>
      <c r="B1244" s="4">
        <v>1.1499999999999999</v>
      </c>
      <c r="C1244" s="4">
        <v>0</v>
      </c>
      <c r="D1244" t="s">
        <v>114</v>
      </c>
      <c r="E1244" t="s">
        <v>371</v>
      </c>
      <c r="F1244">
        <v>0</v>
      </c>
    </row>
    <row r="1245" spans="1:6" x14ac:dyDescent="0.3">
      <c r="A1245" s="3"/>
      <c r="B1245" s="4">
        <v>0.5</v>
      </c>
      <c r="C1245" s="4">
        <v>0</v>
      </c>
      <c r="D1245" t="s">
        <v>114</v>
      </c>
      <c r="E1245" t="s">
        <v>364</v>
      </c>
      <c r="F1245">
        <v>0</v>
      </c>
    </row>
    <row r="1246" spans="1:6" x14ac:dyDescent="0.3">
      <c r="A1246" s="3"/>
      <c r="B1246" s="4">
        <v>35.880000000000003</v>
      </c>
      <c r="C1246" s="4">
        <v>0</v>
      </c>
      <c r="D1246" t="s">
        <v>114</v>
      </c>
      <c r="E1246" t="s">
        <v>362</v>
      </c>
      <c r="F1246">
        <v>0</v>
      </c>
    </row>
    <row r="1247" spans="1:6" x14ac:dyDescent="0.3">
      <c r="A1247" s="3" t="s">
        <v>372</v>
      </c>
      <c r="B1247" s="4">
        <v>11.92</v>
      </c>
      <c r="C1247" s="4">
        <v>0</v>
      </c>
      <c r="D1247" t="s">
        <v>114</v>
      </c>
      <c r="E1247" t="s">
        <v>192</v>
      </c>
      <c r="F1247">
        <v>0</v>
      </c>
    </row>
    <row r="1248" spans="1:6" x14ac:dyDescent="0.3">
      <c r="A1248" s="3" t="s">
        <v>373</v>
      </c>
      <c r="B1248" s="4">
        <v>2.81</v>
      </c>
      <c r="C1248" s="4">
        <v>0</v>
      </c>
      <c r="D1248" t="s">
        <v>114</v>
      </c>
      <c r="E1248" t="s">
        <v>192</v>
      </c>
      <c r="F1248">
        <v>0</v>
      </c>
    </row>
    <row r="1249" spans="1:6" x14ac:dyDescent="0.3">
      <c r="A1249" s="3"/>
      <c r="B1249" s="4">
        <v>0.89</v>
      </c>
      <c r="C1249" s="4">
        <v>0</v>
      </c>
      <c r="D1249" t="s">
        <v>114</v>
      </c>
      <c r="E1249" t="s">
        <v>365</v>
      </c>
      <c r="F1249">
        <v>0</v>
      </c>
    </row>
    <row r="1250" spans="1:6" x14ac:dyDescent="0.3">
      <c r="A1250" s="3" t="s">
        <v>369</v>
      </c>
      <c r="B1250" s="4">
        <v>24.04</v>
      </c>
      <c r="C1250" s="4">
        <v>0</v>
      </c>
      <c r="D1250" t="s">
        <v>374</v>
      </c>
      <c r="E1250" t="s">
        <v>360</v>
      </c>
      <c r="F1250">
        <v>0</v>
      </c>
    </row>
    <row r="1251" spans="1:6" x14ac:dyDescent="0.3">
      <c r="A1251" s="3"/>
      <c r="B1251" s="4">
        <v>2.1800000000000002</v>
      </c>
      <c r="C1251" s="4">
        <v>0</v>
      </c>
      <c r="D1251" t="s">
        <v>374</v>
      </c>
      <c r="E1251" t="s">
        <v>361</v>
      </c>
      <c r="F1251">
        <v>0</v>
      </c>
    </row>
    <row r="1252" spans="1:6" x14ac:dyDescent="0.3">
      <c r="A1252" s="3"/>
      <c r="B1252" s="4">
        <v>7.22</v>
      </c>
      <c r="C1252" s="4">
        <v>0</v>
      </c>
      <c r="D1252" t="s">
        <v>114</v>
      </c>
      <c r="E1252" t="s">
        <v>363</v>
      </c>
      <c r="F1252">
        <v>0</v>
      </c>
    </row>
    <row r="1253" spans="1:6" x14ac:dyDescent="0.3">
      <c r="A1253" s="3"/>
      <c r="B1253" s="4">
        <v>0.48</v>
      </c>
      <c r="C1253" s="4">
        <v>0</v>
      </c>
      <c r="D1253" t="s">
        <v>114</v>
      </c>
      <c r="E1253" t="s">
        <v>370</v>
      </c>
      <c r="F1253">
        <v>0</v>
      </c>
    </row>
    <row r="1254" spans="1:6" x14ac:dyDescent="0.3">
      <c r="A1254" s="3"/>
      <c r="B1254" s="4">
        <v>0.2</v>
      </c>
      <c r="C1254" s="4">
        <v>0</v>
      </c>
      <c r="D1254" t="s">
        <v>114</v>
      </c>
      <c r="E1254" t="s">
        <v>371</v>
      </c>
      <c r="F1254">
        <v>0</v>
      </c>
    </row>
    <row r="1255" spans="1:6" x14ac:dyDescent="0.3">
      <c r="A1255" s="3"/>
      <c r="B1255" s="4">
        <v>7.0000000000000007E-2</v>
      </c>
      <c r="C1255" s="4">
        <v>0</v>
      </c>
      <c r="D1255" t="s">
        <v>114</v>
      </c>
      <c r="E1255" t="s">
        <v>364</v>
      </c>
      <c r="F1255">
        <v>0</v>
      </c>
    </row>
    <row r="1256" spans="1:6" x14ac:dyDescent="0.3">
      <c r="A1256" s="3"/>
      <c r="B1256" s="4">
        <v>6.12</v>
      </c>
      <c r="C1256" s="4">
        <v>0</v>
      </c>
      <c r="D1256" t="s">
        <v>114</v>
      </c>
      <c r="E1256" t="s">
        <v>362</v>
      </c>
      <c r="F1256">
        <v>0</v>
      </c>
    </row>
    <row r="1257" spans="1:6" x14ac:dyDescent="0.3">
      <c r="A1257" s="3" t="s">
        <v>372</v>
      </c>
      <c r="B1257" s="4">
        <v>1.61</v>
      </c>
      <c r="C1257" s="4">
        <v>0</v>
      </c>
      <c r="D1257" t="s">
        <v>114</v>
      </c>
      <c r="E1257" t="s">
        <v>192</v>
      </c>
      <c r="F1257">
        <v>0</v>
      </c>
    </row>
    <row r="1258" spans="1:6" x14ac:dyDescent="0.3">
      <c r="A1258" s="3" t="s">
        <v>373</v>
      </c>
      <c r="B1258" s="4">
        <v>0.38</v>
      </c>
      <c r="C1258" s="4">
        <v>0</v>
      </c>
      <c r="D1258" t="s">
        <v>114</v>
      </c>
      <c r="E1258" t="s">
        <v>192</v>
      </c>
      <c r="F1258">
        <v>0</v>
      </c>
    </row>
    <row r="1259" spans="1:6" x14ac:dyDescent="0.3">
      <c r="A1259" s="3"/>
      <c r="B1259" s="4">
        <v>0.15</v>
      </c>
      <c r="C1259" s="4">
        <v>0</v>
      </c>
      <c r="D1259" t="s">
        <v>114</v>
      </c>
      <c r="E1259" t="s">
        <v>365</v>
      </c>
      <c r="F1259">
        <v>0</v>
      </c>
    </row>
    <row r="1260" spans="1:6" x14ac:dyDescent="0.3">
      <c r="A1260" s="3" t="s">
        <v>369</v>
      </c>
      <c r="B1260" s="4">
        <v>77.38</v>
      </c>
      <c r="C1260" s="4">
        <v>0</v>
      </c>
      <c r="D1260" t="s">
        <v>375</v>
      </c>
      <c r="E1260" t="s">
        <v>360</v>
      </c>
      <c r="F1260">
        <v>0</v>
      </c>
    </row>
    <row r="1261" spans="1:6" x14ac:dyDescent="0.3">
      <c r="A1261" s="3"/>
      <c r="B1261" s="4">
        <v>5</v>
      </c>
      <c r="C1261" s="4">
        <v>0</v>
      </c>
      <c r="D1261" t="s">
        <v>375</v>
      </c>
      <c r="E1261" t="s">
        <v>361</v>
      </c>
      <c r="F1261">
        <v>0</v>
      </c>
    </row>
    <row r="1262" spans="1:6" x14ac:dyDescent="0.3">
      <c r="A1262" s="3"/>
      <c r="B1262" s="4">
        <v>17.690000000000001</v>
      </c>
      <c r="C1262" s="4">
        <v>0</v>
      </c>
      <c r="D1262" t="s">
        <v>114</v>
      </c>
      <c r="E1262" t="s">
        <v>363</v>
      </c>
      <c r="F1262">
        <v>0</v>
      </c>
    </row>
    <row r="1263" spans="1:6" x14ac:dyDescent="0.3">
      <c r="A1263" s="3"/>
      <c r="B1263" s="4">
        <v>0.82</v>
      </c>
      <c r="C1263" s="4">
        <v>0</v>
      </c>
      <c r="D1263" t="s">
        <v>114</v>
      </c>
      <c r="E1263" t="s">
        <v>370</v>
      </c>
      <c r="F1263">
        <v>0</v>
      </c>
    </row>
    <row r="1264" spans="1:6" x14ac:dyDescent="0.3">
      <c r="A1264" s="3"/>
      <c r="B1264" s="4">
        <v>0.45</v>
      </c>
      <c r="C1264" s="4">
        <v>0</v>
      </c>
      <c r="D1264" t="s">
        <v>114</v>
      </c>
      <c r="E1264" t="s">
        <v>371</v>
      </c>
      <c r="F1264">
        <v>0</v>
      </c>
    </row>
    <row r="1265" spans="1:6" x14ac:dyDescent="0.3">
      <c r="A1265" s="3"/>
      <c r="B1265" s="4">
        <v>3.84</v>
      </c>
      <c r="C1265" s="4">
        <v>0</v>
      </c>
      <c r="D1265" t="s">
        <v>114</v>
      </c>
      <c r="E1265" t="s">
        <v>364</v>
      </c>
      <c r="F1265">
        <v>0</v>
      </c>
    </row>
    <row r="1266" spans="1:6" x14ac:dyDescent="0.3">
      <c r="A1266" s="3"/>
      <c r="B1266" s="4">
        <v>14.49</v>
      </c>
      <c r="C1266" s="4">
        <v>0</v>
      </c>
      <c r="D1266" t="s">
        <v>114</v>
      </c>
      <c r="E1266" t="s">
        <v>362</v>
      </c>
      <c r="F1266">
        <v>0</v>
      </c>
    </row>
    <row r="1267" spans="1:6" x14ac:dyDescent="0.3">
      <c r="A1267" s="3" t="s">
        <v>372</v>
      </c>
      <c r="B1267" s="4">
        <v>4.3499999999999996</v>
      </c>
      <c r="C1267" s="4">
        <v>0</v>
      </c>
      <c r="D1267" t="s">
        <v>114</v>
      </c>
      <c r="E1267" t="s">
        <v>192</v>
      </c>
      <c r="F1267">
        <v>0</v>
      </c>
    </row>
    <row r="1268" spans="1:6" x14ac:dyDescent="0.3">
      <c r="A1268" s="3" t="s">
        <v>373</v>
      </c>
      <c r="B1268" s="4">
        <v>1.03</v>
      </c>
      <c r="C1268" s="4">
        <v>0</v>
      </c>
      <c r="D1268" t="s">
        <v>114</v>
      </c>
      <c r="E1268" t="s">
        <v>192</v>
      </c>
      <c r="F1268">
        <v>0</v>
      </c>
    </row>
    <row r="1269" spans="1:6" x14ac:dyDescent="0.3">
      <c r="A1269" s="3"/>
      <c r="B1269" s="4">
        <v>1.72</v>
      </c>
      <c r="C1269" s="4">
        <v>0</v>
      </c>
      <c r="D1269" t="s">
        <v>114</v>
      </c>
      <c r="E1269" t="s">
        <v>366</v>
      </c>
      <c r="F1269">
        <v>0</v>
      </c>
    </row>
    <row r="1270" spans="1:6" x14ac:dyDescent="0.3">
      <c r="A1270" s="3"/>
      <c r="B1270" s="4">
        <v>0.42</v>
      </c>
      <c r="C1270" s="4">
        <v>0</v>
      </c>
      <c r="D1270" t="s">
        <v>114</v>
      </c>
      <c r="E1270" t="s">
        <v>365</v>
      </c>
      <c r="F1270">
        <v>0</v>
      </c>
    </row>
    <row r="1271" spans="1:6" x14ac:dyDescent="0.3">
      <c r="A1271" s="3" t="s">
        <v>369</v>
      </c>
      <c r="B1271" s="4">
        <v>65.78</v>
      </c>
      <c r="C1271" s="4">
        <v>0</v>
      </c>
      <c r="D1271" t="s">
        <v>376</v>
      </c>
      <c r="E1271" t="s">
        <v>360</v>
      </c>
      <c r="F1271">
        <v>0</v>
      </c>
    </row>
    <row r="1272" spans="1:6" x14ac:dyDescent="0.3">
      <c r="A1272" s="3"/>
      <c r="B1272" s="4">
        <v>5.42</v>
      </c>
      <c r="C1272" s="4">
        <v>0</v>
      </c>
      <c r="D1272" t="s">
        <v>376</v>
      </c>
      <c r="E1272" t="s">
        <v>361</v>
      </c>
      <c r="F1272">
        <v>0</v>
      </c>
    </row>
    <row r="1273" spans="1:6" x14ac:dyDescent="0.3">
      <c r="A1273" s="3"/>
      <c r="B1273" s="4">
        <v>15.27</v>
      </c>
      <c r="C1273" s="4">
        <v>0</v>
      </c>
      <c r="D1273" t="s">
        <v>114</v>
      </c>
      <c r="E1273" t="s">
        <v>363</v>
      </c>
      <c r="F1273">
        <v>0</v>
      </c>
    </row>
    <row r="1274" spans="1:6" x14ac:dyDescent="0.3">
      <c r="A1274" s="3"/>
      <c r="B1274" s="4">
        <v>0.6</v>
      </c>
      <c r="C1274" s="4">
        <v>0</v>
      </c>
      <c r="D1274" t="s">
        <v>114</v>
      </c>
      <c r="E1274" t="s">
        <v>370</v>
      </c>
      <c r="F1274">
        <v>0</v>
      </c>
    </row>
    <row r="1275" spans="1:6" x14ac:dyDescent="0.3">
      <c r="A1275" s="3"/>
      <c r="B1275" s="4">
        <v>0.46</v>
      </c>
      <c r="C1275" s="4">
        <v>0</v>
      </c>
      <c r="D1275" t="s">
        <v>114</v>
      </c>
      <c r="E1275" t="s">
        <v>371</v>
      </c>
      <c r="F1275">
        <v>0</v>
      </c>
    </row>
    <row r="1276" spans="1:6" x14ac:dyDescent="0.3">
      <c r="A1276" s="3"/>
      <c r="B1276" s="4">
        <v>3.22</v>
      </c>
      <c r="C1276" s="4">
        <v>0</v>
      </c>
      <c r="D1276" t="s">
        <v>114</v>
      </c>
      <c r="E1276" t="s">
        <v>364</v>
      </c>
      <c r="F1276">
        <v>0</v>
      </c>
    </row>
    <row r="1277" spans="1:6" x14ac:dyDescent="0.3">
      <c r="A1277" s="3"/>
      <c r="B1277" s="4">
        <v>14.51</v>
      </c>
      <c r="C1277" s="4">
        <v>0</v>
      </c>
      <c r="D1277" t="s">
        <v>114</v>
      </c>
      <c r="E1277" t="s">
        <v>362</v>
      </c>
      <c r="F1277">
        <v>0</v>
      </c>
    </row>
    <row r="1278" spans="1:6" x14ac:dyDescent="0.3">
      <c r="A1278" s="3" t="s">
        <v>372</v>
      </c>
      <c r="B1278" s="4">
        <v>3.77</v>
      </c>
      <c r="C1278" s="4">
        <v>0</v>
      </c>
      <c r="D1278" t="s">
        <v>114</v>
      </c>
      <c r="E1278" t="s">
        <v>192</v>
      </c>
      <c r="F1278">
        <v>0</v>
      </c>
    </row>
    <row r="1279" spans="1:6" x14ac:dyDescent="0.3">
      <c r="A1279" s="3" t="s">
        <v>373</v>
      </c>
      <c r="B1279" s="4">
        <v>0.88</v>
      </c>
      <c r="C1279" s="4">
        <v>0</v>
      </c>
      <c r="D1279" t="s">
        <v>114</v>
      </c>
      <c r="E1279" t="s">
        <v>192</v>
      </c>
      <c r="F1279">
        <v>0</v>
      </c>
    </row>
    <row r="1280" spans="1:6" x14ac:dyDescent="0.3">
      <c r="A1280" s="3"/>
      <c r="B1280" s="4">
        <v>1.5</v>
      </c>
      <c r="C1280" s="4">
        <v>0</v>
      </c>
      <c r="D1280" t="s">
        <v>114</v>
      </c>
      <c r="E1280" t="s">
        <v>366</v>
      </c>
      <c r="F1280">
        <v>0</v>
      </c>
    </row>
    <row r="1281" spans="1:6" x14ac:dyDescent="0.3">
      <c r="A1281" s="3"/>
      <c r="B1281" s="4">
        <v>0.34</v>
      </c>
      <c r="C1281" s="4">
        <v>0</v>
      </c>
      <c r="D1281" t="s">
        <v>114</v>
      </c>
      <c r="E1281" t="s">
        <v>365</v>
      </c>
      <c r="F1281">
        <v>0</v>
      </c>
    </row>
    <row r="1282" spans="1:6" x14ac:dyDescent="0.3">
      <c r="A1282" s="3" t="s">
        <v>369</v>
      </c>
      <c r="B1282" s="4">
        <v>519.5</v>
      </c>
      <c r="C1282" s="4">
        <v>0</v>
      </c>
      <c r="D1282" t="s">
        <v>123</v>
      </c>
      <c r="E1282" t="s">
        <v>360</v>
      </c>
      <c r="F1282">
        <v>0</v>
      </c>
    </row>
    <row r="1283" spans="1:6" x14ac:dyDescent="0.3">
      <c r="A1283" s="3"/>
      <c r="B1283" s="4">
        <v>49.96</v>
      </c>
      <c r="C1283" s="4">
        <v>0</v>
      </c>
      <c r="D1283" t="s">
        <v>123</v>
      </c>
      <c r="E1283" t="s">
        <v>361</v>
      </c>
      <c r="F1283">
        <v>0</v>
      </c>
    </row>
    <row r="1284" spans="1:6" x14ac:dyDescent="0.3">
      <c r="A1284" s="3"/>
      <c r="B1284" s="4">
        <v>93.74</v>
      </c>
      <c r="C1284" s="4">
        <v>0</v>
      </c>
      <c r="D1284" t="s">
        <v>114</v>
      </c>
      <c r="E1284" t="s">
        <v>363</v>
      </c>
      <c r="F1284">
        <v>0</v>
      </c>
    </row>
    <row r="1285" spans="1:6" x14ac:dyDescent="0.3">
      <c r="A1285" s="3"/>
      <c r="B1285" s="4">
        <v>4.26</v>
      </c>
      <c r="C1285" s="4">
        <v>0</v>
      </c>
      <c r="D1285" t="s">
        <v>114</v>
      </c>
      <c r="E1285" t="s">
        <v>370</v>
      </c>
      <c r="F1285">
        <v>0</v>
      </c>
    </row>
    <row r="1286" spans="1:6" x14ac:dyDescent="0.3">
      <c r="A1286" s="3"/>
      <c r="B1286" s="4">
        <v>3.76</v>
      </c>
      <c r="C1286" s="4">
        <v>0</v>
      </c>
      <c r="D1286" t="s">
        <v>114</v>
      </c>
      <c r="E1286" t="s">
        <v>371</v>
      </c>
      <c r="F1286">
        <v>0</v>
      </c>
    </row>
    <row r="1287" spans="1:6" x14ac:dyDescent="0.3">
      <c r="A1287" s="3"/>
      <c r="B1287" s="4">
        <v>27.06</v>
      </c>
      <c r="C1287" s="4">
        <v>0</v>
      </c>
      <c r="D1287" t="s">
        <v>114</v>
      </c>
      <c r="E1287" t="s">
        <v>364</v>
      </c>
      <c r="F1287">
        <v>0</v>
      </c>
    </row>
    <row r="1288" spans="1:6" x14ac:dyDescent="0.3">
      <c r="A1288" s="3"/>
      <c r="B1288" s="4">
        <v>123.46</v>
      </c>
      <c r="C1288" s="4">
        <v>0</v>
      </c>
      <c r="D1288" t="s">
        <v>114</v>
      </c>
      <c r="E1288" t="s">
        <v>362</v>
      </c>
      <c r="F1288">
        <v>0</v>
      </c>
    </row>
    <row r="1289" spans="1:6" x14ac:dyDescent="0.3">
      <c r="A1289" s="3" t="s">
        <v>372</v>
      </c>
      <c r="B1289" s="4">
        <v>31.54</v>
      </c>
      <c r="C1289" s="4">
        <v>0</v>
      </c>
      <c r="D1289" t="s">
        <v>114</v>
      </c>
      <c r="E1289" t="s">
        <v>192</v>
      </c>
      <c r="F1289">
        <v>0</v>
      </c>
    </row>
    <row r="1290" spans="1:6" x14ac:dyDescent="0.3">
      <c r="A1290" s="3" t="s">
        <v>373</v>
      </c>
      <c r="B1290" s="4">
        <v>7.38</v>
      </c>
      <c r="C1290" s="4">
        <v>0</v>
      </c>
      <c r="D1290" t="s">
        <v>114</v>
      </c>
      <c r="E1290" t="s">
        <v>192</v>
      </c>
      <c r="F1290">
        <v>0</v>
      </c>
    </row>
    <row r="1291" spans="1:6" x14ac:dyDescent="0.3">
      <c r="A1291" s="3"/>
      <c r="B1291" s="4">
        <v>12.44</v>
      </c>
      <c r="C1291" s="4">
        <v>0</v>
      </c>
      <c r="D1291" t="s">
        <v>114</v>
      </c>
      <c r="E1291" t="s">
        <v>366</v>
      </c>
      <c r="F1291">
        <v>0</v>
      </c>
    </row>
    <row r="1292" spans="1:6" x14ac:dyDescent="0.3">
      <c r="A1292" s="3"/>
      <c r="B1292" s="4">
        <v>2.88</v>
      </c>
      <c r="C1292" s="4">
        <v>0</v>
      </c>
      <c r="D1292" t="s">
        <v>114</v>
      </c>
      <c r="E1292" t="s">
        <v>365</v>
      </c>
      <c r="F1292">
        <v>0</v>
      </c>
    </row>
    <row r="1293" spans="1:6" x14ac:dyDescent="0.3">
      <c r="A1293" s="3" t="s">
        <v>369</v>
      </c>
      <c r="B1293" s="4">
        <v>263.27999999999997</v>
      </c>
      <c r="C1293" s="4">
        <v>0</v>
      </c>
      <c r="D1293" t="s">
        <v>383</v>
      </c>
      <c r="E1293" t="s">
        <v>360</v>
      </c>
      <c r="F1293">
        <v>0</v>
      </c>
    </row>
    <row r="1294" spans="1:6" x14ac:dyDescent="0.3">
      <c r="A1294" s="3"/>
      <c r="B1294" s="4">
        <v>23.5</v>
      </c>
      <c r="C1294" s="4">
        <v>0</v>
      </c>
      <c r="D1294" t="s">
        <v>383</v>
      </c>
      <c r="E1294" t="s">
        <v>361</v>
      </c>
      <c r="F1294">
        <v>0</v>
      </c>
    </row>
    <row r="1295" spans="1:6" x14ac:dyDescent="0.3">
      <c r="A1295" s="3"/>
      <c r="B1295" s="4">
        <v>50.62</v>
      </c>
      <c r="C1295" s="4">
        <v>0</v>
      </c>
      <c r="D1295" t="s">
        <v>114</v>
      </c>
      <c r="E1295" t="s">
        <v>363</v>
      </c>
      <c r="F1295">
        <v>0</v>
      </c>
    </row>
    <row r="1296" spans="1:6" x14ac:dyDescent="0.3">
      <c r="A1296" s="3"/>
      <c r="B1296" s="4">
        <v>3.16</v>
      </c>
      <c r="C1296" s="4">
        <v>0</v>
      </c>
      <c r="D1296" t="s">
        <v>114</v>
      </c>
      <c r="E1296" t="s">
        <v>370</v>
      </c>
      <c r="F1296">
        <v>0</v>
      </c>
    </row>
    <row r="1297" spans="1:6" x14ac:dyDescent="0.3">
      <c r="A1297" s="3"/>
      <c r="B1297" s="4">
        <v>1.77</v>
      </c>
      <c r="C1297" s="4">
        <v>0</v>
      </c>
      <c r="D1297" t="s">
        <v>114</v>
      </c>
      <c r="E1297" t="s">
        <v>371</v>
      </c>
      <c r="F1297">
        <v>0</v>
      </c>
    </row>
    <row r="1298" spans="1:6" x14ac:dyDescent="0.3">
      <c r="A1298" s="3"/>
      <c r="B1298" s="4">
        <v>9.82</v>
      </c>
      <c r="C1298" s="4">
        <v>0</v>
      </c>
      <c r="D1298" t="s">
        <v>114</v>
      </c>
      <c r="E1298" t="s">
        <v>364</v>
      </c>
      <c r="F1298">
        <v>0</v>
      </c>
    </row>
    <row r="1299" spans="1:6" x14ac:dyDescent="0.3">
      <c r="A1299" s="3"/>
      <c r="B1299" s="4">
        <v>59.79</v>
      </c>
      <c r="C1299" s="4">
        <v>0</v>
      </c>
      <c r="D1299" t="s">
        <v>114</v>
      </c>
      <c r="E1299" t="s">
        <v>362</v>
      </c>
      <c r="F1299">
        <v>0</v>
      </c>
    </row>
    <row r="1300" spans="1:6" x14ac:dyDescent="0.3">
      <c r="A1300" s="3" t="s">
        <v>372</v>
      </c>
      <c r="B1300" s="4">
        <v>11.5</v>
      </c>
      <c r="C1300" s="4">
        <v>0</v>
      </c>
      <c r="D1300" t="s">
        <v>114</v>
      </c>
      <c r="E1300" t="s">
        <v>192</v>
      </c>
      <c r="F1300">
        <v>0</v>
      </c>
    </row>
    <row r="1301" spans="1:6" x14ac:dyDescent="0.3">
      <c r="A1301" s="3" t="s">
        <v>373</v>
      </c>
      <c r="B1301" s="4">
        <v>2.69</v>
      </c>
      <c r="C1301" s="4">
        <v>0</v>
      </c>
      <c r="D1301" t="s">
        <v>114</v>
      </c>
      <c r="E1301" t="s">
        <v>192</v>
      </c>
      <c r="F1301">
        <v>0</v>
      </c>
    </row>
    <row r="1302" spans="1:6" x14ac:dyDescent="0.3">
      <c r="A1302" s="3"/>
      <c r="B1302" s="4">
        <v>5.99</v>
      </c>
      <c r="C1302" s="4">
        <v>0</v>
      </c>
      <c r="D1302" t="s">
        <v>114</v>
      </c>
      <c r="E1302" t="s">
        <v>366</v>
      </c>
      <c r="F1302">
        <v>0</v>
      </c>
    </row>
    <row r="1303" spans="1:6" x14ac:dyDescent="0.3">
      <c r="A1303" s="3"/>
      <c r="B1303" s="4">
        <v>1.38</v>
      </c>
      <c r="C1303" s="4">
        <v>0</v>
      </c>
      <c r="D1303" t="s">
        <v>114</v>
      </c>
      <c r="E1303" t="s">
        <v>365</v>
      </c>
      <c r="F1303">
        <v>0</v>
      </c>
    </row>
    <row r="1304" spans="1:6" x14ac:dyDescent="0.3">
      <c r="A1304" s="3" t="s">
        <v>369</v>
      </c>
      <c r="B1304" s="4">
        <v>229.33</v>
      </c>
      <c r="C1304" s="4">
        <v>0</v>
      </c>
      <c r="D1304" t="s">
        <v>385</v>
      </c>
      <c r="E1304" t="s">
        <v>360</v>
      </c>
      <c r="F1304">
        <v>0</v>
      </c>
    </row>
    <row r="1305" spans="1:6" x14ac:dyDescent="0.3">
      <c r="A1305" s="3"/>
      <c r="B1305" s="4">
        <v>19.489999999999998</v>
      </c>
      <c r="C1305" s="4">
        <v>0</v>
      </c>
      <c r="D1305" t="s">
        <v>385</v>
      </c>
      <c r="E1305" t="s">
        <v>361</v>
      </c>
      <c r="F1305">
        <v>0</v>
      </c>
    </row>
    <row r="1306" spans="1:6" x14ac:dyDescent="0.3">
      <c r="A1306" s="3"/>
      <c r="B1306" s="4">
        <v>50.46</v>
      </c>
      <c r="C1306" s="4">
        <v>0</v>
      </c>
      <c r="D1306" t="s">
        <v>114</v>
      </c>
      <c r="E1306" t="s">
        <v>363</v>
      </c>
      <c r="F1306">
        <v>0</v>
      </c>
    </row>
    <row r="1307" spans="1:6" x14ac:dyDescent="0.3">
      <c r="A1307" s="3"/>
      <c r="B1307" s="4">
        <v>3.06</v>
      </c>
      <c r="C1307" s="4">
        <v>0</v>
      </c>
      <c r="D1307" t="s">
        <v>114</v>
      </c>
      <c r="E1307" t="s">
        <v>370</v>
      </c>
      <c r="F1307">
        <v>0</v>
      </c>
    </row>
    <row r="1308" spans="1:6" x14ac:dyDescent="0.3">
      <c r="A1308" s="3"/>
      <c r="B1308" s="4">
        <v>1.6</v>
      </c>
      <c r="C1308" s="4">
        <v>0</v>
      </c>
      <c r="D1308" t="s">
        <v>114</v>
      </c>
      <c r="E1308" t="s">
        <v>371</v>
      </c>
      <c r="F1308">
        <v>0</v>
      </c>
    </row>
    <row r="1309" spans="1:6" x14ac:dyDescent="0.3">
      <c r="A1309" s="3"/>
      <c r="B1309" s="4">
        <v>0.51</v>
      </c>
      <c r="C1309" s="4">
        <v>0</v>
      </c>
      <c r="D1309" t="s">
        <v>114</v>
      </c>
      <c r="E1309" t="s">
        <v>364</v>
      </c>
      <c r="F1309">
        <v>0</v>
      </c>
    </row>
    <row r="1310" spans="1:6" x14ac:dyDescent="0.3">
      <c r="A1310" s="3"/>
      <c r="B1310" s="4">
        <v>45.07</v>
      </c>
      <c r="C1310" s="4">
        <v>0</v>
      </c>
      <c r="D1310" t="s">
        <v>114</v>
      </c>
      <c r="E1310" t="s">
        <v>362</v>
      </c>
      <c r="F1310">
        <v>0</v>
      </c>
    </row>
    <row r="1311" spans="1:6" x14ac:dyDescent="0.3">
      <c r="A1311" s="3" t="s">
        <v>372</v>
      </c>
      <c r="B1311" s="4">
        <v>14.12</v>
      </c>
      <c r="C1311" s="4">
        <v>0</v>
      </c>
      <c r="D1311" t="s">
        <v>114</v>
      </c>
      <c r="E1311" t="s">
        <v>192</v>
      </c>
      <c r="F1311">
        <v>0</v>
      </c>
    </row>
    <row r="1312" spans="1:6" x14ac:dyDescent="0.3">
      <c r="A1312" s="3" t="s">
        <v>373</v>
      </c>
      <c r="B1312" s="4">
        <v>3.24</v>
      </c>
      <c r="C1312" s="4">
        <v>0</v>
      </c>
      <c r="D1312" t="s">
        <v>114</v>
      </c>
      <c r="E1312" t="s">
        <v>192</v>
      </c>
      <c r="F1312">
        <v>0</v>
      </c>
    </row>
    <row r="1313" spans="1:6" x14ac:dyDescent="0.3">
      <c r="A1313" s="3"/>
      <c r="B1313" s="4">
        <v>0.86</v>
      </c>
      <c r="C1313" s="4">
        <v>0</v>
      </c>
      <c r="D1313" t="s">
        <v>114</v>
      </c>
      <c r="E1313" t="s">
        <v>365</v>
      </c>
      <c r="F1313">
        <v>0</v>
      </c>
    </row>
    <row r="1314" spans="1:6" x14ac:dyDescent="0.3">
      <c r="A1314" s="3" t="s">
        <v>369</v>
      </c>
      <c r="B1314" s="4">
        <v>75.739999999999995</v>
      </c>
      <c r="C1314" s="4">
        <v>0</v>
      </c>
      <c r="D1314" t="s">
        <v>34</v>
      </c>
      <c r="E1314" t="s">
        <v>360</v>
      </c>
      <c r="F1314">
        <v>0</v>
      </c>
    </row>
    <row r="1315" spans="1:6" x14ac:dyDescent="0.3">
      <c r="A1315" s="3" t="s">
        <v>369</v>
      </c>
      <c r="B1315" s="4">
        <v>2526.7800000000002</v>
      </c>
      <c r="C1315" s="4">
        <v>0</v>
      </c>
      <c r="D1315" t="s">
        <v>34</v>
      </c>
      <c r="E1315" t="s">
        <v>360</v>
      </c>
      <c r="F1315">
        <v>0</v>
      </c>
    </row>
    <row r="1316" spans="1:6" x14ac:dyDescent="0.3">
      <c r="A1316" s="3"/>
      <c r="B1316" s="4">
        <v>172.84</v>
      </c>
      <c r="C1316" s="4">
        <v>0</v>
      </c>
      <c r="D1316" t="s">
        <v>34</v>
      </c>
      <c r="E1316" t="s">
        <v>361</v>
      </c>
      <c r="F1316">
        <v>0</v>
      </c>
    </row>
    <row r="1317" spans="1:6" x14ac:dyDescent="0.3">
      <c r="A1317" s="3" t="s">
        <v>369</v>
      </c>
      <c r="B1317" s="4">
        <v>125.96</v>
      </c>
      <c r="C1317" s="4">
        <v>0</v>
      </c>
      <c r="D1317" t="s">
        <v>34</v>
      </c>
      <c r="E1317" t="s">
        <v>386</v>
      </c>
      <c r="F1317">
        <v>0</v>
      </c>
    </row>
    <row r="1318" spans="1:6" x14ac:dyDescent="0.3">
      <c r="A1318" s="3"/>
      <c r="B1318" s="4">
        <v>477.64</v>
      </c>
      <c r="C1318" s="4">
        <v>0</v>
      </c>
      <c r="D1318" t="s">
        <v>114</v>
      </c>
      <c r="E1318" t="s">
        <v>363</v>
      </c>
      <c r="F1318">
        <v>0</v>
      </c>
    </row>
    <row r="1319" spans="1:6" x14ac:dyDescent="0.3">
      <c r="A1319" s="3"/>
      <c r="B1319" s="4">
        <v>23.93</v>
      </c>
      <c r="C1319" s="4">
        <v>0</v>
      </c>
      <c r="D1319" t="s">
        <v>114</v>
      </c>
      <c r="E1319" t="s">
        <v>370</v>
      </c>
      <c r="F1319">
        <v>0</v>
      </c>
    </row>
    <row r="1320" spans="1:6" x14ac:dyDescent="0.3">
      <c r="A1320" s="3"/>
      <c r="B1320" s="4">
        <v>17.87</v>
      </c>
      <c r="C1320" s="4">
        <v>0</v>
      </c>
      <c r="D1320" t="s">
        <v>114</v>
      </c>
      <c r="E1320" t="s">
        <v>371</v>
      </c>
      <c r="F1320">
        <v>0</v>
      </c>
    </row>
    <row r="1321" spans="1:6" x14ac:dyDescent="0.3">
      <c r="A1321" s="3"/>
      <c r="B1321" s="4">
        <v>90.67</v>
      </c>
      <c r="C1321" s="4">
        <v>0</v>
      </c>
      <c r="D1321" t="s">
        <v>114</v>
      </c>
      <c r="E1321" t="s">
        <v>364</v>
      </c>
      <c r="F1321">
        <v>0</v>
      </c>
    </row>
    <row r="1322" spans="1:6" x14ac:dyDescent="0.3">
      <c r="A1322" s="3"/>
      <c r="B1322" s="4">
        <v>540.78</v>
      </c>
      <c r="C1322" s="4">
        <v>0</v>
      </c>
      <c r="D1322" t="s">
        <v>114</v>
      </c>
      <c r="E1322" t="s">
        <v>362</v>
      </c>
      <c r="F1322">
        <v>0</v>
      </c>
    </row>
    <row r="1323" spans="1:6" x14ac:dyDescent="0.3">
      <c r="A1323" s="3" t="s">
        <v>372</v>
      </c>
      <c r="B1323" s="4">
        <v>151.87</v>
      </c>
      <c r="C1323" s="4">
        <v>0</v>
      </c>
      <c r="D1323" t="s">
        <v>114</v>
      </c>
      <c r="E1323" t="s">
        <v>192</v>
      </c>
      <c r="F1323">
        <v>0</v>
      </c>
    </row>
    <row r="1324" spans="1:6" x14ac:dyDescent="0.3">
      <c r="A1324" s="3" t="s">
        <v>373</v>
      </c>
      <c r="B1324" s="4">
        <v>35.5</v>
      </c>
      <c r="C1324" s="4">
        <v>0</v>
      </c>
      <c r="D1324" t="s">
        <v>114</v>
      </c>
      <c r="E1324" t="s">
        <v>192</v>
      </c>
      <c r="F1324">
        <v>0</v>
      </c>
    </row>
    <row r="1325" spans="1:6" x14ac:dyDescent="0.3">
      <c r="A1325" s="3"/>
      <c r="B1325" s="4">
        <v>40.86</v>
      </c>
      <c r="C1325" s="4">
        <v>0</v>
      </c>
      <c r="D1325" t="s">
        <v>114</v>
      </c>
      <c r="E1325" t="s">
        <v>366</v>
      </c>
      <c r="F1325">
        <v>0</v>
      </c>
    </row>
    <row r="1326" spans="1:6" x14ac:dyDescent="0.3">
      <c r="A1326" s="3"/>
      <c r="B1326" s="4">
        <v>13.83</v>
      </c>
      <c r="C1326" s="4">
        <v>0</v>
      </c>
      <c r="D1326" t="s">
        <v>114</v>
      </c>
      <c r="E1326" t="s">
        <v>365</v>
      </c>
      <c r="F1326">
        <v>0</v>
      </c>
    </row>
    <row r="1327" spans="1:6" x14ac:dyDescent="0.3">
      <c r="A1327" s="3" t="s">
        <v>369</v>
      </c>
      <c r="B1327" s="4">
        <v>124.4</v>
      </c>
      <c r="C1327" s="4">
        <v>0</v>
      </c>
      <c r="D1327" t="s">
        <v>114</v>
      </c>
      <c r="E1327" t="s">
        <v>360</v>
      </c>
      <c r="F1327">
        <v>0</v>
      </c>
    </row>
    <row r="1328" spans="1:6" x14ac:dyDescent="0.3">
      <c r="A1328" s="3"/>
      <c r="B1328" s="4">
        <v>13.34</v>
      </c>
      <c r="C1328" s="4">
        <v>0</v>
      </c>
      <c r="D1328" t="s">
        <v>114</v>
      </c>
      <c r="E1328" t="s">
        <v>361</v>
      </c>
      <c r="F1328">
        <v>0</v>
      </c>
    </row>
    <row r="1329" spans="1:6" x14ac:dyDescent="0.3">
      <c r="A1329" s="3"/>
      <c r="B1329" s="4">
        <v>40.99</v>
      </c>
      <c r="C1329" s="4">
        <v>0</v>
      </c>
      <c r="D1329" t="s">
        <v>114</v>
      </c>
      <c r="E1329" t="s">
        <v>363</v>
      </c>
      <c r="F1329">
        <v>0</v>
      </c>
    </row>
    <row r="1330" spans="1:6" x14ac:dyDescent="0.3">
      <c r="A1330" s="3"/>
      <c r="B1330" s="4">
        <v>1.9</v>
      </c>
      <c r="C1330" s="4">
        <v>0</v>
      </c>
      <c r="D1330" t="s">
        <v>114</v>
      </c>
      <c r="E1330" t="s">
        <v>370</v>
      </c>
      <c r="F1330">
        <v>0</v>
      </c>
    </row>
    <row r="1331" spans="1:6" x14ac:dyDescent="0.3">
      <c r="A1331" s="3"/>
      <c r="B1331" s="4">
        <v>0.99</v>
      </c>
      <c r="C1331" s="4">
        <v>0</v>
      </c>
      <c r="D1331" t="s">
        <v>114</v>
      </c>
      <c r="E1331" t="s">
        <v>371</v>
      </c>
      <c r="F1331">
        <v>0</v>
      </c>
    </row>
    <row r="1332" spans="1:6" x14ac:dyDescent="0.3">
      <c r="A1332" s="3"/>
      <c r="B1332" s="4">
        <v>0.32</v>
      </c>
      <c r="C1332" s="4">
        <v>0</v>
      </c>
      <c r="D1332" t="s">
        <v>114</v>
      </c>
      <c r="E1332" t="s">
        <v>364</v>
      </c>
      <c r="F1332">
        <v>0</v>
      </c>
    </row>
    <row r="1333" spans="1:6" x14ac:dyDescent="0.3">
      <c r="A1333" s="3"/>
      <c r="B1333" s="4">
        <v>33.64</v>
      </c>
      <c r="C1333" s="4">
        <v>0</v>
      </c>
      <c r="D1333" t="s">
        <v>114</v>
      </c>
      <c r="E1333" t="s">
        <v>362</v>
      </c>
      <c r="F1333">
        <v>0</v>
      </c>
    </row>
    <row r="1334" spans="1:6" x14ac:dyDescent="0.3">
      <c r="A1334" s="3" t="s">
        <v>372</v>
      </c>
      <c r="B1334" s="4">
        <v>8.0500000000000007</v>
      </c>
      <c r="C1334" s="4">
        <v>0</v>
      </c>
      <c r="D1334" t="s">
        <v>114</v>
      </c>
      <c r="E1334" t="s">
        <v>192</v>
      </c>
      <c r="F1334">
        <v>0</v>
      </c>
    </row>
    <row r="1335" spans="1:6" x14ac:dyDescent="0.3">
      <c r="A1335" s="3" t="s">
        <v>373</v>
      </c>
      <c r="B1335" s="4">
        <v>1.88</v>
      </c>
      <c r="C1335" s="4">
        <v>0</v>
      </c>
      <c r="D1335" t="s">
        <v>114</v>
      </c>
      <c r="E1335" t="s">
        <v>192</v>
      </c>
      <c r="F1335">
        <v>0</v>
      </c>
    </row>
    <row r="1336" spans="1:6" x14ac:dyDescent="0.3">
      <c r="A1336" s="3"/>
      <c r="B1336" s="4">
        <v>0.77</v>
      </c>
      <c r="C1336" s="4">
        <v>0</v>
      </c>
      <c r="D1336" t="s">
        <v>114</v>
      </c>
      <c r="E1336" t="s">
        <v>365</v>
      </c>
      <c r="F1336">
        <v>0</v>
      </c>
    </row>
    <row r="1337" spans="1:6" x14ac:dyDescent="0.3">
      <c r="A1337" s="3" t="s">
        <v>369</v>
      </c>
      <c r="B1337" s="4">
        <v>269.16000000000003</v>
      </c>
      <c r="C1337" s="4">
        <v>0</v>
      </c>
      <c r="D1337" t="s">
        <v>387</v>
      </c>
      <c r="E1337" t="s">
        <v>360</v>
      </c>
      <c r="F1337">
        <v>0</v>
      </c>
    </row>
    <row r="1338" spans="1:6" x14ac:dyDescent="0.3">
      <c r="A1338" s="3"/>
      <c r="B1338" s="4">
        <v>22.6</v>
      </c>
      <c r="C1338" s="4">
        <v>0</v>
      </c>
      <c r="D1338" t="s">
        <v>387</v>
      </c>
      <c r="E1338" t="s">
        <v>361</v>
      </c>
      <c r="F1338">
        <v>0</v>
      </c>
    </row>
    <row r="1339" spans="1:6" x14ac:dyDescent="0.3">
      <c r="A1339" s="3"/>
      <c r="B1339" s="4">
        <v>70.180000000000007</v>
      </c>
      <c r="C1339" s="4">
        <v>0</v>
      </c>
      <c r="D1339" t="s">
        <v>114</v>
      </c>
      <c r="E1339" t="s">
        <v>363</v>
      </c>
      <c r="F1339">
        <v>0</v>
      </c>
    </row>
    <row r="1340" spans="1:6" x14ac:dyDescent="0.3">
      <c r="A1340" s="3"/>
      <c r="B1340" s="4">
        <v>3.24</v>
      </c>
      <c r="C1340" s="4">
        <v>0</v>
      </c>
      <c r="D1340" t="s">
        <v>114</v>
      </c>
      <c r="E1340" t="s">
        <v>370</v>
      </c>
      <c r="F1340">
        <v>0</v>
      </c>
    </row>
    <row r="1341" spans="1:6" x14ac:dyDescent="0.3">
      <c r="A1341" s="3"/>
      <c r="B1341" s="4">
        <v>1.84</v>
      </c>
      <c r="C1341" s="4">
        <v>0</v>
      </c>
      <c r="D1341" t="s">
        <v>114</v>
      </c>
      <c r="E1341" t="s">
        <v>371</v>
      </c>
      <c r="F1341">
        <v>0</v>
      </c>
    </row>
    <row r="1342" spans="1:6" x14ac:dyDescent="0.3">
      <c r="A1342" s="3"/>
      <c r="B1342" s="4">
        <v>12.6</v>
      </c>
      <c r="C1342" s="4">
        <v>0</v>
      </c>
      <c r="D1342" t="s">
        <v>114</v>
      </c>
      <c r="E1342" t="s">
        <v>364</v>
      </c>
      <c r="F1342">
        <v>0</v>
      </c>
    </row>
    <row r="1343" spans="1:6" x14ac:dyDescent="0.3">
      <c r="A1343" s="3"/>
      <c r="B1343" s="4">
        <v>59.62</v>
      </c>
      <c r="C1343" s="4">
        <v>0</v>
      </c>
      <c r="D1343" t="s">
        <v>114</v>
      </c>
      <c r="E1343" t="s">
        <v>362</v>
      </c>
      <c r="F1343">
        <v>0</v>
      </c>
    </row>
    <row r="1344" spans="1:6" x14ac:dyDescent="0.3">
      <c r="A1344" s="3" t="s">
        <v>372</v>
      </c>
      <c r="B1344" s="4">
        <v>15.44</v>
      </c>
      <c r="C1344" s="4">
        <v>0</v>
      </c>
      <c r="D1344" t="s">
        <v>114</v>
      </c>
      <c r="E1344" t="s">
        <v>192</v>
      </c>
      <c r="F1344">
        <v>0</v>
      </c>
    </row>
    <row r="1345" spans="1:6" x14ac:dyDescent="0.3">
      <c r="A1345" s="3" t="s">
        <v>373</v>
      </c>
      <c r="B1345" s="4">
        <v>3.61</v>
      </c>
      <c r="C1345" s="4">
        <v>0</v>
      </c>
      <c r="D1345" t="s">
        <v>114</v>
      </c>
      <c r="E1345" t="s">
        <v>192</v>
      </c>
      <c r="F1345">
        <v>0</v>
      </c>
    </row>
    <row r="1346" spans="1:6" x14ac:dyDescent="0.3">
      <c r="A1346" s="3"/>
      <c r="B1346" s="4">
        <v>6.15</v>
      </c>
      <c r="C1346" s="4">
        <v>0</v>
      </c>
      <c r="D1346" t="s">
        <v>114</v>
      </c>
      <c r="E1346" t="s">
        <v>366</v>
      </c>
      <c r="F1346">
        <v>0</v>
      </c>
    </row>
    <row r="1347" spans="1:6" x14ac:dyDescent="0.3">
      <c r="A1347" s="3"/>
      <c r="B1347" s="4">
        <v>1.42</v>
      </c>
      <c r="C1347" s="4">
        <v>0</v>
      </c>
      <c r="D1347" t="s">
        <v>114</v>
      </c>
      <c r="E1347" t="s">
        <v>365</v>
      </c>
      <c r="F1347">
        <v>0</v>
      </c>
    </row>
    <row r="1348" spans="1:6" x14ac:dyDescent="0.3">
      <c r="A1348" s="3" t="s">
        <v>359</v>
      </c>
      <c r="B1348" s="4">
        <v>3186.48</v>
      </c>
      <c r="C1348" s="4">
        <v>0</v>
      </c>
      <c r="D1348" t="s">
        <v>34</v>
      </c>
      <c r="E1348" t="s">
        <v>360</v>
      </c>
      <c r="F1348">
        <v>0</v>
      </c>
    </row>
    <row r="1349" spans="1:6" x14ac:dyDescent="0.3">
      <c r="A1349" s="3" t="s">
        <v>359</v>
      </c>
      <c r="B1349" s="4">
        <v>272.35000000000002</v>
      </c>
      <c r="C1349" s="4">
        <v>0</v>
      </c>
      <c r="D1349" t="s">
        <v>34</v>
      </c>
      <c r="E1349" t="s">
        <v>361</v>
      </c>
      <c r="F1349">
        <v>0</v>
      </c>
    </row>
    <row r="1350" spans="1:6" x14ac:dyDescent="0.3">
      <c r="A1350" s="3" t="s">
        <v>359</v>
      </c>
      <c r="B1350" s="4">
        <v>766.69</v>
      </c>
      <c r="C1350" s="4">
        <v>0</v>
      </c>
      <c r="D1350" t="s">
        <v>114</v>
      </c>
      <c r="E1350" t="s">
        <v>362</v>
      </c>
      <c r="F1350">
        <v>0</v>
      </c>
    </row>
    <row r="1351" spans="1:6" x14ac:dyDescent="0.3">
      <c r="A1351" s="3" t="s">
        <v>359</v>
      </c>
      <c r="B1351" s="4">
        <v>969.77</v>
      </c>
      <c r="C1351" s="4">
        <v>0</v>
      </c>
      <c r="D1351" t="s">
        <v>114</v>
      </c>
      <c r="E1351" t="s">
        <v>363</v>
      </c>
      <c r="F1351">
        <v>0</v>
      </c>
    </row>
    <row r="1352" spans="1:6" x14ac:dyDescent="0.3">
      <c r="A1352" s="3" t="s">
        <v>359</v>
      </c>
      <c r="B1352" s="4">
        <v>184.46</v>
      </c>
      <c r="C1352" s="4">
        <v>0</v>
      </c>
      <c r="D1352" t="s">
        <v>114</v>
      </c>
      <c r="E1352" t="s">
        <v>364</v>
      </c>
      <c r="F1352">
        <v>0</v>
      </c>
    </row>
    <row r="1353" spans="1:6" x14ac:dyDescent="0.3">
      <c r="A1353" s="3" t="s">
        <v>359</v>
      </c>
      <c r="B1353" s="4">
        <v>260.74</v>
      </c>
      <c r="C1353" s="4">
        <v>0</v>
      </c>
      <c r="D1353" t="s">
        <v>114</v>
      </c>
      <c r="E1353" t="s">
        <v>192</v>
      </c>
      <c r="F1353">
        <v>0</v>
      </c>
    </row>
    <row r="1354" spans="1:6" x14ac:dyDescent="0.3">
      <c r="A1354" s="3" t="s">
        <v>359</v>
      </c>
      <c r="B1354" s="4">
        <v>19.600000000000001</v>
      </c>
      <c r="C1354" s="4">
        <v>0</v>
      </c>
      <c r="D1354" t="s">
        <v>114</v>
      </c>
      <c r="E1354" t="s">
        <v>365</v>
      </c>
      <c r="F1354">
        <v>0</v>
      </c>
    </row>
    <row r="1355" spans="1:6" x14ac:dyDescent="0.3">
      <c r="A1355" s="3" t="s">
        <v>359</v>
      </c>
      <c r="B1355" s="4">
        <v>84.82</v>
      </c>
      <c r="C1355" s="4">
        <v>0</v>
      </c>
      <c r="D1355" t="s">
        <v>114</v>
      </c>
      <c r="E1355" t="s">
        <v>366</v>
      </c>
      <c r="F1355">
        <v>0</v>
      </c>
    </row>
    <row r="1356" spans="1:6" x14ac:dyDescent="0.3">
      <c r="A1356" s="3" t="s">
        <v>405</v>
      </c>
      <c r="B1356" s="4">
        <v>0</v>
      </c>
      <c r="C1356" s="4">
        <v>134.74</v>
      </c>
      <c r="D1356" t="s">
        <v>406</v>
      </c>
      <c r="E1356" t="s">
        <v>364</v>
      </c>
      <c r="F1356">
        <v>0</v>
      </c>
    </row>
    <row r="1357" spans="1:6" x14ac:dyDescent="0.3">
      <c r="A1357" s="3" t="s">
        <v>405</v>
      </c>
      <c r="B1357" s="4">
        <v>134.74</v>
      </c>
      <c r="C1357" s="4">
        <v>0</v>
      </c>
      <c r="D1357" t="s">
        <v>406</v>
      </c>
      <c r="E1357" t="s">
        <v>364</v>
      </c>
      <c r="F1357">
        <v>0</v>
      </c>
    </row>
    <row r="1358" spans="1:6" x14ac:dyDescent="0.3">
      <c r="A1358" s="3" t="s">
        <v>369</v>
      </c>
      <c r="B1358" s="4">
        <v>3901.54</v>
      </c>
      <c r="C1358" s="4">
        <v>0</v>
      </c>
      <c r="D1358" t="s">
        <v>189</v>
      </c>
      <c r="E1358" t="s">
        <v>360</v>
      </c>
      <c r="F1358">
        <v>0</v>
      </c>
    </row>
    <row r="1359" spans="1:6" x14ac:dyDescent="0.3">
      <c r="A1359" s="3"/>
      <c r="B1359" s="4">
        <v>290.62</v>
      </c>
      <c r="C1359" s="4">
        <v>0</v>
      </c>
      <c r="D1359" t="s">
        <v>189</v>
      </c>
      <c r="E1359" t="s">
        <v>361</v>
      </c>
      <c r="F1359">
        <v>0</v>
      </c>
    </row>
    <row r="1360" spans="1:6" x14ac:dyDescent="0.3">
      <c r="A1360" s="3" t="s">
        <v>369</v>
      </c>
      <c r="B1360" s="4">
        <v>111.3</v>
      </c>
      <c r="C1360" s="4">
        <v>0</v>
      </c>
      <c r="D1360" t="s">
        <v>189</v>
      </c>
      <c r="E1360" t="s">
        <v>386</v>
      </c>
      <c r="F1360">
        <v>0</v>
      </c>
    </row>
    <row r="1361" spans="1:6" x14ac:dyDescent="0.3">
      <c r="A1361" s="3"/>
      <c r="B1361" s="4">
        <v>384.64</v>
      </c>
      <c r="C1361" s="4">
        <v>0</v>
      </c>
      <c r="D1361" t="s">
        <v>114</v>
      </c>
      <c r="E1361" t="s">
        <v>363</v>
      </c>
      <c r="F1361">
        <v>0</v>
      </c>
    </row>
    <row r="1362" spans="1:6" x14ac:dyDescent="0.3">
      <c r="A1362" s="3"/>
      <c r="B1362" s="4">
        <v>19.2</v>
      </c>
      <c r="C1362" s="4">
        <v>0</v>
      </c>
      <c r="D1362" t="s">
        <v>114</v>
      </c>
      <c r="E1362" t="s">
        <v>370</v>
      </c>
      <c r="F1362">
        <v>0</v>
      </c>
    </row>
    <row r="1363" spans="1:6" x14ac:dyDescent="0.3">
      <c r="A1363" s="3"/>
      <c r="B1363" s="4">
        <v>26.99</v>
      </c>
      <c r="C1363" s="4">
        <v>0</v>
      </c>
      <c r="D1363" t="s">
        <v>114</v>
      </c>
      <c r="E1363" t="s">
        <v>371</v>
      </c>
      <c r="F1363">
        <v>0</v>
      </c>
    </row>
    <row r="1364" spans="1:6" x14ac:dyDescent="0.3">
      <c r="A1364" s="3"/>
      <c r="B1364" s="4">
        <v>74.650000000000006</v>
      </c>
      <c r="C1364" s="4">
        <v>0</v>
      </c>
      <c r="D1364" t="s">
        <v>114</v>
      </c>
      <c r="E1364" t="s">
        <v>364</v>
      </c>
      <c r="F1364">
        <v>0</v>
      </c>
    </row>
    <row r="1365" spans="1:6" x14ac:dyDescent="0.3">
      <c r="A1365" s="3"/>
      <c r="B1365" s="4">
        <v>799.99</v>
      </c>
      <c r="C1365" s="4">
        <v>0</v>
      </c>
      <c r="D1365" t="s">
        <v>114</v>
      </c>
      <c r="E1365" t="s">
        <v>362</v>
      </c>
      <c r="F1365">
        <v>0</v>
      </c>
    </row>
    <row r="1366" spans="1:6" x14ac:dyDescent="0.3">
      <c r="A1366" s="3" t="s">
        <v>372</v>
      </c>
      <c r="B1366" s="4">
        <v>116.16</v>
      </c>
      <c r="C1366" s="4">
        <v>0</v>
      </c>
      <c r="D1366" t="s">
        <v>114</v>
      </c>
      <c r="E1366" t="s">
        <v>192</v>
      </c>
      <c r="F1366">
        <v>0</v>
      </c>
    </row>
    <row r="1367" spans="1:6" x14ac:dyDescent="0.3">
      <c r="A1367" s="3" t="s">
        <v>373</v>
      </c>
      <c r="B1367" s="4">
        <v>54.36</v>
      </c>
      <c r="C1367" s="4">
        <v>0</v>
      </c>
      <c r="D1367" t="s">
        <v>114</v>
      </c>
      <c r="E1367" t="s">
        <v>192</v>
      </c>
      <c r="F1367">
        <v>0</v>
      </c>
    </row>
    <row r="1368" spans="1:6" x14ac:dyDescent="0.3">
      <c r="A1368" s="3"/>
      <c r="B1368" s="4">
        <v>31.73</v>
      </c>
      <c r="C1368" s="4">
        <v>0</v>
      </c>
      <c r="D1368" t="s">
        <v>114</v>
      </c>
      <c r="E1368" t="s">
        <v>366</v>
      </c>
      <c r="F1368">
        <v>0</v>
      </c>
    </row>
    <row r="1369" spans="1:6" x14ac:dyDescent="0.3">
      <c r="A1369" s="3"/>
      <c r="B1369" s="4">
        <v>20.7</v>
      </c>
      <c r="C1369" s="4">
        <v>0</v>
      </c>
      <c r="D1369" t="s">
        <v>114</v>
      </c>
      <c r="E1369" t="s">
        <v>365</v>
      </c>
      <c r="F1369">
        <v>0</v>
      </c>
    </row>
    <row r="1370" spans="1:6" x14ac:dyDescent="0.3">
      <c r="A1370" s="3" t="s">
        <v>369</v>
      </c>
      <c r="B1370" s="4">
        <v>616.02</v>
      </c>
      <c r="C1370" s="4">
        <v>0</v>
      </c>
      <c r="D1370" t="s">
        <v>26</v>
      </c>
      <c r="E1370" t="s">
        <v>360</v>
      </c>
      <c r="F1370">
        <v>0</v>
      </c>
    </row>
    <row r="1371" spans="1:6" x14ac:dyDescent="0.3">
      <c r="A1371" s="3"/>
      <c r="B1371" s="4">
        <v>66.64</v>
      </c>
      <c r="C1371" s="4">
        <v>0</v>
      </c>
      <c r="D1371" t="s">
        <v>26</v>
      </c>
      <c r="E1371" t="s">
        <v>361</v>
      </c>
      <c r="F1371">
        <v>0</v>
      </c>
    </row>
    <row r="1372" spans="1:6" x14ac:dyDescent="0.3">
      <c r="A1372" s="3"/>
      <c r="B1372" s="4">
        <v>137.93</v>
      </c>
      <c r="C1372" s="4">
        <v>0</v>
      </c>
      <c r="D1372" t="s">
        <v>114</v>
      </c>
      <c r="E1372" t="s">
        <v>363</v>
      </c>
      <c r="F1372">
        <v>0</v>
      </c>
    </row>
    <row r="1373" spans="1:6" x14ac:dyDescent="0.3">
      <c r="A1373" s="3"/>
      <c r="B1373" s="4">
        <v>8.5299999999999994</v>
      </c>
      <c r="C1373" s="4">
        <v>0</v>
      </c>
      <c r="D1373" t="s">
        <v>114</v>
      </c>
      <c r="E1373" t="s">
        <v>370</v>
      </c>
      <c r="F1373">
        <v>0</v>
      </c>
    </row>
    <row r="1374" spans="1:6" x14ac:dyDescent="0.3">
      <c r="A1374" s="3"/>
      <c r="B1374" s="4">
        <v>5.0199999999999996</v>
      </c>
      <c r="C1374" s="4">
        <v>0</v>
      </c>
      <c r="D1374" t="s">
        <v>114</v>
      </c>
      <c r="E1374" t="s">
        <v>371</v>
      </c>
      <c r="F1374">
        <v>0</v>
      </c>
    </row>
    <row r="1375" spans="1:6" x14ac:dyDescent="0.3">
      <c r="A1375" s="3"/>
      <c r="B1375" s="4">
        <v>1.62</v>
      </c>
      <c r="C1375" s="4">
        <v>0</v>
      </c>
      <c r="D1375" t="s">
        <v>114</v>
      </c>
      <c r="E1375" t="s">
        <v>364</v>
      </c>
      <c r="F1375">
        <v>0</v>
      </c>
    </row>
    <row r="1376" spans="1:6" x14ac:dyDescent="0.3">
      <c r="A1376" s="3"/>
      <c r="B1376" s="4">
        <v>156.43</v>
      </c>
      <c r="C1376" s="4">
        <v>0</v>
      </c>
      <c r="D1376" t="s">
        <v>114</v>
      </c>
      <c r="E1376" t="s">
        <v>362</v>
      </c>
      <c r="F1376">
        <v>0</v>
      </c>
    </row>
    <row r="1377" spans="1:6" x14ac:dyDescent="0.3">
      <c r="A1377" s="3" t="s">
        <v>372</v>
      </c>
      <c r="B1377" s="4">
        <v>42.49</v>
      </c>
      <c r="C1377" s="4">
        <v>0</v>
      </c>
      <c r="D1377" t="s">
        <v>114</v>
      </c>
      <c r="E1377" t="s">
        <v>192</v>
      </c>
      <c r="F1377">
        <v>0</v>
      </c>
    </row>
    <row r="1378" spans="1:6" x14ac:dyDescent="0.3">
      <c r="A1378" s="3" t="s">
        <v>373</v>
      </c>
      <c r="B1378" s="4">
        <v>9.9499999999999993</v>
      </c>
      <c r="C1378" s="4">
        <v>0</v>
      </c>
      <c r="D1378" t="s">
        <v>114</v>
      </c>
      <c r="E1378" t="s">
        <v>192</v>
      </c>
      <c r="F1378">
        <v>0</v>
      </c>
    </row>
    <row r="1379" spans="1:6" x14ac:dyDescent="0.3">
      <c r="A1379" s="3"/>
      <c r="B1379" s="4">
        <v>3.86</v>
      </c>
      <c r="C1379" s="4">
        <v>0</v>
      </c>
      <c r="D1379" t="s">
        <v>114</v>
      </c>
      <c r="E1379" t="s">
        <v>365</v>
      </c>
      <c r="F1379">
        <v>0</v>
      </c>
    </row>
    <row r="1380" spans="1:6" x14ac:dyDescent="0.3">
      <c r="A1380" s="3" t="s">
        <v>369</v>
      </c>
      <c r="B1380" s="4">
        <v>356.84</v>
      </c>
      <c r="C1380" s="4">
        <v>0</v>
      </c>
      <c r="D1380" t="s">
        <v>230</v>
      </c>
      <c r="E1380" t="s">
        <v>360</v>
      </c>
      <c r="F1380">
        <v>0</v>
      </c>
    </row>
    <row r="1381" spans="1:6" x14ac:dyDescent="0.3">
      <c r="A1381" s="3"/>
      <c r="B1381" s="4">
        <v>25.78</v>
      </c>
      <c r="C1381" s="4">
        <v>0</v>
      </c>
      <c r="D1381" t="s">
        <v>230</v>
      </c>
      <c r="E1381" t="s">
        <v>361</v>
      </c>
      <c r="F1381">
        <v>0</v>
      </c>
    </row>
    <row r="1382" spans="1:6" x14ac:dyDescent="0.3">
      <c r="A1382" s="3"/>
      <c r="B1382" s="4">
        <v>124.1</v>
      </c>
      <c r="C1382" s="4">
        <v>0</v>
      </c>
      <c r="D1382" t="s">
        <v>114</v>
      </c>
      <c r="E1382" t="s">
        <v>363</v>
      </c>
      <c r="F1382">
        <v>0</v>
      </c>
    </row>
    <row r="1383" spans="1:6" x14ac:dyDescent="0.3">
      <c r="A1383" s="3"/>
      <c r="B1383" s="4">
        <v>5.77</v>
      </c>
      <c r="C1383" s="4">
        <v>0</v>
      </c>
      <c r="D1383" t="s">
        <v>114</v>
      </c>
      <c r="E1383" t="s">
        <v>370</v>
      </c>
      <c r="F1383">
        <v>0</v>
      </c>
    </row>
    <row r="1384" spans="1:6" x14ac:dyDescent="0.3">
      <c r="A1384" s="3"/>
      <c r="B1384" s="4">
        <v>2.46</v>
      </c>
      <c r="C1384" s="4">
        <v>0</v>
      </c>
      <c r="D1384" t="s">
        <v>114</v>
      </c>
      <c r="E1384" t="s">
        <v>371</v>
      </c>
      <c r="F1384">
        <v>0</v>
      </c>
    </row>
    <row r="1385" spans="1:6" x14ac:dyDescent="0.3">
      <c r="A1385" s="3"/>
      <c r="B1385" s="4">
        <v>0.83</v>
      </c>
      <c r="C1385" s="4">
        <v>0</v>
      </c>
      <c r="D1385" t="s">
        <v>114</v>
      </c>
      <c r="E1385" t="s">
        <v>364</v>
      </c>
      <c r="F1385">
        <v>0</v>
      </c>
    </row>
    <row r="1386" spans="1:6" x14ac:dyDescent="0.3">
      <c r="A1386" s="3"/>
      <c r="B1386" s="4">
        <v>76.680000000000007</v>
      </c>
      <c r="C1386" s="4">
        <v>0</v>
      </c>
      <c r="D1386" t="s">
        <v>114</v>
      </c>
      <c r="E1386" t="s">
        <v>362</v>
      </c>
      <c r="F1386">
        <v>0</v>
      </c>
    </row>
    <row r="1387" spans="1:6" x14ac:dyDescent="0.3">
      <c r="A1387" s="3" t="s">
        <v>372</v>
      </c>
      <c r="B1387" s="4">
        <v>21.17</v>
      </c>
      <c r="C1387" s="4">
        <v>0</v>
      </c>
      <c r="D1387" t="s">
        <v>114</v>
      </c>
      <c r="E1387" t="s">
        <v>192</v>
      </c>
      <c r="F1387">
        <v>0</v>
      </c>
    </row>
    <row r="1388" spans="1:6" x14ac:dyDescent="0.3">
      <c r="A1388" s="3" t="s">
        <v>373</v>
      </c>
      <c r="B1388" s="4">
        <v>4.96</v>
      </c>
      <c r="C1388" s="4">
        <v>0</v>
      </c>
      <c r="D1388" t="s">
        <v>114</v>
      </c>
      <c r="E1388" t="s">
        <v>192</v>
      </c>
      <c r="F1388">
        <v>0</v>
      </c>
    </row>
    <row r="1389" spans="1:6" x14ac:dyDescent="0.3">
      <c r="A1389" s="3"/>
      <c r="B1389" s="4">
        <v>1.87</v>
      </c>
      <c r="C1389" s="4">
        <v>0</v>
      </c>
      <c r="D1389" t="s">
        <v>114</v>
      </c>
      <c r="E1389" t="s">
        <v>365</v>
      </c>
      <c r="F1389">
        <v>0</v>
      </c>
    </row>
    <row r="1390" spans="1:6" x14ac:dyDescent="0.3">
      <c r="A1390" s="3" t="s">
        <v>369</v>
      </c>
      <c r="B1390" s="4">
        <v>11.34</v>
      </c>
      <c r="C1390" s="4">
        <v>0</v>
      </c>
      <c r="D1390" t="s">
        <v>374</v>
      </c>
      <c r="E1390" t="s">
        <v>360</v>
      </c>
      <c r="F1390">
        <v>0</v>
      </c>
    </row>
    <row r="1391" spans="1:6" x14ac:dyDescent="0.3">
      <c r="A1391" s="3"/>
      <c r="B1391" s="4">
        <v>0.66</v>
      </c>
      <c r="C1391" s="4">
        <v>0</v>
      </c>
      <c r="D1391" t="s">
        <v>374</v>
      </c>
      <c r="E1391" t="s">
        <v>361</v>
      </c>
      <c r="F1391">
        <v>0</v>
      </c>
    </row>
    <row r="1392" spans="1:6" x14ac:dyDescent="0.3">
      <c r="A1392" s="3"/>
      <c r="B1392" s="4">
        <v>1.46</v>
      </c>
      <c r="C1392" s="4">
        <v>0</v>
      </c>
      <c r="D1392" t="s">
        <v>114</v>
      </c>
      <c r="E1392" t="s">
        <v>363</v>
      </c>
      <c r="F1392">
        <v>0</v>
      </c>
    </row>
    <row r="1393" spans="1:6" x14ac:dyDescent="0.3">
      <c r="A1393" s="3"/>
      <c r="B1393" s="4">
        <v>0.22</v>
      </c>
      <c r="C1393" s="4">
        <v>0</v>
      </c>
      <c r="D1393" t="s">
        <v>114</v>
      </c>
      <c r="E1393" t="s">
        <v>370</v>
      </c>
      <c r="F1393">
        <v>0</v>
      </c>
    </row>
    <row r="1394" spans="1:6" x14ac:dyDescent="0.3">
      <c r="A1394" s="3"/>
      <c r="B1394" s="4">
        <v>0.08</v>
      </c>
      <c r="C1394" s="4">
        <v>0</v>
      </c>
      <c r="D1394" t="s">
        <v>114</v>
      </c>
      <c r="E1394" t="s">
        <v>371</v>
      </c>
      <c r="F1394">
        <v>0</v>
      </c>
    </row>
    <row r="1395" spans="1:6" x14ac:dyDescent="0.3">
      <c r="A1395" s="3"/>
      <c r="B1395" s="4">
        <v>0.03</v>
      </c>
      <c r="C1395" s="4">
        <v>0</v>
      </c>
      <c r="D1395" t="s">
        <v>114</v>
      </c>
      <c r="E1395" t="s">
        <v>364</v>
      </c>
      <c r="F1395">
        <v>0</v>
      </c>
    </row>
    <row r="1396" spans="1:6" x14ac:dyDescent="0.3">
      <c r="A1396" s="3"/>
      <c r="B1396" s="4">
        <v>2.62</v>
      </c>
      <c r="C1396" s="4">
        <v>0</v>
      </c>
      <c r="D1396" t="s">
        <v>114</v>
      </c>
      <c r="E1396" t="s">
        <v>362</v>
      </c>
      <c r="F1396">
        <v>0</v>
      </c>
    </row>
    <row r="1397" spans="1:6" x14ac:dyDescent="0.3">
      <c r="A1397" s="3" t="s">
        <v>372</v>
      </c>
      <c r="B1397" s="4">
        <v>0.7</v>
      </c>
      <c r="C1397" s="4">
        <v>0</v>
      </c>
      <c r="D1397" t="s">
        <v>114</v>
      </c>
      <c r="E1397" t="s">
        <v>192</v>
      </c>
      <c r="F1397">
        <v>0</v>
      </c>
    </row>
    <row r="1398" spans="1:6" x14ac:dyDescent="0.3">
      <c r="A1398" s="3" t="s">
        <v>373</v>
      </c>
      <c r="B1398" s="4">
        <v>0.16</v>
      </c>
      <c r="C1398" s="4">
        <v>0</v>
      </c>
      <c r="D1398" t="s">
        <v>114</v>
      </c>
      <c r="E1398" t="s">
        <v>192</v>
      </c>
      <c r="F1398">
        <v>0</v>
      </c>
    </row>
    <row r="1399" spans="1:6" x14ac:dyDescent="0.3">
      <c r="A1399" s="3"/>
      <c r="B1399" s="4">
        <v>7.0000000000000007E-2</v>
      </c>
      <c r="C1399" s="4">
        <v>0</v>
      </c>
      <c r="D1399" t="s">
        <v>114</v>
      </c>
      <c r="E1399" t="s">
        <v>365</v>
      </c>
      <c r="F1399">
        <v>0</v>
      </c>
    </row>
    <row r="1400" spans="1:6" x14ac:dyDescent="0.3">
      <c r="A1400" s="3" t="s">
        <v>369</v>
      </c>
      <c r="B1400" s="4">
        <v>91.28</v>
      </c>
      <c r="C1400" s="4">
        <v>0</v>
      </c>
      <c r="D1400" t="s">
        <v>376</v>
      </c>
      <c r="E1400" t="s">
        <v>360</v>
      </c>
      <c r="F1400">
        <v>0</v>
      </c>
    </row>
    <row r="1401" spans="1:6" x14ac:dyDescent="0.3">
      <c r="A1401" s="3"/>
      <c r="B1401" s="4">
        <v>6.53</v>
      </c>
      <c r="C1401" s="4">
        <v>0</v>
      </c>
      <c r="D1401" t="s">
        <v>376</v>
      </c>
      <c r="E1401" t="s">
        <v>361</v>
      </c>
      <c r="F1401">
        <v>0</v>
      </c>
    </row>
    <row r="1402" spans="1:6" x14ac:dyDescent="0.3">
      <c r="A1402" s="3"/>
      <c r="B1402" s="4">
        <v>25.01</v>
      </c>
      <c r="C1402" s="4">
        <v>0</v>
      </c>
      <c r="D1402" t="s">
        <v>114</v>
      </c>
      <c r="E1402" t="s">
        <v>363</v>
      </c>
      <c r="F1402">
        <v>0</v>
      </c>
    </row>
    <row r="1403" spans="1:6" x14ac:dyDescent="0.3">
      <c r="A1403" s="3"/>
      <c r="B1403" s="4">
        <v>1.05</v>
      </c>
      <c r="C1403" s="4">
        <v>0</v>
      </c>
      <c r="D1403" t="s">
        <v>114</v>
      </c>
      <c r="E1403" t="s">
        <v>370</v>
      </c>
      <c r="F1403">
        <v>0</v>
      </c>
    </row>
    <row r="1404" spans="1:6" x14ac:dyDescent="0.3">
      <c r="A1404" s="3"/>
      <c r="B1404" s="4">
        <v>0.66</v>
      </c>
      <c r="C1404" s="4">
        <v>0</v>
      </c>
      <c r="D1404" t="s">
        <v>114</v>
      </c>
      <c r="E1404" t="s">
        <v>371</v>
      </c>
      <c r="F1404">
        <v>0</v>
      </c>
    </row>
    <row r="1405" spans="1:6" x14ac:dyDescent="0.3">
      <c r="A1405" s="3"/>
      <c r="B1405" s="4">
        <v>4.68</v>
      </c>
      <c r="C1405" s="4">
        <v>0</v>
      </c>
      <c r="D1405" t="s">
        <v>114</v>
      </c>
      <c r="E1405" t="s">
        <v>364</v>
      </c>
      <c r="F1405">
        <v>0</v>
      </c>
    </row>
    <row r="1406" spans="1:6" x14ac:dyDescent="0.3">
      <c r="A1406" s="3"/>
      <c r="B1406" s="4">
        <v>20.83</v>
      </c>
      <c r="C1406" s="4">
        <v>0</v>
      </c>
      <c r="D1406" t="s">
        <v>114</v>
      </c>
      <c r="E1406" t="s">
        <v>362</v>
      </c>
      <c r="F1406">
        <v>0</v>
      </c>
    </row>
    <row r="1407" spans="1:6" x14ac:dyDescent="0.3">
      <c r="A1407" s="3" t="s">
        <v>372</v>
      </c>
      <c r="B1407" s="4">
        <v>5.46</v>
      </c>
      <c r="C1407" s="4">
        <v>0</v>
      </c>
      <c r="D1407" t="s">
        <v>114</v>
      </c>
      <c r="E1407" t="s">
        <v>192</v>
      </c>
      <c r="F1407">
        <v>0</v>
      </c>
    </row>
    <row r="1408" spans="1:6" x14ac:dyDescent="0.3">
      <c r="A1408" s="3" t="s">
        <v>373</v>
      </c>
      <c r="B1408" s="4">
        <v>1.28</v>
      </c>
      <c r="C1408" s="4">
        <v>0</v>
      </c>
      <c r="D1408" t="s">
        <v>114</v>
      </c>
      <c r="E1408" t="s">
        <v>192</v>
      </c>
      <c r="F1408">
        <v>0</v>
      </c>
    </row>
    <row r="1409" spans="1:6" x14ac:dyDescent="0.3">
      <c r="A1409" s="3"/>
      <c r="B1409" s="4">
        <v>2.17</v>
      </c>
      <c r="C1409" s="4">
        <v>0</v>
      </c>
      <c r="D1409" t="s">
        <v>114</v>
      </c>
      <c r="E1409" t="s">
        <v>366</v>
      </c>
      <c r="F1409">
        <v>0</v>
      </c>
    </row>
    <row r="1410" spans="1:6" x14ac:dyDescent="0.3">
      <c r="A1410" s="3"/>
      <c r="B1410" s="4">
        <v>0.49</v>
      </c>
      <c r="C1410" s="4">
        <v>0</v>
      </c>
      <c r="D1410" t="s">
        <v>114</v>
      </c>
      <c r="E1410" t="s">
        <v>365</v>
      </c>
      <c r="F1410">
        <v>0</v>
      </c>
    </row>
    <row r="1411" spans="1:6" x14ac:dyDescent="0.3">
      <c r="A1411" s="3" t="s">
        <v>369</v>
      </c>
      <c r="B1411" s="4">
        <v>263.27999999999997</v>
      </c>
      <c r="C1411" s="4">
        <v>0</v>
      </c>
      <c r="D1411" t="s">
        <v>383</v>
      </c>
      <c r="E1411" t="s">
        <v>360</v>
      </c>
      <c r="F1411">
        <v>0</v>
      </c>
    </row>
    <row r="1412" spans="1:6" x14ac:dyDescent="0.3">
      <c r="A1412" s="3"/>
      <c r="B1412" s="4">
        <v>33.75</v>
      </c>
      <c r="C1412" s="4">
        <v>0</v>
      </c>
      <c r="D1412" t="s">
        <v>383</v>
      </c>
      <c r="E1412" t="s">
        <v>361</v>
      </c>
      <c r="F1412">
        <v>0</v>
      </c>
    </row>
    <row r="1413" spans="1:6" x14ac:dyDescent="0.3">
      <c r="A1413" s="3"/>
      <c r="B1413" s="4">
        <v>72.709999999999994</v>
      </c>
      <c r="C1413" s="4">
        <v>0</v>
      </c>
      <c r="D1413" t="s">
        <v>114</v>
      </c>
      <c r="E1413" t="s">
        <v>363</v>
      </c>
      <c r="F1413">
        <v>0</v>
      </c>
    </row>
    <row r="1414" spans="1:6" x14ac:dyDescent="0.3">
      <c r="A1414" s="3"/>
      <c r="B1414" s="4">
        <v>4.53</v>
      </c>
      <c r="C1414" s="4">
        <v>0</v>
      </c>
      <c r="D1414" t="s">
        <v>114</v>
      </c>
      <c r="E1414" t="s">
        <v>370</v>
      </c>
      <c r="F1414">
        <v>0</v>
      </c>
    </row>
    <row r="1415" spans="1:6" x14ac:dyDescent="0.3">
      <c r="A1415" s="3"/>
      <c r="B1415" s="4">
        <v>2.54</v>
      </c>
      <c r="C1415" s="4">
        <v>0</v>
      </c>
      <c r="D1415" t="s">
        <v>114</v>
      </c>
      <c r="E1415" t="s">
        <v>371</v>
      </c>
      <c r="F1415">
        <v>0</v>
      </c>
    </row>
    <row r="1416" spans="1:6" x14ac:dyDescent="0.3">
      <c r="A1416" s="3"/>
      <c r="B1416" s="4">
        <v>15.54</v>
      </c>
      <c r="C1416" s="4">
        <v>0</v>
      </c>
      <c r="D1416" t="s">
        <v>114</v>
      </c>
      <c r="E1416" t="s">
        <v>364</v>
      </c>
      <c r="F1416">
        <v>0</v>
      </c>
    </row>
    <row r="1417" spans="1:6" x14ac:dyDescent="0.3">
      <c r="A1417" s="3"/>
      <c r="B1417" s="4">
        <v>85.63</v>
      </c>
      <c r="C1417" s="4">
        <v>0</v>
      </c>
      <c r="D1417" t="s">
        <v>114</v>
      </c>
      <c r="E1417" t="s">
        <v>362</v>
      </c>
      <c r="F1417">
        <v>0</v>
      </c>
    </row>
    <row r="1418" spans="1:6" x14ac:dyDescent="0.3">
      <c r="A1418" s="3" t="s">
        <v>372</v>
      </c>
      <c r="B1418" s="4">
        <v>19.170000000000002</v>
      </c>
      <c r="C1418" s="4">
        <v>0</v>
      </c>
      <c r="D1418" t="s">
        <v>114</v>
      </c>
      <c r="E1418" t="s">
        <v>192</v>
      </c>
      <c r="F1418">
        <v>0</v>
      </c>
    </row>
    <row r="1419" spans="1:6" x14ac:dyDescent="0.3">
      <c r="A1419" s="3" t="s">
        <v>373</v>
      </c>
      <c r="B1419" s="4">
        <v>4.4800000000000004</v>
      </c>
      <c r="C1419" s="4">
        <v>0</v>
      </c>
      <c r="D1419" t="s">
        <v>114</v>
      </c>
      <c r="E1419" t="s">
        <v>192</v>
      </c>
      <c r="F1419">
        <v>0</v>
      </c>
    </row>
    <row r="1420" spans="1:6" x14ac:dyDescent="0.3">
      <c r="A1420" s="3"/>
      <c r="B1420" s="4">
        <v>8.41</v>
      </c>
      <c r="C1420" s="4">
        <v>0</v>
      </c>
      <c r="D1420" t="s">
        <v>114</v>
      </c>
      <c r="E1420" t="s">
        <v>366</v>
      </c>
      <c r="F1420">
        <v>0</v>
      </c>
    </row>
    <row r="1421" spans="1:6" x14ac:dyDescent="0.3">
      <c r="A1421" s="3"/>
      <c r="B1421" s="4">
        <v>1.94</v>
      </c>
      <c r="C1421" s="4">
        <v>0</v>
      </c>
      <c r="D1421" t="s">
        <v>114</v>
      </c>
      <c r="E1421" t="s">
        <v>365</v>
      </c>
      <c r="F1421">
        <v>0</v>
      </c>
    </row>
    <row r="1422" spans="1:6" x14ac:dyDescent="0.3">
      <c r="A1422" s="3" t="s">
        <v>369</v>
      </c>
      <c r="B1422" s="4">
        <v>168.63</v>
      </c>
      <c r="C1422" s="4">
        <v>0</v>
      </c>
      <c r="D1422" t="s">
        <v>385</v>
      </c>
      <c r="E1422" t="s">
        <v>360</v>
      </c>
      <c r="F1422">
        <v>0</v>
      </c>
    </row>
    <row r="1423" spans="1:6" x14ac:dyDescent="0.3">
      <c r="A1423" s="3"/>
      <c r="B1423" s="4">
        <v>17.850000000000001</v>
      </c>
      <c r="C1423" s="4">
        <v>0</v>
      </c>
      <c r="D1423" t="s">
        <v>385</v>
      </c>
      <c r="E1423" t="s">
        <v>361</v>
      </c>
      <c r="F1423">
        <v>0</v>
      </c>
    </row>
    <row r="1424" spans="1:6" x14ac:dyDescent="0.3">
      <c r="A1424" s="3"/>
      <c r="B1424" s="4">
        <v>46.61</v>
      </c>
      <c r="C1424" s="4">
        <v>0</v>
      </c>
      <c r="D1424" t="s">
        <v>114</v>
      </c>
      <c r="E1424" t="s">
        <v>363</v>
      </c>
      <c r="F1424">
        <v>0</v>
      </c>
    </row>
    <row r="1425" spans="1:6" x14ac:dyDescent="0.3">
      <c r="A1425" s="3"/>
      <c r="B1425" s="4">
        <v>2.78</v>
      </c>
      <c r="C1425" s="4">
        <v>0</v>
      </c>
      <c r="D1425" t="s">
        <v>114</v>
      </c>
      <c r="E1425" t="s">
        <v>370</v>
      </c>
      <c r="F1425">
        <v>0</v>
      </c>
    </row>
    <row r="1426" spans="1:6" x14ac:dyDescent="0.3">
      <c r="A1426" s="3"/>
      <c r="B1426" s="4">
        <v>1.45</v>
      </c>
      <c r="C1426" s="4">
        <v>0</v>
      </c>
      <c r="D1426" t="s">
        <v>114</v>
      </c>
      <c r="E1426" t="s">
        <v>371</v>
      </c>
      <c r="F1426">
        <v>0</v>
      </c>
    </row>
    <row r="1427" spans="1:6" x14ac:dyDescent="0.3">
      <c r="A1427" s="3"/>
      <c r="B1427" s="4">
        <v>0.52</v>
      </c>
      <c r="C1427" s="4">
        <v>0</v>
      </c>
      <c r="D1427" t="s">
        <v>114</v>
      </c>
      <c r="E1427" t="s">
        <v>364</v>
      </c>
      <c r="F1427">
        <v>0</v>
      </c>
    </row>
    <row r="1428" spans="1:6" x14ac:dyDescent="0.3">
      <c r="A1428" s="3"/>
      <c r="B1428" s="4">
        <v>41.43</v>
      </c>
      <c r="C1428" s="4">
        <v>0</v>
      </c>
      <c r="D1428" t="s">
        <v>114</v>
      </c>
      <c r="E1428" t="s">
        <v>362</v>
      </c>
      <c r="F1428">
        <v>0</v>
      </c>
    </row>
    <row r="1429" spans="1:6" x14ac:dyDescent="0.3">
      <c r="A1429" s="3" t="s">
        <v>372</v>
      </c>
      <c r="B1429" s="4">
        <v>11.68</v>
      </c>
      <c r="C1429" s="4">
        <v>0</v>
      </c>
      <c r="D1429" t="s">
        <v>114</v>
      </c>
      <c r="E1429" t="s">
        <v>192</v>
      </c>
      <c r="F1429">
        <v>0</v>
      </c>
    </row>
    <row r="1430" spans="1:6" x14ac:dyDescent="0.3">
      <c r="A1430" s="3" t="s">
        <v>373</v>
      </c>
      <c r="B1430" s="4">
        <v>2.6</v>
      </c>
      <c r="C1430" s="4">
        <v>0</v>
      </c>
      <c r="D1430" t="s">
        <v>114</v>
      </c>
      <c r="E1430" t="s">
        <v>192</v>
      </c>
      <c r="F1430">
        <v>0</v>
      </c>
    </row>
    <row r="1431" spans="1:6" x14ac:dyDescent="0.3">
      <c r="A1431" s="3"/>
      <c r="B1431" s="4">
        <v>0.96</v>
      </c>
      <c r="C1431" s="4">
        <v>0</v>
      </c>
      <c r="D1431" t="s">
        <v>114</v>
      </c>
      <c r="E1431" t="s">
        <v>365</v>
      </c>
      <c r="F1431">
        <v>0</v>
      </c>
    </row>
    <row r="1432" spans="1:6" x14ac:dyDescent="0.3">
      <c r="A1432" s="3" t="s">
        <v>369</v>
      </c>
      <c r="B1432" s="4">
        <v>2268.71</v>
      </c>
      <c r="C1432" s="4">
        <v>0</v>
      </c>
      <c r="D1432" t="s">
        <v>34</v>
      </c>
      <c r="E1432" t="s">
        <v>360</v>
      </c>
      <c r="F1432">
        <v>0</v>
      </c>
    </row>
    <row r="1433" spans="1:6" x14ac:dyDescent="0.3">
      <c r="A1433" s="3"/>
      <c r="B1433" s="4">
        <v>156.51</v>
      </c>
      <c r="C1433" s="4">
        <v>0</v>
      </c>
      <c r="D1433" t="s">
        <v>34</v>
      </c>
      <c r="E1433" t="s">
        <v>361</v>
      </c>
      <c r="F1433">
        <v>0</v>
      </c>
    </row>
    <row r="1434" spans="1:6" x14ac:dyDescent="0.3">
      <c r="A1434" s="3"/>
      <c r="B1434" s="4">
        <v>392.04</v>
      </c>
      <c r="C1434" s="4">
        <v>0</v>
      </c>
      <c r="D1434" t="s">
        <v>114</v>
      </c>
      <c r="E1434" t="s">
        <v>363</v>
      </c>
      <c r="F1434">
        <v>0</v>
      </c>
    </row>
    <row r="1435" spans="1:6" x14ac:dyDescent="0.3">
      <c r="A1435" s="3"/>
      <c r="B1435" s="4">
        <v>21.43</v>
      </c>
      <c r="C1435" s="4">
        <v>0</v>
      </c>
      <c r="D1435" t="s">
        <v>114</v>
      </c>
      <c r="E1435" t="s">
        <v>370</v>
      </c>
      <c r="F1435">
        <v>0</v>
      </c>
    </row>
    <row r="1436" spans="1:6" x14ac:dyDescent="0.3">
      <c r="A1436" s="3"/>
      <c r="B1436" s="4">
        <v>17.16</v>
      </c>
      <c r="C1436" s="4">
        <v>0</v>
      </c>
      <c r="D1436" t="s">
        <v>114</v>
      </c>
      <c r="E1436" t="s">
        <v>371</v>
      </c>
      <c r="F1436">
        <v>0</v>
      </c>
    </row>
    <row r="1437" spans="1:6" x14ac:dyDescent="0.3">
      <c r="A1437" s="3"/>
      <c r="B1437" s="4">
        <v>114.54</v>
      </c>
      <c r="C1437" s="4">
        <v>0</v>
      </c>
      <c r="D1437" t="s">
        <v>114</v>
      </c>
      <c r="E1437" t="s">
        <v>364</v>
      </c>
      <c r="F1437">
        <v>0</v>
      </c>
    </row>
    <row r="1438" spans="1:6" x14ac:dyDescent="0.3">
      <c r="A1438" s="3"/>
      <c r="B1438" s="4">
        <v>522.69000000000005</v>
      </c>
      <c r="C1438" s="4">
        <v>0</v>
      </c>
      <c r="D1438" t="s">
        <v>114</v>
      </c>
      <c r="E1438" t="s">
        <v>362</v>
      </c>
      <c r="F1438">
        <v>0</v>
      </c>
    </row>
    <row r="1439" spans="1:6" x14ac:dyDescent="0.3">
      <c r="A1439" s="3" t="s">
        <v>372</v>
      </c>
      <c r="B1439" s="4">
        <v>144.5</v>
      </c>
      <c r="C1439" s="4">
        <v>0</v>
      </c>
      <c r="D1439" t="s">
        <v>114</v>
      </c>
      <c r="E1439" t="s">
        <v>192</v>
      </c>
      <c r="F1439">
        <v>0</v>
      </c>
    </row>
    <row r="1440" spans="1:6" x14ac:dyDescent="0.3">
      <c r="A1440" s="3" t="s">
        <v>373</v>
      </c>
      <c r="B1440" s="4">
        <v>33.770000000000003</v>
      </c>
      <c r="C1440" s="4">
        <v>0</v>
      </c>
      <c r="D1440" t="s">
        <v>114</v>
      </c>
      <c r="E1440" t="s">
        <v>192</v>
      </c>
      <c r="F1440">
        <v>0</v>
      </c>
    </row>
    <row r="1441" spans="1:6" x14ac:dyDescent="0.3">
      <c r="A1441" s="3"/>
      <c r="B1441" s="4">
        <v>52.5</v>
      </c>
      <c r="C1441" s="4">
        <v>0</v>
      </c>
      <c r="D1441" t="s">
        <v>114</v>
      </c>
      <c r="E1441" t="s">
        <v>366</v>
      </c>
      <c r="F1441">
        <v>0</v>
      </c>
    </row>
    <row r="1442" spans="1:6" x14ac:dyDescent="0.3">
      <c r="A1442" s="3"/>
      <c r="B1442" s="4">
        <v>13.16</v>
      </c>
      <c r="C1442" s="4">
        <v>0</v>
      </c>
      <c r="D1442" t="s">
        <v>114</v>
      </c>
      <c r="E1442" t="s">
        <v>365</v>
      </c>
      <c r="F1442">
        <v>0</v>
      </c>
    </row>
    <row r="1443" spans="1:6" x14ac:dyDescent="0.3">
      <c r="A1443" s="3" t="s">
        <v>369</v>
      </c>
      <c r="B1443" s="4">
        <v>611.49</v>
      </c>
      <c r="C1443" s="4">
        <v>0</v>
      </c>
      <c r="D1443" t="s">
        <v>387</v>
      </c>
      <c r="E1443" t="s">
        <v>360</v>
      </c>
      <c r="F1443">
        <v>0</v>
      </c>
    </row>
    <row r="1444" spans="1:6" x14ac:dyDescent="0.3">
      <c r="A1444" s="3"/>
      <c r="B1444" s="4">
        <v>46.16</v>
      </c>
      <c r="C1444" s="4">
        <v>0</v>
      </c>
      <c r="D1444" t="s">
        <v>387</v>
      </c>
      <c r="E1444" t="s">
        <v>361</v>
      </c>
      <c r="F1444">
        <v>0</v>
      </c>
    </row>
    <row r="1445" spans="1:6" x14ac:dyDescent="0.3">
      <c r="A1445" s="3"/>
      <c r="B1445" s="4">
        <v>101.49</v>
      </c>
      <c r="C1445" s="4">
        <v>0</v>
      </c>
      <c r="D1445" t="s">
        <v>114</v>
      </c>
      <c r="E1445" t="s">
        <v>363</v>
      </c>
      <c r="F1445">
        <v>0</v>
      </c>
    </row>
    <row r="1446" spans="1:6" x14ac:dyDescent="0.3">
      <c r="A1446" s="3"/>
      <c r="B1446" s="4">
        <v>4.58</v>
      </c>
      <c r="C1446" s="4">
        <v>0</v>
      </c>
      <c r="D1446" t="s">
        <v>114</v>
      </c>
      <c r="E1446" t="s">
        <v>370</v>
      </c>
      <c r="F1446">
        <v>0</v>
      </c>
    </row>
    <row r="1447" spans="1:6" x14ac:dyDescent="0.3">
      <c r="A1447" s="3"/>
      <c r="B1447" s="4">
        <v>4.25</v>
      </c>
      <c r="C1447" s="4">
        <v>0</v>
      </c>
      <c r="D1447" t="s">
        <v>114</v>
      </c>
      <c r="E1447" t="s">
        <v>371</v>
      </c>
      <c r="F1447">
        <v>0</v>
      </c>
    </row>
    <row r="1448" spans="1:6" x14ac:dyDescent="0.3">
      <c r="A1448" s="3"/>
      <c r="B1448" s="4">
        <v>31.26</v>
      </c>
      <c r="C1448" s="4">
        <v>0</v>
      </c>
      <c r="D1448" t="s">
        <v>114</v>
      </c>
      <c r="E1448" t="s">
        <v>364</v>
      </c>
      <c r="F1448">
        <v>0</v>
      </c>
    </row>
    <row r="1449" spans="1:6" x14ac:dyDescent="0.3">
      <c r="A1449" s="3"/>
      <c r="B1449" s="4">
        <v>125.62</v>
      </c>
      <c r="C1449" s="4">
        <v>0</v>
      </c>
      <c r="D1449" t="s">
        <v>114</v>
      </c>
      <c r="E1449" t="s">
        <v>362</v>
      </c>
      <c r="F1449">
        <v>0</v>
      </c>
    </row>
    <row r="1450" spans="1:6" x14ac:dyDescent="0.3">
      <c r="A1450" s="3" t="s">
        <v>372</v>
      </c>
      <c r="B1450" s="4">
        <v>37.130000000000003</v>
      </c>
      <c r="C1450" s="4">
        <v>0</v>
      </c>
      <c r="D1450" t="s">
        <v>114</v>
      </c>
      <c r="E1450" t="s">
        <v>192</v>
      </c>
      <c r="F1450">
        <v>0</v>
      </c>
    </row>
    <row r="1451" spans="1:6" x14ac:dyDescent="0.3">
      <c r="A1451" s="3" t="s">
        <v>373</v>
      </c>
      <c r="B1451" s="4">
        <v>8.69</v>
      </c>
      <c r="C1451" s="4">
        <v>0</v>
      </c>
      <c r="D1451" t="s">
        <v>114</v>
      </c>
      <c r="E1451" t="s">
        <v>192</v>
      </c>
      <c r="F1451">
        <v>0</v>
      </c>
    </row>
    <row r="1452" spans="1:6" x14ac:dyDescent="0.3">
      <c r="A1452" s="3"/>
      <c r="B1452" s="4">
        <v>14.37</v>
      </c>
      <c r="C1452" s="4">
        <v>0</v>
      </c>
      <c r="D1452" t="s">
        <v>114</v>
      </c>
      <c r="E1452" t="s">
        <v>366</v>
      </c>
      <c r="F1452">
        <v>0</v>
      </c>
    </row>
    <row r="1453" spans="1:6" x14ac:dyDescent="0.3">
      <c r="A1453" s="3"/>
      <c r="B1453" s="4">
        <v>3.31</v>
      </c>
      <c r="C1453" s="4">
        <v>0</v>
      </c>
      <c r="D1453" t="s">
        <v>114</v>
      </c>
      <c r="E1453" t="s">
        <v>365</v>
      </c>
      <c r="F1453">
        <v>0</v>
      </c>
    </row>
    <row r="1454" spans="1:6" x14ac:dyDescent="0.3">
      <c r="A1454" s="3" t="s">
        <v>359</v>
      </c>
      <c r="B1454" s="4">
        <v>1665.66</v>
      </c>
      <c r="C1454" s="4">
        <v>0</v>
      </c>
      <c r="D1454" t="s">
        <v>34</v>
      </c>
      <c r="E1454" t="s">
        <v>360</v>
      </c>
      <c r="F1454">
        <v>0</v>
      </c>
    </row>
    <row r="1455" spans="1:6" x14ac:dyDescent="0.3">
      <c r="A1455" s="3" t="s">
        <v>359</v>
      </c>
      <c r="B1455" s="4">
        <v>174.72</v>
      </c>
      <c r="C1455" s="4">
        <v>0</v>
      </c>
      <c r="D1455" t="s">
        <v>34</v>
      </c>
      <c r="E1455" t="s">
        <v>361</v>
      </c>
      <c r="F1455">
        <v>0</v>
      </c>
    </row>
    <row r="1456" spans="1:6" x14ac:dyDescent="0.3">
      <c r="A1456" s="3" t="s">
        <v>359</v>
      </c>
      <c r="B1456" s="4">
        <v>75.709999999999994</v>
      </c>
      <c r="C1456" s="4">
        <v>0</v>
      </c>
      <c r="D1456" t="s">
        <v>34</v>
      </c>
      <c r="E1456" t="s">
        <v>388</v>
      </c>
      <c r="F1456">
        <v>0</v>
      </c>
    </row>
    <row r="1457" spans="1:6" x14ac:dyDescent="0.3">
      <c r="A1457" s="3" t="s">
        <v>359</v>
      </c>
      <c r="B1457" s="4">
        <v>491.84</v>
      </c>
      <c r="C1457" s="4">
        <v>0</v>
      </c>
      <c r="D1457" t="s">
        <v>114</v>
      </c>
      <c r="E1457" t="s">
        <v>362</v>
      </c>
      <c r="F1457">
        <v>0</v>
      </c>
    </row>
    <row r="1458" spans="1:6" x14ac:dyDescent="0.3">
      <c r="A1458" s="3" t="s">
        <v>359</v>
      </c>
      <c r="B1458" s="4">
        <v>417.55</v>
      </c>
      <c r="C1458" s="4">
        <v>0</v>
      </c>
      <c r="D1458" t="s">
        <v>114</v>
      </c>
      <c r="E1458" t="s">
        <v>363</v>
      </c>
      <c r="F1458">
        <v>0</v>
      </c>
    </row>
    <row r="1459" spans="1:6" x14ac:dyDescent="0.3">
      <c r="A1459" s="3" t="s">
        <v>359</v>
      </c>
      <c r="B1459" s="4">
        <v>118.32</v>
      </c>
      <c r="C1459" s="4">
        <v>0</v>
      </c>
      <c r="D1459" t="s">
        <v>114</v>
      </c>
      <c r="E1459" t="s">
        <v>364</v>
      </c>
      <c r="F1459">
        <v>0</v>
      </c>
    </row>
    <row r="1460" spans="1:6" x14ac:dyDescent="0.3">
      <c r="A1460" s="3" t="s">
        <v>359</v>
      </c>
      <c r="B1460" s="4">
        <v>168.84</v>
      </c>
      <c r="C1460" s="4">
        <v>0</v>
      </c>
      <c r="D1460" t="s">
        <v>114</v>
      </c>
      <c r="E1460" t="s">
        <v>192</v>
      </c>
      <c r="F1460">
        <v>0</v>
      </c>
    </row>
    <row r="1461" spans="1:6" x14ac:dyDescent="0.3">
      <c r="A1461" s="3" t="s">
        <v>359</v>
      </c>
      <c r="B1461" s="4">
        <v>12.58</v>
      </c>
      <c r="C1461" s="4">
        <v>0</v>
      </c>
      <c r="D1461" t="s">
        <v>114</v>
      </c>
      <c r="E1461" t="s">
        <v>365</v>
      </c>
      <c r="F1461">
        <v>0</v>
      </c>
    </row>
    <row r="1462" spans="1:6" x14ac:dyDescent="0.3">
      <c r="A1462" s="3" t="s">
        <v>359</v>
      </c>
      <c r="B1462" s="4">
        <v>54.44</v>
      </c>
      <c r="C1462" s="4">
        <v>0</v>
      </c>
      <c r="D1462" t="s">
        <v>114</v>
      </c>
      <c r="E1462" t="s">
        <v>366</v>
      </c>
      <c r="F1462">
        <v>0</v>
      </c>
    </row>
    <row r="1463" spans="1:6" x14ac:dyDescent="0.3">
      <c r="A1463" s="3" t="s">
        <v>389</v>
      </c>
      <c r="B1463" s="4">
        <v>235.63</v>
      </c>
      <c r="C1463" s="4">
        <v>0</v>
      </c>
      <c r="D1463" t="s">
        <v>189</v>
      </c>
      <c r="E1463" t="s">
        <v>388</v>
      </c>
      <c r="F1463">
        <v>0</v>
      </c>
    </row>
    <row r="1464" spans="1:6" x14ac:dyDescent="0.3">
      <c r="A1464" s="3" t="s">
        <v>389</v>
      </c>
      <c r="B1464" s="4">
        <v>52.9</v>
      </c>
      <c r="C1464" s="4">
        <v>0</v>
      </c>
      <c r="D1464" t="s">
        <v>26</v>
      </c>
      <c r="E1464" t="s">
        <v>388</v>
      </c>
      <c r="F1464">
        <v>0</v>
      </c>
    </row>
    <row r="1465" spans="1:6" x14ac:dyDescent="0.3">
      <c r="A1465" s="3" t="s">
        <v>389</v>
      </c>
      <c r="B1465" s="4">
        <v>23.98</v>
      </c>
      <c r="C1465" s="4">
        <v>0</v>
      </c>
      <c r="D1465" t="s">
        <v>230</v>
      </c>
      <c r="E1465" t="s">
        <v>388</v>
      </c>
      <c r="F1465">
        <v>0</v>
      </c>
    </row>
    <row r="1466" spans="1:6" x14ac:dyDescent="0.3">
      <c r="A1466" s="3" t="s">
        <v>389</v>
      </c>
      <c r="B1466" s="4">
        <v>27.98</v>
      </c>
      <c r="C1466" s="4">
        <v>0</v>
      </c>
      <c r="D1466" t="s">
        <v>374</v>
      </c>
      <c r="E1466" t="s">
        <v>388</v>
      </c>
      <c r="F1466">
        <v>0</v>
      </c>
    </row>
    <row r="1467" spans="1:6" x14ac:dyDescent="0.3">
      <c r="A1467" s="3" t="s">
        <v>389</v>
      </c>
      <c r="B1467" s="4">
        <v>2.92</v>
      </c>
      <c r="C1467" s="4">
        <v>0</v>
      </c>
      <c r="D1467" t="s">
        <v>376</v>
      </c>
      <c r="E1467" t="s">
        <v>388</v>
      </c>
      <c r="F1467">
        <v>0</v>
      </c>
    </row>
    <row r="1468" spans="1:6" x14ac:dyDescent="0.3">
      <c r="A1468" s="3" t="s">
        <v>389</v>
      </c>
      <c r="B1468" s="4">
        <v>8.42</v>
      </c>
      <c r="C1468" s="4">
        <v>0</v>
      </c>
      <c r="D1468" t="s">
        <v>385</v>
      </c>
      <c r="E1468" t="s">
        <v>388</v>
      </c>
      <c r="F1468">
        <v>0</v>
      </c>
    </row>
    <row r="1469" spans="1:6" x14ac:dyDescent="0.3">
      <c r="A1469" s="3" t="s">
        <v>389</v>
      </c>
      <c r="B1469" s="4">
        <v>136.99</v>
      </c>
      <c r="C1469" s="4">
        <v>0</v>
      </c>
      <c r="D1469" t="s">
        <v>34</v>
      </c>
      <c r="E1469" t="s">
        <v>388</v>
      </c>
      <c r="F1469">
        <v>0</v>
      </c>
    </row>
    <row r="1470" spans="1:6" x14ac:dyDescent="0.3">
      <c r="A1470" s="3" t="s">
        <v>389</v>
      </c>
      <c r="B1470" s="4">
        <v>25.05</v>
      </c>
      <c r="C1470" s="4">
        <v>0</v>
      </c>
      <c r="D1470" t="s">
        <v>114</v>
      </c>
      <c r="E1470" t="s">
        <v>388</v>
      </c>
      <c r="F1470">
        <v>0</v>
      </c>
    </row>
    <row r="1471" spans="1:6" x14ac:dyDescent="0.3">
      <c r="A1471" s="3"/>
      <c r="B1471" s="4">
        <v>0.01</v>
      </c>
      <c r="C1471" s="4">
        <v>0</v>
      </c>
      <c r="D1471" t="s">
        <v>189</v>
      </c>
      <c r="E1471" t="s">
        <v>360</v>
      </c>
      <c r="F1471">
        <v>0</v>
      </c>
    </row>
    <row r="1472" spans="1:6" x14ac:dyDescent="0.3">
      <c r="A1472" s="3" t="s">
        <v>369</v>
      </c>
      <c r="B1472" s="4">
        <v>4825.95</v>
      </c>
      <c r="C1472" s="4">
        <v>0</v>
      </c>
      <c r="D1472" t="s">
        <v>189</v>
      </c>
      <c r="E1472" t="s">
        <v>360</v>
      </c>
      <c r="F1472">
        <v>0</v>
      </c>
    </row>
    <row r="1473" spans="1:6" x14ac:dyDescent="0.3">
      <c r="A1473" s="3"/>
      <c r="B1473" s="4">
        <v>540.36</v>
      </c>
      <c r="C1473" s="4">
        <v>0</v>
      </c>
      <c r="D1473" t="s">
        <v>189</v>
      </c>
      <c r="E1473" t="s">
        <v>361</v>
      </c>
      <c r="F1473">
        <v>0</v>
      </c>
    </row>
    <row r="1474" spans="1:6" x14ac:dyDescent="0.3">
      <c r="A1474" s="3"/>
      <c r="B1474" s="4">
        <v>449.11</v>
      </c>
      <c r="C1474" s="4">
        <v>0</v>
      </c>
      <c r="D1474" t="s">
        <v>114</v>
      </c>
      <c r="E1474" t="s">
        <v>363</v>
      </c>
      <c r="F1474">
        <v>0</v>
      </c>
    </row>
    <row r="1475" spans="1:6" x14ac:dyDescent="0.3">
      <c r="A1475" s="3"/>
      <c r="B1475" s="4">
        <v>21.62</v>
      </c>
      <c r="C1475" s="4">
        <v>0</v>
      </c>
      <c r="D1475" t="s">
        <v>114</v>
      </c>
      <c r="E1475" t="s">
        <v>370</v>
      </c>
      <c r="F1475">
        <v>0</v>
      </c>
    </row>
    <row r="1476" spans="1:6" x14ac:dyDescent="0.3">
      <c r="A1476" s="3"/>
      <c r="B1476" s="4">
        <v>34.04</v>
      </c>
      <c r="C1476" s="4">
        <v>0</v>
      </c>
      <c r="D1476" t="s">
        <v>114</v>
      </c>
      <c r="E1476" t="s">
        <v>371</v>
      </c>
      <c r="F1476">
        <v>0</v>
      </c>
    </row>
    <row r="1477" spans="1:6" x14ac:dyDescent="0.3">
      <c r="A1477" s="3"/>
      <c r="B1477" s="4">
        <v>99.85</v>
      </c>
      <c r="C1477" s="4">
        <v>0</v>
      </c>
      <c r="D1477" t="s">
        <v>114</v>
      </c>
      <c r="E1477" t="s">
        <v>364</v>
      </c>
      <c r="F1477">
        <v>0</v>
      </c>
    </row>
    <row r="1478" spans="1:6" x14ac:dyDescent="0.3">
      <c r="A1478" s="3"/>
      <c r="B1478" s="4">
        <v>1471.3</v>
      </c>
      <c r="C1478" s="4">
        <v>0</v>
      </c>
      <c r="D1478" t="s">
        <v>114</v>
      </c>
      <c r="E1478" t="s">
        <v>362</v>
      </c>
      <c r="F1478">
        <v>0</v>
      </c>
    </row>
    <row r="1479" spans="1:6" x14ac:dyDescent="0.3">
      <c r="A1479" s="3" t="s">
        <v>372</v>
      </c>
      <c r="B1479" s="4">
        <v>103.26</v>
      </c>
      <c r="C1479" s="4">
        <v>0</v>
      </c>
      <c r="D1479" t="s">
        <v>114</v>
      </c>
      <c r="E1479" t="s">
        <v>192</v>
      </c>
      <c r="F1479">
        <v>0</v>
      </c>
    </row>
    <row r="1480" spans="1:6" x14ac:dyDescent="0.3">
      <c r="A1480" s="3" t="s">
        <v>373</v>
      </c>
      <c r="B1480" s="4">
        <v>103.06</v>
      </c>
      <c r="C1480" s="4">
        <v>0</v>
      </c>
      <c r="D1480" t="s">
        <v>114</v>
      </c>
      <c r="E1480" t="s">
        <v>192</v>
      </c>
      <c r="F1480">
        <v>0</v>
      </c>
    </row>
    <row r="1481" spans="1:6" x14ac:dyDescent="0.3">
      <c r="A1481" s="3"/>
      <c r="B1481" s="4">
        <v>40.020000000000003</v>
      </c>
      <c r="C1481" s="4">
        <v>0</v>
      </c>
      <c r="D1481" t="s">
        <v>114</v>
      </c>
      <c r="E1481" t="s">
        <v>366</v>
      </c>
      <c r="F1481">
        <v>0</v>
      </c>
    </row>
    <row r="1482" spans="1:6" x14ac:dyDescent="0.3">
      <c r="A1482" s="3"/>
      <c r="B1482" s="4">
        <v>39.11</v>
      </c>
      <c r="C1482" s="4">
        <v>0</v>
      </c>
      <c r="D1482" t="s">
        <v>114</v>
      </c>
      <c r="E1482" t="s">
        <v>365</v>
      </c>
      <c r="F1482">
        <v>0</v>
      </c>
    </row>
    <row r="1483" spans="1:6" x14ac:dyDescent="0.3">
      <c r="A1483" s="3" t="s">
        <v>369</v>
      </c>
      <c r="B1483" s="4">
        <v>1146.23</v>
      </c>
      <c r="C1483" s="4">
        <v>0</v>
      </c>
      <c r="D1483" t="s">
        <v>26</v>
      </c>
      <c r="E1483" t="s">
        <v>360</v>
      </c>
      <c r="F1483">
        <v>0</v>
      </c>
    </row>
    <row r="1484" spans="1:6" x14ac:dyDescent="0.3">
      <c r="A1484" s="3"/>
      <c r="B1484" s="4">
        <v>152.76</v>
      </c>
      <c r="C1484" s="4">
        <v>0</v>
      </c>
      <c r="D1484" t="s">
        <v>26</v>
      </c>
      <c r="E1484" t="s">
        <v>361</v>
      </c>
      <c r="F1484">
        <v>0</v>
      </c>
    </row>
    <row r="1485" spans="1:6" x14ac:dyDescent="0.3">
      <c r="A1485" s="3"/>
      <c r="B1485" s="4">
        <v>223.02</v>
      </c>
      <c r="C1485" s="4">
        <v>0</v>
      </c>
      <c r="D1485" t="s">
        <v>114</v>
      </c>
      <c r="E1485" t="s">
        <v>363</v>
      </c>
      <c r="F1485">
        <v>0</v>
      </c>
    </row>
    <row r="1486" spans="1:6" x14ac:dyDescent="0.3">
      <c r="A1486" s="3"/>
      <c r="B1486" s="4">
        <v>13.7</v>
      </c>
      <c r="C1486" s="4">
        <v>0</v>
      </c>
      <c r="D1486" t="s">
        <v>114</v>
      </c>
      <c r="E1486" t="s">
        <v>370</v>
      </c>
      <c r="F1486">
        <v>0</v>
      </c>
    </row>
    <row r="1487" spans="1:6" x14ac:dyDescent="0.3">
      <c r="A1487" s="3"/>
      <c r="B1487" s="4">
        <v>7.76</v>
      </c>
      <c r="C1487" s="4">
        <v>0</v>
      </c>
      <c r="D1487" t="s">
        <v>114</v>
      </c>
      <c r="E1487" t="s">
        <v>371</v>
      </c>
      <c r="F1487">
        <v>0</v>
      </c>
    </row>
    <row r="1488" spans="1:6" x14ac:dyDescent="0.3">
      <c r="A1488" s="3"/>
      <c r="B1488" s="4">
        <v>3.67</v>
      </c>
      <c r="C1488" s="4">
        <v>0</v>
      </c>
      <c r="D1488" t="s">
        <v>114</v>
      </c>
      <c r="E1488" t="s">
        <v>364</v>
      </c>
      <c r="F1488">
        <v>0</v>
      </c>
    </row>
    <row r="1489" spans="1:6" x14ac:dyDescent="0.3">
      <c r="A1489" s="3"/>
      <c r="B1489" s="4">
        <v>353.94</v>
      </c>
      <c r="C1489" s="4">
        <v>0</v>
      </c>
      <c r="D1489" t="s">
        <v>114</v>
      </c>
      <c r="E1489" t="s">
        <v>362</v>
      </c>
      <c r="F1489">
        <v>0</v>
      </c>
    </row>
    <row r="1490" spans="1:6" x14ac:dyDescent="0.3">
      <c r="A1490" s="3" t="s">
        <v>372</v>
      </c>
      <c r="B1490" s="4">
        <v>100.49</v>
      </c>
      <c r="C1490" s="4">
        <v>0</v>
      </c>
      <c r="D1490" t="s">
        <v>114</v>
      </c>
      <c r="E1490" t="s">
        <v>192</v>
      </c>
      <c r="F1490">
        <v>0</v>
      </c>
    </row>
    <row r="1491" spans="1:6" x14ac:dyDescent="0.3">
      <c r="A1491" s="3" t="s">
        <v>373</v>
      </c>
      <c r="B1491" s="4">
        <v>23.57</v>
      </c>
      <c r="C1491" s="4">
        <v>0</v>
      </c>
      <c r="D1491" t="s">
        <v>114</v>
      </c>
      <c r="E1491" t="s">
        <v>192</v>
      </c>
      <c r="F1491">
        <v>0</v>
      </c>
    </row>
    <row r="1492" spans="1:6" x14ac:dyDescent="0.3">
      <c r="A1492" s="3"/>
      <c r="B1492" s="4">
        <v>8.82</v>
      </c>
      <c r="C1492" s="4">
        <v>0</v>
      </c>
      <c r="D1492" t="s">
        <v>114</v>
      </c>
      <c r="E1492" t="s">
        <v>365</v>
      </c>
      <c r="F1492">
        <v>0</v>
      </c>
    </row>
    <row r="1493" spans="1:6" x14ac:dyDescent="0.3">
      <c r="A1493" s="3" t="s">
        <v>369</v>
      </c>
      <c r="B1493" s="4">
        <v>391.14</v>
      </c>
      <c r="C1493" s="4">
        <v>0</v>
      </c>
      <c r="D1493" t="s">
        <v>230</v>
      </c>
      <c r="E1493" t="s">
        <v>360</v>
      </c>
      <c r="F1493">
        <v>0</v>
      </c>
    </row>
    <row r="1494" spans="1:6" x14ac:dyDescent="0.3">
      <c r="A1494" s="3"/>
      <c r="B1494" s="4">
        <v>55</v>
      </c>
      <c r="C1494" s="4">
        <v>0</v>
      </c>
      <c r="D1494" t="s">
        <v>230</v>
      </c>
      <c r="E1494" t="s">
        <v>361</v>
      </c>
      <c r="F1494">
        <v>0</v>
      </c>
    </row>
    <row r="1495" spans="1:6" x14ac:dyDescent="0.3">
      <c r="A1495" s="3"/>
      <c r="B1495" s="4">
        <v>174.93</v>
      </c>
      <c r="C1495" s="4">
        <v>0</v>
      </c>
      <c r="D1495" t="s">
        <v>114</v>
      </c>
      <c r="E1495" t="s">
        <v>363</v>
      </c>
      <c r="F1495">
        <v>0</v>
      </c>
    </row>
    <row r="1496" spans="1:6" x14ac:dyDescent="0.3">
      <c r="A1496" s="3"/>
      <c r="B1496" s="4">
        <v>8.07</v>
      </c>
      <c r="C1496" s="4">
        <v>0</v>
      </c>
      <c r="D1496" t="s">
        <v>114</v>
      </c>
      <c r="E1496" t="s">
        <v>370</v>
      </c>
      <c r="F1496">
        <v>0</v>
      </c>
    </row>
    <row r="1497" spans="1:6" x14ac:dyDescent="0.3">
      <c r="A1497" s="3"/>
      <c r="B1497" s="4">
        <v>3.47</v>
      </c>
      <c r="C1497" s="4">
        <v>0</v>
      </c>
      <c r="D1497" t="s">
        <v>114</v>
      </c>
      <c r="E1497" t="s">
        <v>371</v>
      </c>
      <c r="F1497">
        <v>0</v>
      </c>
    </row>
    <row r="1498" spans="1:6" x14ac:dyDescent="0.3">
      <c r="A1498" s="3"/>
      <c r="B1498" s="4">
        <v>1.78</v>
      </c>
      <c r="C1498" s="4">
        <v>0</v>
      </c>
      <c r="D1498" t="s">
        <v>114</v>
      </c>
      <c r="E1498" t="s">
        <v>364</v>
      </c>
      <c r="F1498">
        <v>0</v>
      </c>
    </row>
    <row r="1499" spans="1:6" x14ac:dyDescent="0.3">
      <c r="A1499" s="3"/>
      <c r="B1499" s="4">
        <v>162.12</v>
      </c>
      <c r="C1499" s="4">
        <v>0</v>
      </c>
      <c r="D1499" t="s">
        <v>114</v>
      </c>
      <c r="E1499" t="s">
        <v>362</v>
      </c>
      <c r="F1499">
        <v>0</v>
      </c>
    </row>
    <row r="1500" spans="1:6" x14ac:dyDescent="0.3">
      <c r="A1500" s="3" t="s">
        <v>372</v>
      </c>
      <c r="B1500" s="4">
        <v>44.55</v>
      </c>
      <c r="C1500" s="4">
        <v>0</v>
      </c>
      <c r="D1500" t="s">
        <v>114</v>
      </c>
      <c r="E1500" t="s">
        <v>192</v>
      </c>
      <c r="F1500">
        <v>0</v>
      </c>
    </row>
    <row r="1501" spans="1:6" x14ac:dyDescent="0.3">
      <c r="A1501" s="3" t="s">
        <v>373</v>
      </c>
      <c r="B1501" s="4">
        <v>10.42</v>
      </c>
      <c r="C1501" s="4">
        <v>0</v>
      </c>
      <c r="D1501" t="s">
        <v>114</v>
      </c>
      <c r="E1501" t="s">
        <v>192</v>
      </c>
      <c r="F1501">
        <v>0</v>
      </c>
    </row>
    <row r="1502" spans="1:6" x14ac:dyDescent="0.3">
      <c r="A1502" s="3"/>
      <c r="B1502" s="4">
        <v>3.98</v>
      </c>
      <c r="C1502" s="4">
        <v>0</v>
      </c>
      <c r="D1502" t="s">
        <v>114</v>
      </c>
      <c r="E1502" t="s">
        <v>365</v>
      </c>
      <c r="F1502">
        <v>0</v>
      </c>
    </row>
    <row r="1503" spans="1:6" x14ac:dyDescent="0.3">
      <c r="A1503" s="3" t="s">
        <v>369</v>
      </c>
      <c r="B1503" s="4">
        <v>512.1</v>
      </c>
      <c r="C1503" s="4">
        <v>0</v>
      </c>
      <c r="D1503" t="s">
        <v>374</v>
      </c>
      <c r="E1503" t="s">
        <v>360</v>
      </c>
      <c r="F1503">
        <v>0</v>
      </c>
    </row>
    <row r="1504" spans="1:6" x14ac:dyDescent="0.3">
      <c r="A1504" s="3"/>
      <c r="B1504" s="4">
        <v>71.400000000000006</v>
      </c>
      <c r="C1504" s="4">
        <v>0</v>
      </c>
      <c r="D1504" t="s">
        <v>374</v>
      </c>
      <c r="E1504" t="s">
        <v>361</v>
      </c>
      <c r="F1504">
        <v>0</v>
      </c>
    </row>
    <row r="1505" spans="1:6" x14ac:dyDescent="0.3">
      <c r="A1505" s="3"/>
      <c r="B1505" s="4">
        <v>127.4</v>
      </c>
      <c r="C1505" s="4">
        <v>0</v>
      </c>
      <c r="D1505" t="s">
        <v>114</v>
      </c>
      <c r="E1505" t="s">
        <v>363</v>
      </c>
      <c r="F1505">
        <v>0</v>
      </c>
    </row>
    <row r="1506" spans="1:6" x14ac:dyDescent="0.3">
      <c r="A1506" s="3"/>
      <c r="B1506" s="4">
        <v>8.59</v>
      </c>
      <c r="C1506" s="4">
        <v>0</v>
      </c>
      <c r="D1506" t="s">
        <v>114</v>
      </c>
      <c r="E1506" t="s">
        <v>370</v>
      </c>
      <c r="F1506">
        <v>0</v>
      </c>
    </row>
    <row r="1507" spans="1:6" x14ac:dyDescent="0.3">
      <c r="A1507" s="3"/>
      <c r="B1507" s="4">
        <v>4.07</v>
      </c>
      <c r="C1507" s="4">
        <v>0</v>
      </c>
      <c r="D1507" t="s">
        <v>114</v>
      </c>
      <c r="E1507" t="s">
        <v>371</v>
      </c>
      <c r="F1507">
        <v>0</v>
      </c>
    </row>
    <row r="1508" spans="1:6" x14ac:dyDescent="0.3">
      <c r="A1508" s="3"/>
      <c r="B1508" s="4">
        <v>2.06</v>
      </c>
      <c r="C1508" s="4">
        <v>0</v>
      </c>
      <c r="D1508" t="s">
        <v>114</v>
      </c>
      <c r="E1508" t="s">
        <v>364</v>
      </c>
      <c r="F1508">
        <v>0</v>
      </c>
    </row>
    <row r="1509" spans="1:6" x14ac:dyDescent="0.3">
      <c r="A1509" s="3"/>
      <c r="B1509" s="4">
        <v>196.57</v>
      </c>
      <c r="C1509" s="4">
        <v>0</v>
      </c>
      <c r="D1509" t="s">
        <v>114</v>
      </c>
      <c r="E1509" t="s">
        <v>362</v>
      </c>
      <c r="F1509">
        <v>0</v>
      </c>
    </row>
    <row r="1510" spans="1:6" x14ac:dyDescent="0.3">
      <c r="A1510" s="3" t="s">
        <v>372</v>
      </c>
      <c r="B1510" s="4">
        <v>52.54</v>
      </c>
      <c r="C1510" s="4">
        <v>0</v>
      </c>
      <c r="D1510" t="s">
        <v>114</v>
      </c>
      <c r="E1510" t="s">
        <v>192</v>
      </c>
      <c r="F1510">
        <v>0</v>
      </c>
    </row>
    <row r="1511" spans="1:6" x14ac:dyDescent="0.3">
      <c r="A1511" s="3" t="s">
        <v>373</v>
      </c>
      <c r="B1511" s="4">
        <v>12.3</v>
      </c>
      <c r="C1511" s="4">
        <v>0</v>
      </c>
      <c r="D1511" t="s">
        <v>114</v>
      </c>
      <c r="E1511" t="s">
        <v>192</v>
      </c>
      <c r="F1511">
        <v>0</v>
      </c>
    </row>
    <row r="1512" spans="1:6" x14ac:dyDescent="0.3">
      <c r="A1512" s="3"/>
      <c r="B1512" s="4">
        <v>4.62</v>
      </c>
      <c r="C1512" s="4">
        <v>0</v>
      </c>
      <c r="D1512" t="s">
        <v>114</v>
      </c>
      <c r="E1512" t="s">
        <v>365</v>
      </c>
      <c r="F1512">
        <v>0</v>
      </c>
    </row>
    <row r="1513" spans="1:6" x14ac:dyDescent="0.3">
      <c r="A1513" s="3" t="s">
        <v>369</v>
      </c>
      <c r="B1513" s="4">
        <v>58.27</v>
      </c>
      <c r="C1513" s="4">
        <v>0</v>
      </c>
      <c r="D1513" t="s">
        <v>376</v>
      </c>
      <c r="E1513" t="s">
        <v>360</v>
      </c>
      <c r="F1513">
        <v>0</v>
      </c>
    </row>
    <row r="1514" spans="1:6" x14ac:dyDescent="0.3">
      <c r="A1514" s="3"/>
      <c r="B1514" s="4">
        <v>6.02</v>
      </c>
      <c r="C1514" s="4">
        <v>0</v>
      </c>
      <c r="D1514" t="s">
        <v>376</v>
      </c>
      <c r="E1514" t="s">
        <v>361</v>
      </c>
      <c r="F1514">
        <v>0</v>
      </c>
    </row>
    <row r="1515" spans="1:6" x14ac:dyDescent="0.3">
      <c r="A1515" s="3"/>
      <c r="B1515" s="4">
        <v>16.25</v>
      </c>
      <c r="C1515" s="4">
        <v>0</v>
      </c>
      <c r="D1515" t="s">
        <v>114</v>
      </c>
      <c r="E1515" t="s">
        <v>363</v>
      </c>
      <c r="F1515">
        <v>0</v>
      </c>
    </row>
    <row r="1516" spans="1:6" x14ac:dyDescent="0.3">
      <c r="A1516" s="3"/>
      <c r="B1516" s="4">
        <v>0.64</v>
      </c>
      <c r="C1516" s="4">
        <v>0</v>
      </c>
      <c r="D1516" t="s">
        <v>114</v>
      </c>
      <c r="E1516" t="s">
        <v>370</v>
      </c>
      <c r="F1516">
        <v>0</v>
      </c>
    </row>
    <row r="1517" spans="1:6" x14ac:dyDescent="0.3">
      <c r="A1517" s="3"/>
      <c r="B1517" s="4">
        <v>0.43</v>
      </c>
      <c r="C1517" s="4">
        <v>0</v>
      </c>
      <c r="D1517" t="s">
        <v>114</v>
      </c>
      <c r="E1517" t="s">
        <v>371</v>
      </c>
      <c r="F1517">
        <v>0</v>
      </c>
    </row>
    <row r="1518" spans="1:6" x14ac:dyDescent="0.3">
      <c r="A1518" s="3"/>
      <c r="B1518" s="4">
        <v>4.62</v>
      </c>
      <c r="C1518" s="4">
        <v>0</v>
      </c>
      <c r="D1518" t="s">
        <v>114</v>
      </c>
      <c r="E1518" t="s">
        <v>364</v>
      </c>
      <c r="F1518">
        <v>0</v>
      </c>
    </row>
    <row r="1519" spans="1:6" x14ac:dyDescent="0.3">
      <c r="A1519" s="3"/>
      <c r="B1519" s="4">
        <v>20.76</v>
      </c>
      <c r="C1519" s="4">
        <v>0</v>
      </c>
      <c r="D1519" t="s">
        <v>114</v>
      </c>
      <c r="E1519" t="s">
        <v>362</v>
      </c>
      <c r="F1519">
        <v>0</v>
      </c>
    </row>
    <row r="1520" spans="1:6" x14ac:dyDescent="0.3">
      <c r="A1520" s="3" t="s">
        <v>372</v>
      </c>
      <c r="B1520" s="4">
        <v>5.48</v>
      </c>
      <c r="C1520" s="4">
        <v>0</v>
      </c>
      <c r="D1520" t="s">
        <v>114</v>
      </c>
      <c r="E1520" t="s">
        <v>192</v>
      </c>
      <c r="F1520">
        <v>0</v>
      </c>
    </row>
    <row r="1521" spans="1:6" x14ac:dyDescent="0.3">
      <c r="A1521" s="3" t="s">
        <v>373</v>
      </c>
      <c r="B1521" s="4">
        <v>1.28</v>
      </c>
      <c r="C1521" s="4">
        <v>0</v>
      </c>
      <c r="D1521" t="s">
        <v>114</v>
      </c>
      <c r="E1521" t="s">
        <v>192</v>
      </c>
      <c r="F1521">
        <v>0</v>
      </c>
    </row>
    <row r="1522" spans="1:6" x14ac:dyDescent="0.3">
      <c r="A1522" s="3"/>
      <c r="B1522" s="4">
        <v>2.1</v>
      </c>
      <c r="C1522" s="4">
        <v>0</v>
      </c>
      <c r="D1522" t="s">
        <v>114</v>
      </c>
      <c r="E1522" t="s">
        <v>366</v>
      </c>
      <c r="F1522">
        <v>0</v>
      </c>
    </row>
    <row r="1523" spans="1:6" x14ac:dyDescent="0.3">
      <c r="A1523" s="3"/>
      <c r="B1523" s="4">
        <v>0.48</v>
      </c>
      <c r="C1523" s="4">
        <v>0</v>
      </c>
      <c r="D1523" t="s">
        <v>114</v>
      </c>
      <c r="E1523" t="s">
        <v>365</v>
      </c>
      <c r="F1523">
        <v>0</v>
      </c>
    </row>
    <row r="1524" spans="1:6" x14ac:dyDescent="0.3">
      <c r="A1524" s="3" t="s">
        <v>377</v>
      </c>
      <c r="B1524" s="4">
        <v>0.2</v>
      </c>
      <c r="C1524" s="4">
        <v>0</v>
      </c>
      <c r="D1524" t="s">
        <v>114</v>
      </c>
      <c r="E1524" t="s">
        <v>378</v>
      </c>
      <c r="F1524">
        <v>0</v>
      </c>
    </row>
    <row r="1525" spans="1:6" x14ac:dyDescent="0.3">
      <c r="A1525" s="3" t="s">
        <v>379</v>
      </c>
      <c r="B1525" s="4">
        <v>0.02</v>
      </c>
      <c r="C1525" s="4">
        <v>0</v>
      </c>
      <c r="D1525" t="s">
        <v>114</v>
      </c>
      <c r="E1525" t="s">
        <v>380</v>
      </c>
      <c r="F1525">
        <v>0</v>
      </c>
    </row>
    <row r="1526" spans="1:6" x14ac:dyDescent="0.3">
      <c r="A1526" s="3" t="s">
        <v>369</v>
      </c>
      <c r="B1526" s="4">
        <v>175.37</v>
      </c>
      <c r="C1526" s="4">
        <v>0</v>
      </c>
      <c r="D1526" t="s">
        <v>385</v>
      </c>
      <c r="E1526" t="s">
        <v>360</v>
      </c>
      <c r="F1526">
        <v>0</v>
      </c>
    </row>
    <row r="1527" spans="1:6" x14ac:dyDescent="0.3">
      <c r="A1527" s="3"/>
      <c r="B1527" s="4">
        <v>24.31</v>
      </c>
      <c r="C1527" s="4">
        <v>0</v>
      </c>
      <c r="D1527" t="s">
        <v>385</v>
      </c>
      <c r="E1527" t="s">
        <v>361</v>
      </c>
      <c r="F1527">
        <v>0</v>
      </c>
    </row>
    <row r="1528" spans="1:6" x14ac:dyDescent="0.3">
      <c r="A1528" s="3"/>
      <c r="B1528" s="4">
        <v>42.51</v>
      </c>
      <c r="C1528" s="4">
        <v>0</v>
      </c>
      <c r="D1528" t="s">
        <v>114</v>
      </c>
      <c r="E1528" t="s">
        <v>363</v>
      </c>
      <c r="F1528">
        <v>0</v>
      </c>
    </row>
    <row r="1529" spans="1:6" x14ac:dyDescent="0.3">
      <c r="A1529" s="3"/>
      <c r="B1529" s="4">
        <v>2.6</v>
      </c>
      <c r="C1529" s="4">
        <v>0</v>
      </c>
      <c r="D1529" t="s">
        <v>114</v>
      </c>
      <c r="E1529" t="s">
        <v>370</v>
      </c>
      <c r="F1529">
        <v>0</v>
      </c>
    </row>
    <row r="1530" spans="1:6" x14ac:dyDescent="0.3">
      <c r="A1530" s="3"/>
      <c r="B1530" s="4">
        <v>1.17</v>
      </c>
      <c r="C1530" s="4">
        <v>0</v>
      </c>
      <c r="D1530" t="s">
        <v>114</v>
      </c>
      <c r="E1530" t="s">
        <v>371</v>
      </c>
      <c r="F1530">
        <v>0</v>
      </c>
    </row>
    <row r="1531" spans="1:6" x14ac:dyDescent="0.3">
      <c r="A1531" s="3"/>
      <c r="B1531" s="4">
        <v>0.65</v>
      </c>
      <c r="C1531" s="4">
        <v>0</v>
      </c>
      <c r="D1531" t="s">
        <v>114</v>
      </c>
      <c r="E1531" t="s">
        <v>364</v>
      </c>
      <c r="F1531">
        <v>0</v>
      </c>
    </row>
    <row r="1532" spans="1:6" x14ac:dyDescent="0.3">
      <c r="A1532" s="3"/>
      <c r="B1532" s="4">
        <v>56.42</v>
      </c>
      <c r="C1532" s="4">
        <v>0</v>
      </c>
      <c r="D1532" t="s">
        <v>114</v>
      </c>
      <c r="E1532" t="s">
        <v>362</v>
      </c>
      <c r="F1532">
        <v>0</v>
      </c>
    </row>
    <row r="1533" spans="1:6" x14ac:dyDescent="0.3">
      <c r="A1533" s="3" t="s">
        <v>372</v>
      </c>
      <c r="B1533" s="4">
        <v>18.98</v>
      </c>
      <c r="C1533" s="4">
        <v>0</v>
      </c>
      <c r="D1533" t="s">
        <v>114</v>
      </c>
      <c r="E1533" t="s">
        <v>192</v>
      </c>
      <c r="F1533">
        <v>0</v>
      </c>
    </row>
    <row r="1534" spans="1:6" x14ac:dyDescent="0.3">
      <c r="A1534" s="3" t="s">
        <v>373</v>
      </c>
      <c r="B1534" s="4">
        <v>4.42</v>
      </c>
      <c r="C1534" s="4">
        <v>0</v>
      </c>
      <c r="D1534" t="s">
        <v>114</v>
      </c>
      <c r="E1534" t="s">
        <v>192</v>
      </c>
      <c r="F1534">
        <v>0</v>
      </c>
    </row>
    <row r="1535" spans="1:6" x14ac:dyDescent="0.3">
      <c r="A1535" s="3"/>
      <c r="B1535" s="4">
        <v>1.43</v>
      </c>
      <c r="C1535" s="4">
        <v>0</v>
      </c>
      <c r="D1535" t="s">
        <v>114</v>
      </c>
      <c r="E1535" t="s">
        <v>365</v>
      </c>
      <c r="F1535">
        <v>0</v>
      </c>
    </row>
    <row r="1536" spans="1:6" x14ac:dyDescent="0.3">
      <c r="A1536" s="3" t="s">
        <v>369</v>
      </c>
      <c r="B1536" s="4">
        <v>2951.59</v>
      </c>
      <c r="C1536" s="4">
        <v>0</v>
      </c>
      <c r="D1536" t="s">
        <v>34</v>
      </c>
      <c r="E1536" t="s">
        <v>360</v>
      </c>
      <c r="F1536">
        <v>0</v>
      </c>
    </row>
    <row r="1537" spans="1:6" x14ac:dyDescent="0.3">
      <c r="A1537" s="3"/>
      <c r="B1537" s="4">
        <v>293.35000000000002</v>
      </c>
      <c r="C1537" s="4">
        <v>0</v>
      </c>
      <c r="D1537" t="s">
        <v>34</v>
      </c>
      <c r="E1537" t="s">
        <v>361</v>
      </c>
      <c r="F1537">
        <v>0</v>
      </c>
    </row>
    <row r="1538" spans="1:6" x14ac:dyDescent="0.3">
      <c r="A1538" s="3"/>
      <c r="B1538" s="4">
        <v>578.4</v>
      </c>
      <c r="C1538" s="4">
        <v>0</v>
      </c>
      <c r="D1538" t="s">
        <v>114</v>
      </c>
      <c r="E1538" t="s">
        <v>363</v>
      </c>
      <c r="F1538">
        <v>0</v>
      </c>
    </row>
    <row r="1539" spans="1:6" x14ac:dyDescent="0.3">
      <c r="A1539" s="3"/>
      <c r="B1539" s="4">
        <v>28.38</v>
      </c>
      <c r="C1539" s="4">
        <v>0</v>
      </c>
      <c r="D1539" t="s">
        <v>114</v>
      </c>
      <c r="E1539" t="s">
        <v>370</v>
      </c>
      <c r="F1539">
        <v>0</v>
      </c>
    </row>
    <row r="1540" spans="1:6" x14ac:dyDescent="0.3">
      <c r="A1540" s="3"/>
      <c r="B1540" s="4">
        <v>19.75</v>
      </c>
      <c r="C1540" s="4">
        <v>0</v>
      </c>
      <c r="D1540" t="s">
        <v>114</v>
      </c>
      <c r="E1540" t="s">
        <v>371</v>
      </c>
      <c r="F1540">
        <v>0</v>
      </c>
    </row>
    <row r="1541" spans="1:6" x14ac:dyDescent="0.3">
      <c r="A1541" s="3"/>
      <c r="B1541" s="4">
        <v>203.38</v>
      </c>
      <c r="C1541" s="4">
        <v>0</v>
      </c>
      <c r="D1541" t="s">
        <v>114</v>
      </c>
      <c r="E1541" t="s">
        <v>364</v>
      </c>
      <c r="F1541">
        <v>0</v>
      </c>
    </row>
    <row r="1542" spans="1:6" x14ac:dyDescent="0.3">
      <c r="A1542" s="3"/>
      <c r="B1542" s="4">
        <v>895.72</v>
      </c>
      <c r="C1542" s="4">
        <v>0</v>
      </c>
      <c r="D1542" t="s">
        <v>114</v>
      </c>
      <c r="E1542" t="s">
        <v>362</v>
      </c>
      <c r="F1542">
        <v>0</v>
      </c>
    </row>
    <row r="1543" spans="1:6" x14ac:dyDescent="0.3">
      <c r="A1543" s="3" t="s">
        <v>372</v>
      </c>
      <c r="B1543" s="4">
        <v>249.39</v>
      </c>
      <c r="C1543" s="4">
        <v>0</v>
      </c>
      <c r="D1543" t="s">
        <v>114</v>
      </c>
      <c r="E1543" t="s">
        <v>192</v>
      </c>
      <c r="F1543">
        <v>0</v>
      </c>
    </row>
    <row r="1544" spans="1:6" x14ac:dyDescent="0.3">
      <c r="A1544" s="3" t="s">
        <v>373</v>
      </c>
      <c r="B1544" s="4">
        <v>58.37</v>
      </c>
      <c r="C1544" s="4">
        <v>0</v>
      </c>
      <c r="D1544" t="s">
        <v>114</v>
      </c>
      <c r="E1544" t="s">
        <v>192</v>
      </c>
      <c r="F1544">
        <v>0</v>
      </c>
    </row>
    <row r="1545" spans="1:6" x14ac:dyDescent="0.3">
      <c r="A1545" s="3"/>
      <c r="B1545" s="4">
        <v>93.25</v>
      </c>
      <c r="C1545" s="4">
        <v>0</v>
      </c>
      <c r="D1545" t="s">
        <v>114</v>
      </c>
      <c r="E1545" t="s">
        <v>366</v>
      </c>
      <c r="F1545">
        <v>0</v>
      </c>
    </row>
    <row r="1546" spans="1:6" x14ac:dyDescent="0.3">
      <c r="A1546" s="3"/>
      <c r="B1546" s="4">
        <v>22.71</v>
      </c>
      <c r="C1546" s="4">
        <v>0</v>
      </c>
      <c r="D1546" t="s">
        <v>114</v>
      </c>
      <c r="E1546" t="s">
        <v>365</v>
      </c>
      <c r="F1546">
        <v>0</v>
      </c>
    </row>
    <row r="1547" spans="1:6" x14ac:dyDescent="0.3">
      <c r="A1547" s="3" t="s">
        <v>369</v>
      </c>
      <c r="B1547" s="4">
        <v>466.5</v>
      </c>
      <c r="C1547" s="4">
        <v>0</v>
      </c>
      <c r="D1547" t="s">
        <v>114</v>
      </c>
      <c r="E1547" t="s">
        <v>360</v>
      </c>
      <c r="F1547">
        <v>0</v>
      </c>
    </row>
    <row r="1548" spans="1:6" x14ac:dyDescent="0.3">
      <c r="A1548" s="3"/>
      <c r="B1548" s="4">
        <v>72.260000000000005</v>
      </c>
      <c r="C1548" s="4">
        <v>0</v>
      </c>
      <c r="D1548" t="s">
        <v>114</v>
      </c>
      <c r="E1548" t="s">
        <v>361</v>
      </c>
      <c r="F1548">
        <v>0</v>
      </c>
    </row>
    <row r="1549" spans="1:6" x14ac:dyDescent="0.3">
      <c r="A1549" s="3"/>
      <c r="B1549" s="4">
        <v>149.13</v>
      </c>
      <c r="C1549" s="4">
        <v>0</v>
      </c>
      <c r="D1549" t="s">
        <v>114</v>
      </c>
      <c r="E1549" t="s">
        <v>363</v>
      </c>
      <c r="F1549">
        <v>0</v>
      </c>
    </row>
    <row r="1550" spans="1:6" x14ac:dyDescent="0.3">
      <c r="A1550" s="3"/>
      <c r="B1550" s="4">
        <v>6.86</v>
      </c>
      <c r="C1550" s="4">
        <v>0</v>
      </c>
      <c r="D1550" t="s">
        <v>114</v>
      </c>
      <c r="E1550" t="s">
        <v>370</v>
      </c>
      <c r="F1550">
        <v>0</v>
      </c>
    </row>
    <row r="1551" spans="1:6" x14ac:dyDescent="0.3">
      <c r="A1551" s="3"/>
      <c r="B1551" s="4">
        <v>3.56</v>
      </c>
      <c r="C1551" s="4">
        <v>0</v>
      </c>
      <c r="D1551" t="s">
        <v>114</v>
      </c>
      <c r="E1551" t="s">
        <v>371</v>
      </c>
      <c r="F1551">
        <v>0</v>
      </c>
    </row>
    <row r="1552" spans="1:6" x14ac:dyDescent="0.3">
      <c r="A1552" s="3"/>
      <c r="B1552" s="4">
        <v>1.8</v>
      </c>
      <c r="C1552" s="4">
        <v>0</v>
      </c>
      <c r="D1552" t="s">
        <v>114</v>
      </c>
      <c r="E1552" t="s">
        <v>364</v>
      </c>
      <c r="F1552">
        <v>0</v>
      </c>
    </row>
    <row r="1553" spans="1:6" x14ac:dyDescent="0.3">
      <c r="A1553" s="3"/>
      <c r="B1553" s="4">
        <v>182.24</v>
      </c>
      <c r="C1553" s="4">
        <v>0</v>
      </c>
      <c r="D1553" t="s">
        <v>114</v>
      </c>
      <c r="E1553" t="s">
        <v>362</v>
      </c>
      <c r="F1553">
        <v>0</v>
      </c>
    </row>
    <row r="1554" spans="1:6" x14ac:dyDescent="0.3">
      <c r="A1554" s="3" t="s">
        <v>372</v>
      </c>
      <c r="B1554" s="4">
        <v>45.41</v>
      </c>
      <c r="C1554" s="4">
        <v>0</v>
      </c>
      <c r="D1554" t="s">
        <v>114</v>
      </c>
      <c r="E1554" t="s">
        <v>192</v>
      </c>
      <c r="F1554">
        <v>0</v>
      </c>
    </row>
    <row r="1555" spans="1:6" x14ac:dyDescent="0.3">
      <c r="A1555" s="3" t="s">
        <v>373</v>
      </c>
      <c r="B1555" s="4">
        <v>10.61</v>
      </c>
      <c r="C1555" s="4">
        <v>0</v>
      </c>
      <c r="D1555" t="s">
        <v>114</v>
      </c>
      <c r="E1555" t="s">
        <v>192</v>
      </c>
      <c r="F1555">
        <v>0</v>
      </c>
    </row>
    <row r="1556" spans="1:6" x14ac:dyDescent="0.3">
      <c r="A1556" s="3"/>
      <c r="B1556" s="4">
        <v>4.16</v>
      </c>
      <c r="C1556" s="4">
        <v>0</v>
      </c>
      <c r="D1556" t="s">
        <v>114</v>
      </c>
      <c r="E1556" t="s">
        <v>365</v>
      </c>
      <c r="F1556">
        <v>0</v>
      </c>
    </row>
    <row r="1557" spans="1:6" x14ac:dyDescent="0.3">
      <c r="B1557" s="2">
        <f>SUM(B1:B1556)</f>
        <v>174066.15999999995</v>
      </c>
      <c r="C1557" s="2">
        <f>SUM(C1:C1556)</f>
        <v>1468.04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4"/>
  <sheetViews>
    <sheetView topLeftCell="A48" workbookViewId="0">
      <selection activeCell="I74" sqref="I74"/>
    </sheetView>
  </sheetViews>
  <sheetFormatPr defaultRowHeight="14.4" x14ac:dyDescent="0.3"/>
  <sheetData>
    <row r="1" spans="1:5" x14ac:dyDescent="0.3">
      <c r="A1" s="3" t="s">
        <v>359</v>
      </c>
      <c r="B1" s="4">
        <v>41.93</v>
      </c>
      <c r="C1" s="4">
        <v>0</v>
      </c>
      <c r="D1" t="s">
        <v>34</v>
      </c>
      <c r="E1" t="s">
        <v>407</v>
      </c>
    </row>
    <row r="2" spans="1:5" x14ac:dyDescent="0.3">
      <c r="A2" s="3" t="s">
        <v>408</v>
      </c>
      <c r="B2" s="4">
        <v>220</v>
      </c>
      <c r="C2" s="4">
        <v>0</v>
      </c>
      <c r="D2" t="s">
        <v>189</v>
      </c>
      <c r="E2" t="s">
        <v>407</v>
      </c>
    </row>
    <row r="3" spans="1:5" x14ac:dyDescent="0.3">
      <c r="A3" s="3" t="s">
        <v>408</v>
      </c>
      <c r="B3" s="4">
        <v>4.13</v>
      </c>
      <c r="C3" s="4">
        <v>0</v>
      </c>
      <c r="D3" t="s">
        <v>376</v>
      </c>
      <c r="E3" t="s">
        <v>407</v>
      </c>
    </row>
    <row r="4" spans="1:5" x14ac:dyDescent="0.3">
      <c r="A4" s="3" t="s">
        <v>408</v>
      </c>
      <c r="B4" s="4">
        <v>155.36000000000001</v>
      </c>
      <c r="C4" s="4">
        <v>0</v>
      </c>
      <c r="D4" t="s">
        <v>123</v>
      </c>
      <c r="E4" t="s">
        <v>407</v>
      </c>
    </row>
    <row r="5" spans="1:5" x14ac:dyDescent="0.3">
      <c r="A5" s="3" t="s">
        <v>408</v>
      </c>
      <c r="B5" s="4">
        <v>110.36</v>
      </c>
      <c r="C5" s="4">
        <v>0</v>
      </c>
      <c r="D5" t="s">
        <v>381</v>
      </c>
      <c r="E5" t="s">
        <v>407</v>
      </c>
    </row>
    <row r="6" spans="1:5" x14ac:dyDescent="0.3">
      <c r="A6" s="3" t="s">
        <v>408</v>
      </c>
      <c r="B6" s="4">
        <v>74.11</v>
      </c>
      <c r="C6" s="4">
        <v>0</v>
      </c>
      <c r="D6" t="s">
        <v>382</v>
      </c>
      <c r="E6" t="s">
        <v>407</v>
      </c>
    </row>
    <row r="7" spans="1:5" x14ac:dyDescent="0.3">
      <c r="A7" s="3" t="s">
        <v>408</v>
      </c>
      <c r="B7" s="4">
        <v>1.1499999999999999</v>
      </c>
      <c r="C7" s="4">
        <v>0</v>
      </c>
      <c r="D7" t="s">
        <v>383</v>
      </c>
      <c r="E7" t="s">
        <v>407</v>
      </c>
    </row>
    <row r="8" spans="1:5" x14ac:dyDescent="0.3">
      <c r="A8" s="3" t="s">
        <v>408</v>
      </c>
      <c r="B8" s="4">
        <v>57.2</v>
      </c>
      <c r="C8" s="4">
        <v>0</v>
      </c>
      <c r="D8" t="s">
        <v>385</v>
      </c>
      <c r="E8" t="s">
        <v>407</v>
      </c>
    </row>
    <row r="9" spans="1:5" x14ac:dyDescent="0.3">
      <c r="A9" s="3" t="s">
        <v>408</v>
      </c>
      <c r="B9" s="4">
        <v>430.96</v>
      </c>
      <c r="C9" s="4">
        <v>0</v>
      </c>
      <c r="D9" t="s">
        <v>34</v>
      </c>
      <c r="E9" t="s">
        <v>407</v>
      </c>
    </row>
    <row r="10" spans="1:5" x14ac:dyDescent="0.3">
      <c r="A10" s="3" t="s">
        <v>408</v>
      </c>
      <c r="B10" s="4">
        <v>68.61</v>
      </c>
      <c r="C10" s="4">
        <v>0</v>
      </c>
      <c r="D10" t="s">
        <v>387</v>
      </c>
      <c r="E10" t="s">
        <v>407</v>
      </c>
    </row>
    <row r="11" spans="1:5" x14ac:dyDescent="0.3">
      <c r="A11" s="3" t="s">
        <v>359</v>
      </c>
      <c r="B11" s="4">
        <v>17.71</v>
      </c>
      <c r="C11" s="4">
        <v>0</v>
      </c>
      <c r="D11" t="s">
        <v>34</v>
      </c>
      <c r="E11" t="s">
        <v>407</v>
      </c>
    </row>
    <row r="12" spans="1:5" x14ac:dyDescent="0.3">
      <c r="A12" s="3" t="s">
        <v>408</v>
      </c>
      <c r="B12" s="4">
        <v>63.77</v>
      </c>
      <c r="C12" s="4">
        <v>0</v>
      </c>
      <c r="D12" t="s">
        <v>189</v>
      </c>
      <c r="E12" t="s">
        <v>407</v>
      </c>
    </row>
    <row r="13" spans="1:5" x14ac:dyDescent="0.3">
      <c r="A13" s="3" t="s">
        <v>408</v>
      </c>
      <c r="B13" s="4">
        <v>1.73</v>
      </c>
      <c r="C13" s="4">
        <v>0</v>
      </c>
      <c r="D13" t="s">
        <v>375</v>
      </c>
      <c r="E13" t="s">
        <v>407</v>
      </c>
    </row>
    <row r="14" spans="1:5" x14ac:dyDescent="0.3">
      <c r="A14" s="3" t="s">
        <v>408</v>
      </c>
      <c r="B14" s="4">
        <v>68.94</v>
      </c>
      <c r="C14" s="4">
        <v>0</v>
      </c>
      <c r="D14" t="s">
        <v>123</v>
      </c>
      <c r="E14" t="s">
        <v>407</v>
      </c>
    </row>
    <row r="15" spans="1:5" x14ac:dyDescent="0.3">
      <c r="A15" s="3" t="s">
        <v>408</v>
      </c>
      <c r="B15" s="4">
        <v>600.02</v>
      </c>
      <c r="C15" s="4">
        <v>0</v>
      </c>
      <c r="D15" t="s">
        <v>34</v>
      </c>
      <c r="E15" t="s">
        <v>407</v>
      </c>
    </row>
    <row r="16" spans="1:5" x14ac:dyDescent="0.3">
      <c r="A16" s="3" t="s">
        <v>408</v>
      </c>
      <c r="B16" s="4">
        <v>8.84</v>
      </c>
      <c r="C16" s="4">
        <v>0</v>
      </c>
      <c r="D16" t="s">
        <v>387</v>
      </c>
      <c r="E16" t="s">
        <v>407</v>
      </c>
    </row>
    <row r="17" spans="1:5" x14ac:dyDescent="0.3">
      <c r="A17" s="3" t="s">
        <v>359</v>
      </c>
      <c r="B17" s="4">
        <v>24.56</v>
      </c>
      <c r="C17" s="4">
        <v>0</v>
      </c>
      <c r="D17" t="s">
        <v>34</v>
      </c>
      <c r="E17" t="s">
        <v>407</v>
      </c>
    </row>
    <row r="18" spans="1:5" x14ac:dyDescent="0.3">
      <c r="A18" s="3" t="s">
        <v>408</v>
      </c>
      <c r="B18" s="4">
        <v>29.32</v>
      </c>
      <c r="C18" s="4">
        <v>0</v>
      </c>
      <c r="D18" t="s">
        <v>189</v>
      </c>
      <c r="E18" t="s">
        <v>407</v>
      </c>
    </row>
    <row r="19" spans="1:5" x14ac:dyDescent="0.3">
      <c r="A19" s="3" t="s">
        <v>408</v>
      </c>
      <c r="B19" s="4">
        <v>259.25</v>
      </c>
      <c r="C19" s="4">
        <v>0</v>
      </c>
      <c r="D19" t="s">
        <v>189</v>
      </c>
      <c r="E19" t="s">
        <v>407</v>
      </c>
    </row>
    <row r="20" spans="1:5" x14ac:dyDescent="0.3">
      <c r="A20" s="3" t="s">
        <v>408</v>
      </c>
      <c r="B20" s="4">
        <v>33.590000000000003</v>
      </c>
      <c r="C20" s="4">
        <v>0</v>
      </c>
      <c r="D20" t="s">
        <v>376</v>
      </c>
      <c r="E20" t="s">
        <v>407</v>
      </c>
    </row>
    <row r="21" spans="1:5" x14ac:dyDescent="0.3">
      <c r="A21" s="3" t="s">
        <v>408</v>
      </c>
      <c r="B21" s="4">
        <v>442.08</v>
      </c>
      <c r="C21" s="4">
        <v>0</v>
      </c>
      <c r="D21" t="s">
        <v>34</v>
      </c>
      <c r="E21" t="s">
        <v>407</v>
      </c>
    </row>
    <row r="22" spans="1:5" x14ac:dyDescent="0.3">
      <c r="A22" s="3" t="s">
        <v>359</v>
      </c>
      <c r="B22" s="4">
        <v>131.32</v>
      </c>
      <c r="C22" s="4">
        <v>0</v>
      </c>
      <c r="D22" t="s">
        <v>34</v>
      </c>
      <c r="E22" t="s">
        <v>407</v>
      </c>
    </row>
    <row r="23" spans="1:5" x14ac:dyDescent="0.3">
      <c r="A23" s="3" t="s">
        <v>408</v>
      </c>
      <c r="B23" s="4">
        <v>22.28</v>
      </c>
      <c r="C23" s="4">
        <v>0</v>
      </c>
      <c r="D23" t="s">
        <v>387</v>
      </c>
      <c r="E23" t="s">
        <v>407</v>
      </c>
    </row>
    <row r="24" spans="1:5" x14ac:dyDescent="0.3">
      <c r="A24" s="3" t="s">
        <v>408</v>
      </c>
      <c r="B24" s="4">
        <v>29.76</v>
      </c>
      <c r="C24" s="4">
        <v>0</v>
      </c>
      <c r="D24" t="s">
        <v>189</v>
      </c>
      <c r="E24" t="s">
        <v>407</v>
      </c>
    </row>
    <row r="25" spans="1:5" x14ac:dyDescent="0.3">
      <c r="A25" s="3" t="s">
        <v>408</v>
      </c>
      <c r="B25" s="4">
        <v>11.13</v>
      </c>
      <c r="C25" s="4">
        <v>0</v>
      </c>
      <c r="D25" t="s">
        <v>375</v>
      </c>
      <c r="E25" t="s">
        <v>407</v>
      </c>
    </row>
    <row r="26" spans="1:5" x14ac:dyDescent="0.3">
      <c r="A26" s="3" t="s">
        <v>408</v>
      </c>
      <c r="B26" s="4">
        <v>124.27</v>
      </c>
      <c r="C26" s="4">
        <v>0</v>
      </c>
      <c r="D26" t="s">
        <v>34</v>
      </c>
      <c r="E26" t="s">
        <v>407</v>
      </c>
    </row>
    <row r="27" spans="1:5" x14ac:dyDescent="0.3">
      <c r="A27" s="3" t="s">
        <v>408</v>
      </c>
      <c r="B27" s="4">
        <v>22.06</v>
      </c>
      <c r="C27" s="4">
        <v>0</v>
      </c>
      <c r="D27" t="s">
        <v>387</v>
      </c>
      <c r="E27" t="s">
        <v>407</v>
      </c>
    </row>
    <row r="28" spans="1:5" x14ac:dyDescent="0.3">
      <c r="A28" s="3" t="s">
        <v>359</v>
      </c>
      <c r="B28" s="4">
        <v>62.99</v>
      </c>
      <c r="C28" s="4">
        <v>0</v>
      </c>
      <c r="D28" t="s">
        <v>34</v>
      </c>
      <c r="E28" t="s">
        <v>407</v>
      </c>
    </row>
    <row r="29" spans="1:5" x14ac:dyDescent="0.3">
      <c r="A29" s="3" t="s">
        <v>408</v>
      </c>
      <c r="B29" s="4">
        <v>299.10000000000002</v>
      </c>
      <c r="C29" s="4">
        <v>0</v>
      </c>
      <c r="D29" t="s">
        <v>189</v>
      </c>
      <c r="E29" t="s">
        <v>407</v>
      </c>
    </row>
    <row r="30" spans="1:5" x14ac:dyDescent="0.3">
      <c r="A30" s="3" t="s">
        <v>408</v>
      </c>
      <c r="B30" s="4">
        <v>46.28</v>
      </c>
      <c r="C30" s="4">
        <v>0</v>
      </c>
      <c r="D30" t="s">
        <v>375</v>
      </c>
      <c r="E30" t="s">
        <v>407</v>
      </c>
    </row>
    <row r="31" spans="1:5" x14ac:dyDescent="0.3">
      <c r="A31" s="3" t="s">
        <v>408</v>
      </c>
      <c r="B31" s="4">
        <v>21.2</v>
      </c>
      <c r="C31" s="4">
        <v>0</v>
      </c>
      <c r="D31" t="s">
        <v>376</v>
      </c>
      <c r="E31" t="s">
        <v>407</v>
      </c>
    </row>
    <row r="32" spans="1:5" x14ac:dyDescent="0.3">
      <c r="A32" s="3" t="s">
        <v>408</v>
      </c>
      <c r="B32" s="4">
        <v>9.08</v>
      </c>
      <c r="C32" s="4">
        <v>0</v>
      </c>
      <c r="D32" t="s">
        <v>123</v>
      </c>
      <c r="E32" t="s">
        <v>407</v>
      </c>
    </row>
    <row r="33" spans="1:5" x14ac:dyDescent="0.3">
      <c r="A33" s="3" t="s">
        <v>408</v>
      </c>
      <c r="B33" s="4">
        <v>1.47</v>
      </c>
      <c r="C33" s="4">
        <v>0</v>
      </c>
      <c r="D33" t="s">
        <v>383</v>
      </c>
      <c r="E33" t="s">
        <v>407</v>
      </c>
    </row>
    <row r="34" spans="1:5" x14ac:dyDescent="0.3">
      <c r="A34" s="3" t="s">
        <v>408</v>
      </c>
      <c r="B34" s="4">
        <v>70.94</v>
      </c>
      <c r="C34" s="4">
        <v>0</v>
      </c>
      <c r="D34" t="s">
        <v>34</v>
      </c>
      <c r="E34" t="s">
        <v>407</v>
      </c>
    </row>
    <row r="35" spans="1:5" x14ac:dyDescent="0.3">
      <c r="A35" s="3" t="s">
        <v>408</v>
      </c>
      <c r="B35" s="4">
        <v>46.98</v>
      </c>
      <c r="C35" s="4">
        <v>0</v>
      </c>
      <c r="D35" t="s">
        <v>387</v>
      </c>
      <c r="E35" t="s">
        <v>407</v>
      </c>
    </row>
    <row r="36" spans="1:5" x14ac:dyDescent="0.3">
      <c r="A36" s="3" t="s">
        <v>359</v>
      </c>
      <c r="B36" s="4">
        <v>61.7</v>
      </c>
      <c r="C36" s="4">
        <v>0</v>
      </c>
      <c r="D36" t="s">
        <v>34</v>
      </c>
      <c r="E36" t="s">
        <v>407</v>
      </c>
    </row>
    <row r="37" spans="1:5" x14ac:dyDescent="0.3">
      <c r="A37" s="3" t="s">
        <v>408</v>
      </c>
      <c r="B37" s="4">
        <v>31.95</v>
      </c>
      <c r="C37" s="4">
        <v>0</v>
      </c>
      <c r="D37" t="s">
        <v>189</v>
      </c>
      <c r="E37" t="s">
        <v>407</v>
      </c>
    </row>
    <row r="38" spans="1:5" x14ac:dyDescent="0.3">
      <c r="A38" s="3" t="s">
        <v>408</v>
      </c>
      <c r="B38" s="4">
        <v>15.95</v>
      </c>
      <c r="C38" s="4">
        <v>0</v>
      </c>
      <c r="D38" t="s">
        <v>375</v>
      </c>
      <c r="E38" t="s">
        <v>407</v>
      </c>
    </row>
    <row r="39" spans="1:5" x14ac:dyDescent="0.3">
      <c r="A39" s="3" t="s">
        <v>408</v>
      </c>
      <c r="B39" s="4">
        <v>3.54</v>
      </c>
      <c r="C39" s="4">
        <v>0</v>
      </c>
      <c r="D39" t="s">
        <v>376</v>
      </c>
      <c r="E39" t="s">
        <v>407</v>
      </c>
    </row>
    <row r="40" spans="1:5" x14ac:dyDescent="0.3">
      <c r="A40" s="3" t="s">
        <v>408</v>
      </c>
      <c r="B40" s="4">
        <v>73.44</v>
      </c>
      <c r="C40" s="4">
        <v>0</v>
      </c>
      <c r="D40" t="s">
        <v>34</v>
      </c>
      <c r="E40" t="s">
        <v>407</v>
      </c>
    </row>
    <row r="41" spans="1:5" x14ac:dyDescent="0.3">
      <c r="A41" s="3" t="s">
        <v>408</v>
      </c>
      <c r="B41" s="4">
        <v>21.09</v>
      </c>
      <c r="C41" s="4">
        <v>0</v>
      </c>
      <c r="D41" t="s">
        <v>387</v>
      </c>
      <c r="E41" t="s">
        <v>407</v>
      </c>
    </row>
    <row r="42" spans="1:5" x14ac:dyDescent="0.3">
      <c r="A42" s="3" t="s">
        <v>359</v>
      </c>
      <c r="B42" s="4">
        <v>131.19</v>
      </c>
      <c r="C42" s="4">
        <v>0</v>
      </c>
      <c r="D42" t="s">
        <v>34</v>
      </c>
      <c r="E42" t="s">
        <v>407</v>
      </c>
    </row>
    <row r="43" spans="1:5" x14ac:dyDescent="0.3">
      <c r="A43" s="3" t="s">
        <v>408</v>
      </c>
      <c r="B43" s="4">
        <v>10.49</v>
      </c>
      <c r="C43" s="4">
        <v>0</v>
      </c>
      <c r="D43" t="s">
        <v>375</v>
      </c>
      <c r="E43" t="s">
        <v>407</v>
      </c>
    </row>
    <row r="44" spans="1:5" x14ac:dyDescent="0.3">
      <c r="A44" s="3" t="s">
        <v>408</v>
      </c>
      <c r="B44" s="4">
        <v>35.46</v>
      </c>
      <c r="C44" s="4">
        <v>0</v>
      </c>
      <c r="D44" t="s">
        <v>376</v>
      </c>
      <c r="E44" t="s">
        <v>407</v>
      </c>
    </row>
    <row r="45" spans="1:5" x14ac:dyDescent="0.3">
      <c r="A45" s="3" t="s">
        <v>408</v>
      </c>
      <c r="B45" s="4">
        <v>22.05</v>
      </c>
      <c r="C45" s="4">
        <v>0</v>
      </c>
      <c r="D45" t="s">
        <v>123</v>
      </c>
      <c r="E45" t="s">
        <v>407</v>
      </c>
    </row>
    <row r="46" spans="1:5" x14ac:dyDescent="0.3">
      <c r="A46" s="3" t="s">
        <v>408</v>
      </c>
      <c r="B46" s="4">
        <v>28.97</v>
      </c>
      <c r="C46" s="4">
        <v>0</v>
      </c>
      <c r="D46" t="s">
        <v>383</v>
      </c>
      <c r="E46" t="s">
        <v>407</v>
      </c>
    </row>
    <row r="47" spans="1:5" x14ac:dyDescent="0.3">
      <c r="A47" s="3" t="s">
        <v>408</v>
      </c>
      <c r="B47" s="4">
        <v>134.54</v>
      </c>
      <c r="C47" s="4">
        <v>0</v>
      </c>
      <c r="D47" t="s">
        <v>34</v>
      </c>
      <c r="E47" t="s">
        <v>407</v>
      </c>
    </row>
    <row r="48" spans="1:5" x14ac:dyDescent="0.3">
      <c r="A48" s="3" t="s">
        <v>359</v>
      </c>
      <c r="B48" s="4">
        <v>3.85</v>
      </c>
      <c r="C48" s="4">
        <v>0</v>
      </c>
      <c r="D48" t="s">
        <v>34</v>
      </c>
      <c r="E48" t="s">
        <v>407</v>
      </c>
    </row>
    <row r="49" spans="1:5" x14ac:dyDescent="0.3">
      <c r="A49" s="3" t="s">
        <v>408</v>
      </c>
      <c r="B49" s="4">
        <v>26.69</v>
      </c>
      <c r="C49" s="4">
        <v>0</v>
      </c>
      <c r="D49" t="s">
        <v>189</v>
      </c>
      <c r="E49" t="s">
        <v>407</v>
      </c>
    </row>
    <row r="50" spans="1:5" x14ac:dyDescent="0.3">
      <c r="A50" s="3" t="s">
        <v>408</v>
      </c>
      <c r="B50" s="4">
        <v>535</v>
      </c>
      <c r="C50" s="4">
        <v>0</v>
      </c>
      <c r="D50" t="s">
        <v>34</v>
      </c>
      <c r="E50" t="s">
        <v>407</v>
      </c>
    </row>
    <row r="51" spans="1:5" x14ac:dyDescent="0.3">
      <c r="A51" s="3" t="s">
        <v>359</v>
      </c>
      <c r="B51" s="4">
        <v>213.21</v>
      </c>
      <c r="C51" s="4">
        <v>0</v>
      </c>
      <c r="D51" t="s">
        <v>34</v>
      </c>
      <c r="E51" t="s">
        <v>407</v>
      </c>
    </row>
    <row r="52" spans="1:5" x14ac:dyDescent="0.3">
      <c r="A52" s="3" t="s">
        <v>408</v>
      </c>
      <c r="B52" s="4">
        <v>285.99</v>
      </c>
      <c r="C52" s="4">
        <v>0</v>
      </c>
      <c r="D52" t="s">
        <v>189</v>
      </c>
      <c r="E52" t="s">
        <v>407</v>
      </c>
    </row>
    <row r="53" spans="1:5" x14ac:dyDescent="0.3">
      <c r="A53" s="3" t="s">
        <v>408</v>
      </c>
      <c r="B53" s="4">
        <v>30.14</v>
      </c>
      <c r="C53" s="4">
        <v>0</v>
      </c>
      <c r="D53" t="s">
        <v>376</v>
      </c>
      <c r="E53" t="s">
        <v>407</v>
      </c>
    </row>
    <row r="54" spans="1:5" x14ac:dyDescent="0.3">
      <c r="A54" s="3" t="s">
        <v>408</v>
      </c>
      <c r="B54" s="4">
        <v>45.57</v>
      </c>
      <c r="C54" s="4">
        <v>0</v>
      </c>
      <c r="D54" t="s">
        <v>123</v>
      </c>
      <c r="E54" t="s">
        <v>407</v>
      </c>
    </row>
    <row r="55" spans="1:5" x14ac:dyDescent="0.3">
      <c r="A55" s="3" t="s">
        <v>408</v>
      </c>
      <c r="B55" s="4">
        <v>5.08</v>
      </c>
      <c r="C55" s="4">
        <v>0</v>
      </c>
      <c r="D55" t="s">
        <v>382</v>
      </c>
      <c r="E55" t="s">
        <v>407</v>
      </c>
    </row>
    <row r="56" spans="1:5" x14ac:dyDescent="0.3">
      <c r="A56" s="3" t="s">
        <v>408</v>
      </c>
      <c r="B56" s="4">
        <v>253.94</v>
      </c>
      <c r="C56" s="4">
        <v>0</v>
      </c>
      <c r="D56" t="s">
        <v>34</v>
      </c>
      <c r="E56" t="s">
        <v>407</v>
      </c>
    </row>
    <row r="57" spans="1:5" x14ac:dyDescent="0.3">
      <c r="A57" s="3" t="s">
        <v>359</v>
      </c>
      <c r="B57" s="4">
        <v>293.64</v>
      </c>
      <c r="C57" s="4">
        <v>0</v>
      </c>
      <c r="D57" t="s">
        <v>34</v>
      </c>
      <c r="E57" t="s">
        <v>407</v>
      </c>
    </row>
    <row r="58" spans="1:5" x14ac:dyDescent="0.3">
      <c r="A58" s="3" t="s">
        <v>408</v>
      </c>
      <c r="B58" s="4">
        <v>36.44</v>
      </c>
      <c r="C58" s="4">
        <v>0</v>
      </c>
      <c r="D58" t="s">
        <v>387</v>
      </c>
      <c r="E58" t="s">
        <v>407</v>
      </c>
    </row>
    <row r="59" spans="1:5" x14ac:dyDescent="0.3">
      <c r="A59" s="3" t="s">
        <v>408</v>
      </c>
      <c r="B59" s="4">
        <v>150.13999999999999</v>
      </c>
      <c r="C59" s="4">
        <v>0</v>
      </c>
      <c r="D59" t="s">
        <v>189</v>
      </c>
      <c r="E59" t="s">
        <v>407</v>
      </c>
    </row>
    <row r="60" spans="1:5" x14ac:dyDescent="0.3">
      <c r="A60" s="3" t="s">
        <v>408</v>
      </c>
      <c r="B60" s="4">
        <v>29.11</v>
      </c>
      <c r="C60" s="4">
        <v>0</v>
      </c>
      <c r="D60" t="s">
        <v>375</v>
      </c>
      <c r="E60" t="s">
        <v>407</v>
      </c>
    </row>
    <row r="61" spans="1:5" x14ac:dyDescent="0.3">
      <c r="A61" s="3" t="s">
        <v>408</v>
      </c>
      <c r="B61" s="4">
        <v>15.82</v>
      </c>
      <c r="C61" s="4">
        <v>0</v>
      </c>
      <c r="D61" t="s">
        <v>376</v>
      </c>
      <c r="E61" t="s">
        <v>407</v>
      </c>
    </row>
    <row r="62" spans="1:5" x14ac:dyDescent="0.3">
      <c r="A62" s="3" t="s">
        <v>408</v>
      </c>
      <c r="B62" s="4">
        <v>34.409999999999997</v>
      </c>
      <c r="C62" s="4">
        <v>0</v>
      </c>
      <c r="D62" t="s">
        <v>123</v>
      </c>
      <c r="E62" t="s">
        <v>407</v>
      </c>
    </row>
    <row r="63" spans="1:5" x14ac:dyDescent="0.3">
      <c r="A63" s="3" t="s">
        <v>408</v>
      </c>
      <c r="B63" s="4">
        <v>110.16</v>
      </c>
      <c r="C63" s="4">
        <v>0</v>
      </c>
      <c r="D63" t="s">
        <v>34</v>
      </c>
      <c r="E63" t="s">
        <v>407</v>
      </c>
    </row>
    <row r="64" spans="1:5" x14ac:dyDescent="0.3">
      <c r="A64" s="3" t="s">
        <v>408</v>
      </c>
      <c r="B64" s="4">
        <v>4.9400000000000004</v>
      </c>
      <c r="C64" s="4">
        <v>0</v>
      </c>
      <c r="D64" t="s">
        <v>387</v>
      </c>
      <c r="E64" t="s">
        <v>407</v>
      </c>
    </row>
    <row r="65" spans="1:5" x14ac:dyDescent="0.3">
      <c r="A65" s="3" t="s">
        <v>359</v>
      </c>
      <c r="B65" s="4">
        <v>800.04</v>
      </c>
      <c r="C65" s="4">
        <v>0</v>
      </c>
      <c r="D65" t="s">
        <v>34</v>
      </c>
      <c r="E65" t="s">
        <v>407</v>
      </c>
    </row>
    <row r="66" spans="1:5" x14ac:dyDescent="0.3">
      <c r="A66" s="3" t="s">
        <v>408</v>
      </c>
      <c r="B66" s="4">
        <v>240.2</v>
      </c>
      <c r="C66" s="4">
        <v>0</v>
      </c>
      <c r="D66" t="s">
        <v>189</v>
      </c>
      <c r="E66" t="s">
        <v>407</v>
      </c>
    </row>
    <row r="67" spans="1:5" x14ac:dyDescent="0.3">
      <c r="A67" s="3" t="s">
        <v>408</v>
      </c>
      <c r="B67" s="4">
        <v>3.74</v>
      </c>
      <c r="C67" s="4">
        <v>0</v>
      </c>
      <c r="D67" t="s">
        <v>376</v>
      </c>
      <c r="E67" t="s">
        <v>407</v>
      </c>
    </row>
    <row r="68" spans="1:5" x14ac:dyDescent="0.3">
      <c r="A68" s="3" t="s">
        <v>408</v>
      </c>
      <c r="B68" s="4">
        <v>184.55</v>
      </c>
      <c r="C68" s="4">
        <v>0</v>
      </c>
      <c r="D68" t="s">
        <v>34</v>
      </c>
      <c r="E68" t="s">
        <v>407</v>
      </c>
    </row>
    <row r="69" spans="1:5" x14ac:dyDescent="0.3">
      <c r="A69" s="3" t="s">
        <v>408</v>
      </c>
      <c r="B69" s="4">
        <v>11.62</v>
      </c>
      <c r="C69" s="4">
        <v>0</v>
      </c>
      <c r="D69" t="s">
        <v>387</v>
      </c>
      <c r="E69" t="s">
        <v>407</v>
      </c>
    </row>
    <row r="70" spans="1:5" x14ac:dyDescent="0.3">
      <c r="A70" s="3" t="s">
        <v>359</v>
      </c>
      <c r="B70" s="4">
        <v>379.31</v>
      </c>
      <c r="C70" s="4">
        <v>0</v>
      </c>
      <c r="D70" t="s">
        <v>34</v>
      </c>
      <c r="E70" t="s">
        <v>407</v>
      </c>
    </row>
    <row r="71" spans="1:5" x14ac:dyDescent="0.3">
      <c r="A71" s="3" t="s">
        <v>408</v>
      </c>
      <c r="B71" s="4">
        <v>201.04</v>
      </c>
      <c r="C71" s="4">
        <v>0</v>
      </c>
      <c r="D71" t="s">
        <v>406</v>
      </c>
      <c r="E71" t="s">
        <v>407</v>
      </c>
    </row>
    <row r="72" spans="1:5" x14ac:dyDescent="0.3">
      <c r="A72" s="3" t="s">
        <v>408</v>
      </c>
      <c r="B72" s="4">
        <v>162.85</v>
      </c>
      <c r="C72" s="4">
        <v>0</v>
      </c>
      <c r="D72" t="s">
        <v>189</v>
      </c>
      <c r="E72" t="s">
        <v>407</v>
      </c>
    </row>
    <row r="73" spans="1:5" x14ac:dyDescent="0.3">
      <c r="A73" s="3" t="s">
        <v>408</v>
      </c>
      <c r="B73" s="4">
        <v>172.65</v>
      </c>
      <c r="C73" s="4">
        <v>0</v>
      </c>
      <c r="D73" t="s">
        <v>34</v>
      </c>
      <c r="E73" t="s">
        <v>407</v>
      </c>
    </row>
    <row r="74" spans="1:5" x14ac:dyDescent="0.3">
      <c r="B74" s="2">
        <f>SUM(B1:B73)</f>
        <v>8412.9799999999977</v>
      </c>
      <c r="C74" s="2">
        <f>SUM(C1:C73)</f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66"/>
  <sheetViews>
    <sheetView topLeftCell="B3" workbookViewId="0">
      <selection activeCell="A7" sqref="A7"/>
    </sheetView>
  </sheetViews>
  <sheetFormatPr defaultRowHeight="14.4" x14ac:dyDescent="0.3"/>
  <cols>
    <col min="1" max="1" width="0" hidden="1" customWidth="1"/>
    <col min="2" max="2" width="9.109375" bestFit="1" customWidth="1"/>
    <col min="3" max="3" width="24.6640625" customWidth="1"/>
    <col min="4" max="4" width="25.77734375" customWidth="1"/>
    <col min="5" max="5" width="11" bestFit="1" customWidth="1"/>
    <col min="6" max="6" width="8.88671875" hidden="1" customWidth="1"/>
    <col min="7" max="7" width="12.44140625" bestFit="1" customWidth="1"/>
    <col min="8" max="8" width="0" hidden="1" customWidth="1"/>
    <col min="9" max="9" width="10.21875" bestFit="1" customWidth="1"/>
    <col min="10" max="10" width="12.44140625" customWidth="1"/>
    <col min="11" max="11" width="11.21875" bestFit="1" customWidth="1"/>
    <col min="12" max="12" width="12.44140625" bestFit="1" customWidth="1"/>
    <col min="13" max="14" width="11.33203125" bestFit="1" customWidth="1"/>
    <col min="15" max="16" width="11.21875" bestFit="1" customWidth="1"/>
    <col min="17" max="17" width="8.44140625" customWidth="1"/>
    <col min="18" max="18" width="10.109375" customWidth="1"/>
    <col min="19" max="19" width="10.21875" bestFit="1" customWidth="1"/>
    <col min="20" max="20" width="11.33203125" bestFit="1" customWidth="1"/>
    <col min="21" max="21" width="8.44140625" customWidth="1"/>
    <col min="22" max="22" width="10.33203125" bestFit="1" customWidth="1"/>
    <col min="23" max="23" width="12.109375" bestFit="1" customWidth="1"/>
    <col min="24" max="24" width="11.109375" bestFit="1" customWidth="1"/>
  </cols>
  <sheetData>
    <row r="1" spans="1:24" ht="15.6" x14ac:dyDescent="0.3">
      <c r="A1" s="52"/>
      <c r="B1" s="83" t="s">
        <v>428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</row>
    <row r="2" spans="1:24" ht="15.6" x14ac:dyDescent="0.3">
      <c r="A2" s="52"/>
      <c r="B2" s="83" t="s">
        <v>727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</row>
    <row r="3" spans="1:24" ht="15.6" x14ac:dyDescent="0.3">
      <c r="A3" s="52"/>
      <c r="B3" s="83" t="s">
        <v>728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</row>
    <row r="4" spans="1:24" ht="15.6" x14ac:dyDescent="0.3">
      <c r="A4" s="52"/>
      <c r="B4" s="83" t="s">
        <v>429</v>
      </c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</row>
    <row r="5" spans="1:24" ht="14.4" customHeight="1" x14ac:dyDescent="0.3">
      <c r="A5" s="52"/>
      <c r="B5" s="83" t="s">
        <v>430</v>
      </c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</row>
    <row r="6" spans="1:24" ht="15.6" customHeight="1" x14ac:dyDescent="0.3">
      <c r="A6" s="52"/>
      <c r="B6" s="52"/>
      <c r="C6" s="58" t="s">
        <v>467</v>
      </c>
      <c r="D6" s="58" t="s">
        <v>468</v>
      </c>
      <c r="E6" s="58" t="s">
        <v>469</v>
      </c>
      <c r="F6" s="58" t="s">
        <v>467</v>
      </c>
      <c r="G6" s="58" t="s">
        <v>470</v>
      </c>
      <c r="H6" s="58" t="s">
        <v>467</v>
      </c>
      <c r="I6" s="58" t="s">
        <v>471</v>
      </c>
      <c r="J6" s="58" t="s">
        <v>472</v>
      </c>
      <c r="K6" s="58" t="s">
        <v>473</v>
      </c>
      <c r="L6" s="58" t="s">
        <v>474</v>
      </c>
      <c r="M6" s="58" t="s">
        <v>475</v>
      </c>
      <c r="N6" s="58" t="s">
        <v>476</v>
      </c>
      <c r="O6" s="58" t="s">
        <v>477</v>
      </c>
      <c r="P6" s="58" t="s">
        <v>478</v>
      </c>
      <c r="Q6" s="58" t="s">
        <v>479</v>
      </c>
      <c r="R6" s="58" t="s">
        <v>480</v>
      </c>
      <c r="S6" s="58" t="s">
        <v>481</v>
      </c>
      <c r="T6" s="58" t="s">
        <v>482</v>
      </c>
      <c r="U6" s="58" t="s">
        <v>483</v>
      </c>
      <c r="V6" s="58" t="s">
        <v>484</v>
      </c>
      <c r="W6" s="58" t="s">
        <v>485</v>
      </c>
    </row>
    <row r="7" spans="1:24" ht="15.6" customHeight="1" x14ac:dyDescent="0.3">
      <c r="A7" s="216"/>
      <c r="B7" s="216"/>
      <c r="C7" s="217"/>
      <c r="D7" s="217"/>
      <c r="E7" s="99"/>
      <c r="F7" s="100"/>
      <c r="G7" s="101"/>
      <c r="H7" s="102"/>
      <c r="I7" s="103"/>
      <c r="J7" s="100" t="s">
        <v>584</v>
      </c>
      <c r="K7" s="102" t="s">
        <v>455</v>
      </c>
      <c r="L7" s="102" t="s">
        <v>455</v>
      </c>
      <c r="M7" s="102"/>
      <c r="N7" s="104" t="s">
        <v>585</v>
      </c>
      <c r="O7" s="105"/>
      <c r="P7" s="106" t="s">
        <v>586</v>
      </c>
      <c r="Q7" s="105"/>
      <c r="R7" s="105"/>
      <c r="S7" s="107"/>
      <c r="T7" s="107"/>
      <c r="U7" s="107"/>
      <c r="V7" s="107"/>
      <c r="W7" s="52"/>
    </row>
    <row r="8" spans="1:24" ht="124.8" customHeight="1" x14ac:dyDescent="0.3">
      <c r="A8" s="108" t="s">
        <v>587</v>
      </c>
      <c r="B8" s="108"/>
      <c r="C8" s="109" t="s">
        <v>9</v>
      </c>
      <c r="D8" s="109" t="s">
        <v>588</v>
      </c>
      <c r="E8" s="110" t="s">
        <v>589</v>
      </c>
      <c r="F8" s="109" t="s">
        <v>590</v>
      </c>
      <c r="G8" s="111" t="s">
        <v>519</v>
      </c>
      <c r="H8" s="112" t="s">
        <v>591</v>
      </c>
      <c r="I8" s="112" t="s">
        <v>592</v>
      </c>
      <c r="J8" s="112" t="s">
        <v>593</v>
      </c>
      <c r="K8" s="112" t="s">
        <v>594</v>
      </c>
      <c r="L8" s="112" t="s">
        <v>595</v>
      </c>
      <c r="M8" s="112" t="s">
        <v>596</v>
      </c>
      <c r="N8" s="112" t="s">
        <v>597</v>
      </c>
      <c r="O8" s="112" t="s">
        <v>598</v>
      </c>
      <c r="P8" s="112" t="s">
        <v>599</v>
      </c>
      <c r="Q8" s="113" t="s">
        <v>600</v>
      </c>
      <c r="R8" s="112" t="s">
        <v>601</v>
      </c>
      <c r="S8" s="112" t="s">
        <v>678</v>
      </c>
      <c r="T8" s="112" t="s">
        <v>679</v>
      </c>
      <c r="U8" s="112" t="s">
        <v>967</v>
      </c>
      <c r="V8" s="112" t="s">
        <v>968</v>
      </c>
      <c r="W8" s="112" t="s">
        <v>969</v>
      </c>
    </row>
    <row r="9" spans="1:24" ht="15.6" x14ac:dyDescent="0.3">
      <c r="A9" s="114">
        <v>20140721084800</v>
      </c>
      <c r="B9" s="115">
        <v>1</v>
      </c>
      <c r="C9" s="116" t="s">
        <v>602</v>
      </c>
      <c r="D9" s="117" t="s">
        <v>603</v>
      </c>
      <c r="E9" s="118">
        <v>41821</v>
      </c>
      <c r="F9" s="117">
        <v>435</v>
      </c>
      <c r="G9" s="119">
        <v>106.4</v>
      </c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1"/>
      <c r="T9" s="121"/>
      <c r="U9" s="121"/>
      <c r="V9" s="121">
        <v>106.4</v>
      </c>
      <c r="W9" s="52"/>
      <c r="X9" s="24">
        <f>G9-SUM(I9:W9)</f>
        <v>0</v>
      </c>
    </row>
    <row r="10" spans="1:24" ht="15.6" x14ac:dyDescent="0.3">
      <c r="A10" s="114">
        <v>20140721084800</v>
      </c>
      <c r="B10" s="115">
        <f>B9+1</f>
        <v>2</v>
      </c>
      <c r="C10" s="116" t="s">
        <v>602</v>
      </c>
      <c r="D10" s="117" t="s">
        <v>604</v>
      </c>
      <c r="E10" s="118">
        <v>41821</v>
      </c>
      <c r="F10" s="117">
        <v>435</v>
      </c>
      <c r="G10" s="119">
        <v>218.4</v>
      </c>
      <c r="H10" s="120"/>
      <c r="I10" s="120"/>
      <c r="J10" s="120"/>
      <c r="K10" s="120"/>
      <c r="L10" s="120"/>
      <c r="M10" s="120"/>
      <c r="N10" s="120"/>
      <c r="O10" s="120"/>
      <c r="P10" s="119">
        <v>218.4</v>
      </c>
      <c r="Q10" s="119"/>
      <c r="R10" s="120"/>
      <c r="S10" s="122"/>
      <c r="T10" s="122"/>
      <c r="U10" s="122"/>
      <c r="V10" s="122"/>
      <c r="W10" s="52"/>
      <c r="X10" s="24">
        <f t="shared" ref="X10:X73" si="0">G10-SUM(I10:W10)</f>
        <v>0</v>
      </c>
    </row>
    <row r="11" spans="1:24" ht="15.6" x14ac:dyDescent="0.3">
      <c r="A11" s="114">
        <v>20140721084800</v>
      </c>
      <c r="B11" s="115">
        <f t="shared" ref="B11:B74" si="1">B10+1</f>
        <v>3</v>
      </c>
      <c r="C11" s="116" t="s">
        <v>602</v>
      </c>
      <c r="D11" s="117" t="s">
        <v>605</v>
      </c>
      <c r="E11" s="118">
        <v>41821</v>
      </c>
      <c r="F11" s="117">
        <v>435</v>
      </c>
      <c r="G11" s="123">
        <v>167.17</v>
      </c>
      <c r="H11" s="120"/>
      <c r="I11" s="120"/>
      <c r="J11" s="120"/>
      <c r="K11" s="120"/>
      <c r="L11" s="120"/>
      <c r="M11" s="120"/>
      <c r="N11" s="120"/>
      <c r="O11" s="120"/>
      <c r="P11" s="123">
        <v>167.17</v>
      </c>
      <c r="Q11" s="116"/>
      <c r="R11" s="116"/>
      <c r="S11" s="124"/>
      <c r="T11" s="124"/>
      <c r="U11" s="124"/>
      <c r="V11" s="124"/>
      <c r="W11" s="52"/>
      <c r="X11" s="24">
        <f t="shared" si="0"/>
        <v>0</v>
      </c>
    </row>
    <row r="12" spans="1:24" ht="15.6" x14ac:dyDescent="0.3">
      <c r="A12" s="114">
        <v>20140721084800</v>
      </c>
      <c r="B12" s="115">
        <f t="shared" si="1"/>
        <v>4</v>
      </c>
      <c r="C12" s="116" t="s">
        <v>602</v>
      </c>
      <c r="D12" s="117" t="s">
        <v>606</v>
      </c>
      <c r="E12" s="118">
        <v>41821</v>
      </c>
      <c r="F12" s="117">
        <v>435</v>
      </c>
      <c r="G12" s="119">
        <v>300</v>
      </c>
      <c r="H12" s="120"/>
      <c r="I12" s="120"/>
      <c r="J12" s="119"/>
      <c r="K12" s="120"/>
      <c r="L12" s="120"/>
      <c r="M12" s="119">
        <v>300</v>
      </c>
      <c r="N12" s="120"/>
      <c r="O12" s="120"/>
      <c r="P12" s="120"/>
      <c r="Q12" s="120"/>
      <c r="R12" s="120"/>
      <c r="S12" s="122"/>
      <c r="T12" s="122"/>
      <c r="U12" s="122"/>
      <c r="V12" s="122"/>
      <c r="W12" s="52"/>
      <c r="X12" s="24">
        <f t="shared" si="0"/>
        <v>0</v>
      </c>
    </row>
    <row r="13" spans="1:24" ht="15.6" x14ac:dyDescent="0.3">
      <c r="A13" s="114">
        <v>20140721084800</v>
      </c>
      <c r="B13" s="115">
        <f t="shared" si="1"/>
        <v>5</v>
      </c>
      <c r="C13" s="116" t="s">
        <v>602</v>
      </c>
      <c r="D13" s="117" t="s">
        <v>607</v>
      </c>
      <c r="E13" s="118">
        <v>41821</v>
      </c>
      <c r="F13" s="117">
        <v>435</v>
      </c>
      <c r="G13" s="119">
        <v>300</v>
      </c>
      <c r="H13" s="120"/>
      <c r="I13" s="120"/>
      <c r="J13" s="120"/>
      <c r="K13" s="119"/>
      <c r="L13" s="120"/>
      <c r="M13" s="120"/>
      <c r="N13" s="120"/>
      <c r="O13" s="120"/>
      <c r="P13" s="119">
        <v>300</v>
      </c>
      <c r="Q13" s="120"/>
      <c r="R13" s="120"/>
      <c r="S13" s="122"/>
      <c r="T13" s="122"/>
      <c r="U13" s="122"/>
      <c r="V13" s="122"/>
      <c r="W13" s="52"/>
      <c r="X13" s="24">
        <f t="shared" si="0"/>
        <v>0</v>
      </c>
    </row>
    <row r="14" spans="1:24" ht="15.6" x14ac:dyDescent="0.3">
      <c r="A14" s="114">
        <v>20140808075417</v>
      </c>
      <c r="B14" s="115">
        <f t="shared" si="1"/>
        <v>6</v>
      </c>
      <c r="C14" s="116" t="s">
        <v>608</v>
      </c>
      <c r="D14" s="117" t="s">
        <v>609</v>
      </c>
      <c r="E14" s="118">
        <v>41827</v>
      </c>
      <c r="F14" s="117">
        <v>1047</v>
      </c>
      <c r="G14" s="119">
        <v>107.06</v>
      </c>
      <c r="H14" s="120"/>
      <c r="I14" s="120"/>
      <c r="J14" s="120"/>
      <c r="K14" s="120"/>
      <c r="L14" s="120"/>
      <c r="M14" s="120"/>
      <c r="N14" s="120"/>
      <c r="O14" s="120"/>
      <c r="P14" s="120"/>
      <c r="Q14" s="120"/>
      <c r="R14" s="120"/>
      <c r="S14" s="121">
        <v>107.06</v>
      </c>
      <c r="T14" s="121"/>
      <c r="U14" s="121"/>
      <c r="V14" s="121"/>
      <c r="W14" s="52"/>
      <c r="X14" s="24">
        <f t="shared" si="0"/>
        <v>0</v>
      </c>
    </row>
    <row r="15" spans="1:24" ht="15.6" x14ac:dyDescent="0.3">
      <c r="A15" s="114">
        <v>20140716095237</v>
      </c>
      <c r="B15" s="115">
        <f t="shared" si="1"/>
        <v>7</v>
      </c>
      <c r="C15" s="116" t="s">
        <v>610</v>
      </c>
      <c r="D15" s="117" t="s">
        <v>603</v>
      </c>
      <c r="E15" s="118">
        <v>41828</v>
      </c>
      <c r="F15" s="117">
        <v>430</v>
      </c>
      <c r="G15" s="119">
        <v>12.88</v>
      </c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1"/>
      <c r="T15" s="121"/>
      <c r="U15" s="121"/>
      <c r="V15" s="121">
        <v>12.88</v>
      </c>
      <c r="W15" s="52"/>
      <c r="X15" s="24">
        <f t="shared" si="0"/>
        <v>0</v>
      </c>
    </row>
    <row r="16" spans="1:24" ht="15.6" x14ac:dyDescent="0.3">
      <c r="A16" s="114">
        <v>20140716095237</v>
      </c>
      <c r="B16" s="115">
        <f t="shared" si="1"/>
        <v>8</v>
      </c>
      <c r="C16" s="116" t="s">
        <v>610</v>
      </c>
      <c r="D16" s="117" t="s">
        <v>606</v>
      </c>
      <c r="E16" s="118">
        <v>41828</v>
      </c>
      <c r="F16" s="117">
        <v>430</v>
      </c>
      <c r="G16" s="119">
        <v>300</v>
      </c>
      <c r="H16" s="120"/>
      <c r="I16" s="120"/>
      <c r="J16" s="119"/>
      <c r="K16" s="120"/>
      <c r="L16" s="120"/>
      <c r="M16" s="119">
        <v>300</v>
      </c>
      <c r="N16" s="120"/>
      <c r="O16" s="120"/>
      <c r="P16" s="120"/>
      <c r="Q16" s="120"/>
      <c r="R16" s="120"/>
      <c r="S16" s="122"/>
      <c r="T16" s="122"/>
      <c r="U16" s="122"/>
      <c r="V16" s="122"/>
      <c r="W16" s="52"/>
      <c r="X16" s="24">
        <f t="shared" si="0"/>
        <v>0</v>
      </c>
    </row>
    <row r="17" spans="1:24" ht="15.6" x14ac:dyDescent="0.3">
      <c r="A17" s="114">
        <v>20140709113706</v>
      </c>
      <c r="B17" s="115">
        <f t="shared" si="1"/>
        <v>9</v>
      </c>
      <c r="C17" s="116" t="s">
        <v>611</v>
      </c>
      <c r="D17" s="117" t="s">
        <v>603</v>
      </c>
      <c r="E17" s="118">
        <v>41828</v>
      </c>
      <c r="F17" s="117">
        <v>114308</v>
      </c>
      <c r="G17" s="119">
        <v>34.72</v>
      </c>
      <c r="H17" s="120"/>
      <c r="I17" s="120"/>
      <c r="J17" s="125"/>
      <c r="K17" s="120"/>
      <c r="L17" s="120"/>
      <c r="M17" s="120"/>
      <c r="N17" s="120"/>
      <c r="O17" s="120"/>
      <c r="P17" s="120"/>
      <c r="Q17" s="120"/>
      <c r="R17" s="120"/>
      <c r="S17" s="121"/>
      <c r="T17" s="121"/>
      <c r="U17" s="121"/>
      <c r="V17" s="121">
        <v>34.72</v>
      </c>
      <c r="W17" s="126"/>
      <c r="X17" s="24">
        <f t="shared" si="0"/>
        <v>0</v>
      </c>
    </row>
    <row r="18" spans="1:24" ht="15.6" x14ac:dyDescent="0.3">
      <c r="A18" s="114">
        <v>20140709113706</v>
      </c>
      <c r="B18" s="115">
        <f t="shared" si="1"/>
        <v>10</v>
      </c>
      <c r="C18" s="116" t="s">
        <v>611</v>
      </c>
      <c r="D18" s="117" t="s">
        <v>606</v>
      </c>
      <c r="E18" s="118">
        <v>41828</v>
      </c>
      <c r="F18" s="117">
        <v>114308</v>
      </c>
      <c r="G18" s="119">
        <v>400</v>
      </c>
      <c r="H18" s="120"/>
      <c r="I18" s="120">
        <v>100</v>
      </c>
      <c r="J18" s="119"/>
      <c r="K18" s="120"/>
      <c r="L18" s="120"/>
      <c r="M18" s="119">
        <v>300</v>
      </c>
      <c r="N18" s="120"/>
      <c r="O18" s="120"/>
      <c r="P18" s="120"/>
      <c r="Q18" s="120"/>
      <c r="R18" s="120"/>
      <c r="S18" s="122"/>
      <c r="T18" s="122"/>
      <c r="U18" s="122"/>
      <c r="V18" s="122"/>
      <c r="W18" s="126"/>
      <c r="X18" s="24">
        <f t="shared" si="0"/>
        <v>0</v>
      </c>
    </row>
    <row r="19" spans="1:24" ht="15.6" x14ac:dyDescent="0.3">
      <c r="A19" s="114">
        <v>20140709113849</v>
      </c>
      <c r="B19" s="115">
        <f t="shared" si="1"/>
        <v>11</v>
      </c>
      <c r="C19" s="116" t="s">
        <v>612</v>
      </c>
      <c r="D19" s="117" t="s">
        <v>603</v>
      </c>
      <c r="E19" s="118">
        <v>41828</v>
      </c>
      <c r="F19" s="117">
        <v>114261</v>
      </c>
      <c r="G19" s="119">
        <v>34.72</v>
      </c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1"/>
      <c r="T19" s="121"/>
      <c r="U19" s="121"/>
      <c r="V19" s="121">
        <v>34.72</v>
      </c>
      <c r="W19" s="126"/>
      <c r="X19" s="24">
        <f t="shared" si="0"/>
        <v>0</v>
      </c>
    </row>
    <row r="20" spans="1:24" ht="15.6" x14ac:dyDescent="0.3">
      <c r="A20" s="114">
        <v>20140709113849</v>
      </c>
      <c r="B20" s="115">
        <f t="shared" si="1"/>
        <v>12</v>
      </c>
      <c r="C20" s="116" t="s">
        <v>612</v>
      </c>
      <c r="D20" s="117" t="s">
        <v>606</v>
      </c>
      <c r="E20" s="118">
        <v>41828</v>
      </c>
      <c r="F20" s="117">
        <v>114261</v>
      </c>
      <c r="G20" s="119">
        <v>300</v>
      </c>
      <c r="H20" s="120"/>
      <c r="I20" s="120"/>
      <c r="J20" s="119"/>
      <c r="K20" s="120"/>
      <c r="L20" s="120"/>
      <c r="M20" s="119">
        <v>300</v>
      </c>
      <c r="N20" s="120"/>
      <c r="O20" s="120"/>
      <c r="P20" s="120"/>
      <c r="Q20" s="120"/>
      <c r="R20" s="120"/>
      <c r="S20" s="122"/>
      <c r="T20" s="122"/>
      <c r="U20" s="122"/>
      <c r="V20" s="122"/>
      <c r="W20" s="126"/>
      <c r="X20" s="24">
        <f t="shared" si="0"/>
        <v>0</v>
      </c>
    </row>
    <row r="21" spans="1:24" ht="15.6" x14ac:dyDescent="0.3">
      <c r="A21" s="114">
        <v>20140709113256</v>
      </c>
      <c r="B21" s="115">
        <f t="shared" si="1"/>
        <v>13</v>
      </c>
      <c r="C21" s="116" t="s">
        <v>613</v>
      </c>
      <c r="D21" s="117" t="s">
        <v>603</v>
      </c>
      <c r="E21" s="118">
        <v>41828</v>
      </c>
      <c r="F21" s="117">
        <v>114305</v>
      </c>
      <c r="G21" s="119">
        <v>42</v>
      </c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20"/>
      <c r="S21" s="121"/>
      <c r="T21" s="121"/>
      <c r="U21" s="121"/>
      <c r="V21" s="121">
        <v>42</v>
      </c>
      <c r="W21" s="126"/>
      <c r="X21" s="24">
        <f t="shared" si="0"/>
        <v>0</v>
      </c>
    </row>
    <row r="22" spans="1:24" ht="15.6" x14ac:dyDescent="0.3">
      <c r="A22" s="114">
        <v>20140709113256</v>
      </c>
      <c r="B22" s="115">
        <f t="shared" si="1"/>
        <v>14</v>
      </c>
      <c r="C22" s="116" t="s">
        <v>613</v>
      </c>
      <c r="D22" s="117" t="s">
        <v>606</v>
      </c>
      <c r="E22" s="118">
        <v>41828</v>
      </c>
      <c r="F22" s="117">
        <v>114305</v>
      </c>
      <c r="G22" s="119">
        <v>300</v>
      </c>
      <c r="H22" s="120"/>
      <c r="I22" s="120"/>
      <c r="J22" s="119"/>
      <c r="K22" s="120"/>
      <c r="L22" s="120"/>
      <c r="M22" s="119">
        <v>300</v>
      </c>
      <c r="N22" s="120"/>
      <c r="O22" s="120"/>
      <c r="P22" s="120"/>
      <c r="Q22" s="120"/>
      <c r="R22" s="120"/>
      <c r="S22" s="122"/>
      <c r="T22" s="122"/>
      <c r="U22" s="122"/>
      <c r="V22" s="122"/>
      <c r="W22" s="126"/>
      <c r="X22" s="24">
        <f t="shared" si="0"/>
        <v>0</v>
      </c>
    </row>
    <row r="23" spans="1:24" ht="15.6" x14ac:dyDescent="0.3">
      <c r="A23" s="114">
        <v>20140718075227</v>
      </c>
      <c r="B23" s="115">
        <f t="shared" si="1"/>
        <v>15</v>
      </c>
      <c r="C23" s="116" t="s">
        <v>614</v>
      </c>
      <c r="D23" s="117" t="s">
        <v>603</v>
      </c>
      <c r="E23" s="118">
        <v>41828</v>
      </c>
      <c r="F23" s="117">
        <v>114194</v>
      </c>
      <c r="G23" s="119">
        <v>47.04</v>
      </c>
      <c r="H23" s="120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1"/>
      <c r="T23" s="121"/>
      <c r="U23" s="121"/>
      <c r="V23" s="121">
        <v>47.04</v>
      </c>
      <c r="W23" s="126"/>
      <c r="X23" s="24">
        <f t="shared" si="0"/>
        <v>0</v>
      </c>
    </row>
    <row r="24" spans="1:24" ht="15.6" x14ac:dyDescent="0.3">
      <c r="A24" s="114">
        <v>20140718075227</v>
      </c>
      <c r="B24" s="115">
        <f t="shared" si="1"/>
        <v>16</v>
      </c>
      <c r="C24" s="116" t="s">
        <v>614</v>
      </c>
      <c r="D24" s="117" t="s">
        <v>606</v>
      </c>
      <c r="E24" s="118">
        <v>41828</v>
      </c>
      <c r="F24" s="117">
        <v>114194</v>
      </c>
      <c r="G24" s="119">
        <v>300</v>
      </c>
      <c r="H24" s="120"/>
      <c r="I24" s="120"/>
      <c r="J24" s="119"/>
      <c r="K24" s="120"/>
      <c r="L24" s="120"/>
      <c r="M24" s="119">
        <v>300</v>
      </c>
      <c r="N24" s="120"/>
      <c r="O24" s="120"/>
      <c r="P24" s="120"/>
      <c r="Q24" s="120"/>
      <c r="R24" s="120"/>
      <c r="S24" s="122"/>
      <c r="T24" s="122"/>
      <c r="U24" s="122"/>
      <c r="V24" s="122"/>
      <c r="W24" s="126"/>
      <c r="X24" s="24">
        <f t="shared" si="0"/>
        <v>0</v>
      </c>
    </row>
    <row r="25" spans="1:24" ht="15.6" x14ac:dyDescent="0.3">
      <c r="A25" s="114">
        <v>20140716095123</v>
      </c>
      <c r="B25" s="115">
        <f t="shared" si="1"/>
        <v>17</v>
      </c>
      <c r="C25" s="116" t="s">
        <v>615</v>
      </c>
      <c r="D25" s="117" t="s">
        <v>603</v>
      </c>
      <c r="E25" s="118">
        <v>41828</v>
      </c>
      <c r="F25" s="117">
        <v>114219</v>
      </c>
      <c r="G25" s="119">
        <v>15.12</v>
      </c>
      <c r="H25" s="120"/>
      <c r="I25" s="120"/>
      <c r="J25" s="125"/>
      <c r="K25" s="120"/>
      <c r="L25" s="120"/>
      <c r="M25" s="120"/>
      <c r="N25" s="120"/>
      <c r="O25" s="120"/>
      <c r="P25" s="120"/>
      <c r="Q25" s="120"/>
      <c r="R25" s="120"/>
      <c r="S25" s="121"/>
      <c r="T25" s="121"/>
      <c r="U25" s="121"/>
      <c r="V25" s="121">
        <v>15.12</v>
      </c>
      <c r="W25" s="126"/>
      <c r="X25" s="24">
        <f t="shared" si="0"/>
        <v>0</v>
      </c>
    </row>
    <row r="26" spans="1:24" ht="15.6" x14ac:dyDescent="0.3">
      <c r="A26" s="114">
        <v>20140716095123</v>
      </c>
      <c r="B26" s="115">
        <f t="shared" si="1"/>
        <v>18</v>
      </c>
      <c r="C26" s="116" t="s">
        <v>615</v>
      </c>
      <c r="D26" s="117" t="s">
        <v>606</v>
      </c>
      <c r="E26" s="118">
        <v>41828</v>
      </c>
      <c r="F26" s="117">
        <v>114219</v>
      </c>
      <c r="G26" s="119">
        <v>300</v>
      </c>
      <c r="H26" s="120"/>
      <c r="I26" s="120"/>
      <c r="J26" s="119"/>
      <c r="K26" s="120"/>
      <c r="L26" s="120"/>
      <c r="M26" s="119">
        <v>300</v>
      </c>
      <c r="N26" s="120"/>
      <c r="O26" s="120"/>
      <c r="P26" s="120"/>
      <c r="Q26" s="120"/>
      <c r="R26" s="120"/>
      <c r="S26" s="122"/>
      <c r="T26" s="122"/>
      <c r="U26" s="122"/>
      <c r="V26" s="122"/>
      <c r="W26" s="126"/>
      <c r="X26" s="24">
        <f t="shared" si="0"/>
        <v>0</v>
      </c>
    </row>
    <row r="27" spans="1:24" ht="15.6" x14ac:dyDescent="0.3">
      <c r="A27" s="114">
        <v>20140709113757</v>
      </c>
      <c r="B27" s="115">
        <f t="shared" si="1"/>
        <v>19</v>
      </c>
      <c r="C27" s="116" t="s">
        <v>616</v>
      </c>
      <c r="D27" s="117" t="s">
        <v>603</v>
      </c>
      <c r="E27" s="118">
        <v>41828</v>
      </c>
      <c r="F27" s="117">
        <v>114276</v>
      </c>
      <c r="G27" s="119">
        <v>17.920000000000002</v>
      </c>
      <c r="H27" s="120"/>
      <c r="I27" s="120"/>
      <c r="J27" s="125"/>
      <c r="K27" s="120"/>
      <c r="L27" s="120"/>
      <c r="M27" s="120"/>
      <c r="N27" s="120"/>
      <c r="O27" s="120"/>
      <c r="P27" s="120"/>
      <c r="Q27" s="120"/>
      <c r="R27" s="120"/>
      <c r="S27" s="121"/>
      <c r="T27" s="121"/>
      <c r="U27" s="121"/>
      <c r="V27" s="121">
        <v>17.920000000000002</v>
      </c>
      <c r="W27" s="126"/>
      <c r="X27" s="24">
        <f t="shared" si="0"/>
        <v>0</v>
      </c>
    </row>
    <row r="28" spans="1:24" ht="15.6" x14ac:dyDescent="0.3">
      <c r="A28" s="114">
        <v>20140709113757</v>
      </c>
      <c r="B28" s="115">
        <f t="shared" si="1"/>
        <v>20</v>
      </c>
      <c r="C28" s="116" t="s">
        <v>616</v>
      </c>
      <c r="D28" s="117" t="s">
        <v>606</v>
      </c>
      <c r="E28" s="118">
        <v>41828</v>
      </c>
      <c r="F28" s="117">
        <v>114276</v>
      </c>
      <c r="G28" s="119">
        <v>300</v>
      </c>
      <c r="H28" s="120"/>
      <c r="I28" s="120"/>
      <c r="J28" s="119"/>
      <c r="K28" s="120"/>
      <c r="L28" s="120"/>
      <c r="M28" s="119">
        <v>300</v>
      </c>
      <c r="N28" s="120"/>
      <c r="O28" s="120"/>
      <c r="P28" s="120"/>
      <c r="Q28" s="120"/>
      <c r="R28" s="120"/>
      <c r="S28" s="122"/>
      <c r="T28" s="122"/>
      <c r="U28" s="122"/>
      <c r="V28" s="122"/>
      <c r="W28" s="126"/>
      <c r="X28" s="24">
        <f t="shared" si="0"/>
        <v>0</v>
      </c>
    </row>
    <row r="29" spans="1:24" ht="15.6" x14ac:dyDescent="0.3">
      <c r="A29" s="114">
        <v>20140716141844</v>
      </c>
      <c r="B29" s="115">
        <f t="shared" si="1"/>
        <v>21</v>
      </c>
      <c r="C29" s="116" t="s">
        <v>617</v>
      </c>
      <c r="D29" s="117" t="s">
        <v>606</v>
      </c>
      <c r="E29" s="118">
        <v>41828</v>
      </c>
      <c r="F29" s="117">
        <v>431</v>
      </c>
      <c r="G29" s="119">
        <v>300</v>
      </c>
      <c r="H29" s="120"/>
      <c r="I29" s="120"/>
      <c r="J29" s="119"/>
      <c r="K29" s="120"/>
      <c r="L29" s="120"/>
      <c r="M29" s="119">
        <v>300</v>
      </c>
      <c r="N29" s="120"/>
      <c r="O29" s="120"/>
      <c r="P29" s="120"/>
      <c r="Q29" s="120"/>
      <c r="R29" s="120"/>
      <c r="S29" s="122"/>
      <c r="T29" s="122"/>
      <c r="U29" s="122"/>
      <c r="V29" s="122"/>
      <c r="W29" s="126"/>
      <c r="X29" s="24">
        <f t="shared" si="0"/>
        <v>0</v>
      </c>
    </row>
    <row r="30" spans="1:24" ht="15.6" x14ac:dyDescent="0.3">
      <c r="A30" s="114">
        <v>20140716093922</v>
      </c>
      <c r="B30" s="115">
        <f t="shared" si="1"/>
        <v>22</v>
      </c>
      <c r="C30" s="116" t="s">
        <v>610</v>
      </c>
      <c r="D30" s="117" t="s">
        <v>595</v>
      </c>
      <c r="E30" s="118">
        <v>41838</v>
      </c>
      <c r="F30" s="117">
        <v>428</v>
      </c>
      <c r="G30" s="119">
        <v>650</v>
      </c>
      <c r="H30" s="120"/>
      <c r="I30" s="120"/>
      <c r="J30" s="120"/>
      <c r="K30" s="120"/>
      <c r="L30" s="119">
        <v>650</v>
      </c>
      <c r="M30" s="120"/>
      <c r="N30" s="120"/>
      <c r="O30" s="120"/>
      <c r="P30" s="120"/>
      <c r="Q30" s="120"/>
      <c r="R30" s="120"/>
      <c r="S30" s="122"/>
      <c r="T30" s="122"/>
      <c r="U30" s="122"/>
      <c r="V30" s="122"/>
      <c r="W30" s="126"/>
      <c r="X30" s="24">
        <f t="shared" si="0"/>
        <v>0</v>
      </c>
    </row>
    <row r="31" spans="1:24" ht="15.6" x14ac:dyDescent="0.3">
      <c r="A31" s="114">
        <v>20140716091806</v>
      </c>
      <c r="B31" s="115">
        <f t="shared" si="1"/>
        <v>23</v>
      </c>
      <c r="C31" s="116" t="s">
        <v>611</v>
      </c>
      <c r="D31" s="117" t="s">
        <v>595</v>
      </c>
      <c r="E31" s="118">
        <v>41838</v>
      </c>
      <c r="F31" s="117">
        <v>114308</v>
      </c>
      <c r="G31" s="119">
        <v>650</v>
      </c>
      <c r="H31" s="120"/>
      <c r="I31" s="120"/>
      <c r="J31" s="120"/>
      <c r="K31" s="120"/>
      <c r="L31" s="119">
        <v>650</v>
      </c>
      <c r="M31" s="120"/>
      <c r="N31" s="120"/>
      <c r="O31" s="120"/>
      <c r="P31" s="120"/>
      <c r="Q31" s="120"/>
      <c r="R31" s="120"/>
      <c r="S31" s="122"/>
      <c r="T31" s="122"/>
      <c r="U31" s="122"/>
      <c r="V31" s="122"/>
      <c r="W31" s="126"/>
      <c r="X31" s="24">
        <f t="shared" si="0"/>
        <v>0</v>
      </c>
    </row>
    <row r="32" spans="1:24" ht="15.6" x14ac:dyDescent="0.3">
      <c r="A32" s="114">
        <v>20140716094406</v>
      </c>
      <c r="B32" s="115">
        <f t="shared" si="1"/>
        <v>24</v>
      </c>
      <c r="C32" s="116" t="s">
        <v>618</v>
      </c>
      <c r="D32" s="117" t="s">
        <v>595</v>
      </c>
      <c r="E32" s="118">
        <v>41838</v>
      </c>
      <c r="F32" s="117">
        <v>114309</v>
      </c>
      <c r="G32" s="119">
        <v>650</v>
      </c>
      <c r="H32" s="120"/>
      <c r="I32" s="120"/>
      <c r="J32" s="125"/>
      <c r="K32" s="120"/>
      <c r="L32" s="119">
        <v>650</v>
      </c>
      <c r="M32" s="120"/>
      <c r="N32" s="120"/>
      <c r="O32" s="120"/>
      <c r="P32" s="120"/>
      <c r="Q32" s="120"/>
      <c r="R32" s="120"/>
      <c r="S32" s="122"/>
      <c r="T32" s="122"/>
      <c r="U32" s="122"/>
      <c r="V32" s="122"/>
      <c r="W32" s="126"/>
      <c r="X32" s="24">
        <f t="shared" si="0"/>
        <v>0</v>
      </c>
    </row>
    <row r="33" spans="1:24" ht="15.6" x14ac:dyDescent="0.3">
      <c r="A33" s="114">
        <v>20140716094130</v>
      </c>
      <c r="B33" s="115">
        <f t="shared" si="1"/>
        <v>25</v>
      </c>
      <c r="C33" s="116" t="s">
        <v>612</v>
      </c>
      <c r="D33" s="117" t="s">
        <v>595</v>
      </c>
      <c r="E33" s="118">
        <v>41838</v>
      </c>
      <c r="F33" s="117">
        <v>114261</v>
      </c>
      <c r="G33" s="119">
        <v>650</v>
      </c>
      <c r="H33" s="120"/>
      <c r="I33" s="120"/>
      <c r="J33" s="125"/>
      <c r="K33" s="120"/>
      <c r="L33" s="119">
        <v>650</v>
      </c>
      <c r="M33" s="120"/>
      <c r="N33" s="120"/>
      <c r="O33" s="120"/>
      <c r="P33" s="120"/>
      <c r="Q33" s="120"/>
      <c r="R33" s="120"/>
      <c r="S33" s="122"/>
      <c r="T33" s="122"/>
      <c r="U33" s="122"/>
      <c r="V33" s="122"/>
      <c r="W33" s="126"/>
      <c r="X33" s="24">
        <f t="shared" si="0"/>
        <v>0</v>
      </c>
    </row>
    <row r="34" spans="1:24" ht="15.6" x14ac:dyDescent="0.3">
      <c r="A34" s="114">
        <v>20140716094019</v>
      </c>
      <c r="B34" s="115">
        <f t="shared" si="1"/>
        <v>26</v>
      </c>
      <c r="C34" s="116" t="s">
        <v>602</v>
      </c>
      <c r="D34" s="117" t="s">
        <v>595</v>
      </c>
      <c r="E34" s="118">
        <v>41838</v>
      </c>
      <c r="F34" s="117">
        <v>429</v>
      </c>
      <c r="G34" s="119">
        <v>650</v>
      </c>
      <c r="H34" s="120"/>
      <c r="I34" s="120"/>
      <c r="J34" s="125"/>
      <c r="K34" s="120"/>
      <c r="L34" s="119">
        <v>650</v>
      </c>
      <c r="M34" s="120"/>
      <c r="N34" s="120"/>
      <c r="O34" s="120"/>
      <c r="P34" s="120"/>
      <c r="Q34" s="120"/>
      <c r="R34" s="120"/>
      <c r="S34" s="122"/>
      <c r="T34" s="122"/>
      <c r="U34" s="122"/>
      <c r="V34" s="122"/>
      <c r="W34" s="126"/>
      <c r="X34" s="24">
        <f t="shared" si="0"/>
        <v>0</v>
      </c>
    </row>
    <row r="35" spans="1:24" ht="15.6" x14ac:dyDescent="0.3">
      <c r="A35" s="114">
        <v>20140716094315</v>
      </c>
      <c r="B35" s="115">
        <f t="shared" si="1"/>
        <v>27</v>
      </c>
      <c r="C35" s="116" t="s">
        <v>613</v>
      </c>
      <c r="D35" s="117" t="s">
        <v>595</v>
      </c>
      <c r="E35" s="118">
        <v>41838</v>
      </c>
      <c r="F35" s="117">
        <v>114305</v>
      </c>
      <c r="G35" s="119">
        <v>650</v>
      </c>
      <c r="H35" s="120"/>
      <c r="I35" s="120"/>
      <c r="J35" s="120"/>
      <c r="K35" s="120"/>
      <c r="L35" s="119">
        <v>650</v>
      </c>
      <c r="M35" s="120"/>
      <c r="N35" s="120"/>
      <c r="O35" s="120"/>
      <c r="P35" s="120"/>
      <c r="Q35" s="120"/>
      <c r="R35" s="120"/>
      <c r="S35" s="122"/>
      <c r="T35" s="122"/>
      <c r="U35" s="122"/>
      <c r="V35" s="122"/>
      <c r="W35" s="126"/>
      <c r="X35" s="24">
        <f t="shared" si="0"/>
        <v>0</v>
      </c>
    </row>
    <row r="36" spans="1:24" ht="15.6" x14ac:dyDescent="0.3">
      <c r="A36" s="114">
        <v>20140716094445</v>
      </c>
      <c r="B36" s="115">
        <f t="shared" si="1"/>
        <v>28</v>
      </c>
      <c r="C36" s="116" t="s">
        <v>614</v>
      </c>
      <c r="D36" s="117" t="s">
        <v>595</v>
      </c>
      <c r="E36" s="118">
        <v>41838</v>
      </c>
      <c r="F36" s="117">
        <v>114194</v>
      </c>
      <c r="G36" s="119">
        <v>650</v>
      </c>
      <c r="H36" s="120"/>
      <c r="I36" s="120"/>
      <c r="J36" s="125"/>
      <c r="K36" s="120"/>
      <c r="L36" s="119">
        <v>650</v>
      </c>
      <c r="M36" s="120"/>
      <c r="N36" s="120"/>
      <c r="O36" s="120"/>
      <c r="P36" s="120"/>
      <c r="Q36" s="120"/>
      <c r="R36" s="120"/>
      <c r="S36" s="122"/>
      <c r="T36" s="122"/>
      <c r="U36" s="122"/>
      <c r="V36" s="122"/>
      <c r="W36" s="126"/>
      <c r="X36" s="24">
        <f t="shared" si="0"/>
        <v>0</v>
      </c>
    </row>
    <row r="37" spans="1:24" ht="15.6" x14ac:dyDescent="0.3">
      <c r="A37" s="114">
        <v>20140716093816</v>
      </c>
      <c r="B37" s="115">
        <f t="shared" si="1"/>
        <v>29</v>
      </c>
      <c r="C37" s="116" t="s">
        <v>615</v>
      </c>
      <c r="D37" s="117" t="s">
        <v>595</v>
      </c>
      <c r="E37" s="118">
        <v>41838</v>
      </c>
      <c r="F37" s="117">
        <v>114219</v>
      </c>
      <c r="G37" s="119">
        <v>650</v>
      </c>
      <c r="H37" s="120"/>
      <c r="I37" s="120"/>
      <c r="J37" s="120"/>
      <c r="K37" s="120"/>
      <c r="L37" s="119">
        <v>650</v>
      </c>
      <c r="M37" s="120"/>
      <c r="N37" s="120"/>
      <c r="O37" s="120"/>
      <c r="P37" s="120"/>
      <c r="Q37" s="120"/>
      <c r="R37" s="120"/>
      <c r="S37" s="122"/>
      <c r="T37" s="122"/>
      <c r="U37" s="122"/>
      <c r="V37" s="122"/>
      <c r="W37" s="126"/>
      <c r="X37" s="24">
        <f t="shared" si="0"/>
        <v>0</v>
      </c>
    </row>
    <row r="38" spans="1:24" ht="15.6" x14ac:dyDescent="0.3">
      <c r="A38" s="114">
        <v>20140716094224</v>
      </c>
      <c r="B38" s="115">
        <f t="shared" si="1"/>
        <v>30</v>
      </c>
      <c r="C38" s="116" t="s">
        <v>616</v>
      </c>
      <c r="D38" s="117" t="s">
        <v>595</v>
      </c>
      <c r="E38" s="118">
        <v>41838</v>
      </c>
      <c r="F38" s="117">
        <v>114276</v>
      </c>
      <c r="G38" s="119">
        <v>650</v>
      </c>
      <c r="H38" s="120"/>
      <c r="I38" s="120"/>
      <c r="J38" s="120"/>
      <c r="K38" s="120"/>
      <c r="L38" s="119">
        <v>650</v>
      </c>
      <c r="M38" s="120"/>
      <c r="N38" s="120"/>
      <c r="O38" s="120"/>
      <c r="P38" s="120"/>
      <c r="Q38" s="120"/>
      <c r="R38" s="120"/>
      <c r="S38" s="122"/>
      <c r="T38" s="122"/>
      <c r="U38" s="122"/>
      <c r="V38" s="122"/>
      <c r="W38" s="126"/>
      <c r="X38" s="24">
        <f t="shared" si="0"/>
        <v>0</v>
      </c>
    </row>
    <row r="39" spans="1:24" ht="15.6" x14ac:dyDescent="0.3">
      <c r="A39" s="114">
        <v>20140716094531</v>
      </c>
      <c r="B39" s="115">
        <f t="shared" si="1"/>
        <v>31</v>
      </c>
      <c r="C39" s="116" t="s">
        <v>617</v>
      </c>
      <c r="D39" s="117" t="s">
        <v>595</v>
      </c>
      <c r="E39" s="118">
        <v>41838</v>
      </c>
      <c r="F39" s="117">
        <v>427</v>
      </c>
      <c r="G39" s="119">
        <v>650</v>
      </c>
      <c r="H39" s="120"/>
      <c r="I39" s="120"/>
      <c r="J39" s="125"/>
      <c r="K39" s="120"/>
      <c r="L39" s="119">
        <v>650</v>
      </c>
      <c r="M39" s="120"/>
      <c r="N39" s="120"/>
      <c r="O39" s="120"/>
      <c r="P39" s="120"/>
      <c r="Q39" s="120"/>
      <c r="R39" s="120"/>
      <c r="S39" s="122"/>
      <c r="T39" s="122"/>
      <c r="U39" s="122"/>
      <c r="V39" s="122"/>
      <c r="W39" s="126"/>
      <c r="X39" s="24">
        <f t="shared" si="0"/>
        <v>0</v>
      </c>
    </row>
    <row r="40" spans="1:24" ht="15.6" x14ac:dyDescent="0.3">
      <c r="A40" s="114">
        <v>20140716093715</v>
      </c>
      <c r="B40" s="115">
        <f t="shared" si="1"/>
        <v>32</v>
      </c>
      <c r="C40" s="116" t="s">
        <v>619</v>
      </c>
      <c r="D40" s="117" t="s">
        <v>595</v>
      </c>
      <c r="E40" s="118">
        <v>41838</v>
      </c>
      <c r="F40" s="117">
        <v>114284</v>
      </c>
      <c r="G40" s="119">
        <v>650</v>
      </c>
      <c r="H40" s="120"/>
      <c r="I40" s="120"/>
      <c r="J40" s="120"/>
      <c r="K40" s="120"/>
      <c r="L40" s="119">
        <v>650</v>
      </c>
      <c r="M40" s="120"/>
      <c r="N40" s="120"/>
      <c r="O40" s="120"/>
      <c r="P40" s="120"/>
      <c r="Q40" s="120"/>
      <c r="R40" s="120"/>
      <c r="S40" s="122"/>
      <c r="T40" s="122"/>
      <c r="U40" s="122"/>
      <c r="V40" s="122"/>
      <c r="W40" s="126"/>
      <c r="X40" s="24">
        <f t="shared" si="0"/>
        <v>0</v>
      </c>
    </row>
    <row r="41" spans="1:24" ht="15.6" x14ac:dyDescent="0.3">
      <c r="A41" s="114">
        <v>20140716095007</v>
      </c>
      <c r="B41" s="115">
        <f t="shared" si="1"/>
        <v>33</v>
      </c>
      <c r="C41" s="116" t="s">
        <v>619</v>
      </c>
      <c r="D41" s="117" t="s">
        <v>606</v>
      </c>
      <c r="E41" s="118">
        <v>41838</v>
      </c>
      <c r="F41" s="117">
        <v>114284</v>
      </c>
      <c r="G41" s="119">
        <v>300</v>
      </c>
      <c r="H41" s="120"/>
      <c r="I41" s="120"/>
      <c r="J41" s="119"/>
      <c r="K41" s="120"/>
      <c r="L41" s="125"/>
      <c r="M41" s="119">
        <v>300</v>
      </c>
      <c r="N41" s="120"/>
      <c r="O41" s="120"/>
      <c r="P41" s="120"/>
      <c r="Q41" s="120"/>
      <c r="R41" s="120"/>
      <c r="S41" s="122"/>
      <c r="T41" s="122"/>
      <c r="U41" s="122"/>
      <c r="V41" s="122"/>
      <c r="W41" s="126"/>
      <c r="X41" s="24">
        <f t="shared" si="0"/>
        <v>0</v>
      </c>
    </row>
    <row r="42" spans="1:24" ht="15.6" x14ac:dyDescent="0.3">
      <c r="A42" s="114">
        <v>20140818114323</v>
      </c>
      <c r="B42" s="115">
        <f t="shared" si="1"/>
        <v>34</v>
      </c>
      <c r="C42" s="116" t="s">
        <v>602</v>
      </c>
      <c r="D42" s="117" t="s">
        <v>603</v>
      </c>
      <c r="E42" s="118">
        <v>41852</v>
      </c>
      <c r="F42" s="117">
        <v>471</v>
      </c>
      <c r="G42" s="119">
        <v>67.2</v>
      </c>
      <c r="H42" s="120"/>
      <c r="I42" s="120"/>
      <c r="J42" s="120"/>
      <c r="K42" s="120"/>
      <c r="L42" s="120"/>
      <c r="M42" s="125"/>
      <c r="N42" s="120"/>
      <c r="O42" s="120"/>
      <c r="P42" s="120"/>
      <c r="Q42" s="120"/>
      <c r="R42" s="120"/>
      <c r="S42" s="121"/>
      <c r="T42" s="121"/>
      <c r="U42" s="121"/>
      <c r="V42" s="121">
        <v>67.2</v>
      </c>
      <c r="W42" s="126"/>
      <c r="X42" s="24">
        <f t="shared" si="0"/>
        <v>0</v>
      </c>
    </row>
    <row r="43" spans="1:24" ht="15.6" x14ac:dyDescent="0.3">
      <c r="A43" s="114">
        <v>20140818114323</v>
      </c>
      <c r="B43" s="115">
        <f t="shared" si="1"/>
        <v>35</v>
      </c>
      <c r="C43" s="116" t="s">
        <v>602</v>
      </c>
      <c r="D43" s="117" t="s">
        <v>604</v>
      </c>
      <c r="E43" s="118">
        <v>41852</v>
      </c>
      <c r="F43" s="117">
        <v>471</v>
      </c>
      <c r="G43" s="119">
        <v>218.4</v>
      </c>
      <c r="H43" s="120"/>
      <c r="I43" s="120"/>
      <c r="J43" s="120"/>
      <c r="K43" s="120"/>
      <c r="L43" s="120"/>
      <c r="M43" s="120"/>
      <c r="N43" s="120"/>
      <c r="O43" s="120"/>
      <c r="P43" s="119">
        <v>218.4</v>
      </c>
      <c r="Q43" s="119"/>
      <c r="R43" s="120"/>
      <c r="S43" s="122"/>
      <c r="T43" s="122"/>
      <c r="U43" s="122"/>
      <c r="V43" s="122"/>
      <c r="W43" s="126"/>
      <c r="X43" s="24">
        <f t="shared" si="0"/>
        <v>0</v>
      </c>
    </row>
    <row r="44" spans="1:24" ht="15.6" x14ac:dyDescent="0.3">
      <c r="A44" s="114">
        <v>20140818114323</v>
      </c>
      <c r="B44" s="115">
        <f t="shared" si="1"/>
        <v>36</v>
      </c>
      <c r="C44" s="116" t="s">
        <v>602</v>
      </c>
      <c r="D44" s="117" t="s">
        <v>605</v>
      </c>
      <c r="E44" s="118">
        <v>41852</v>
      </c>
      <c r="F44" s="117">
        <v>471</v>
      </c>
      <c r="G44" s="123">
        <v>119.28</v>
      </c>
      <c r="H44" s="120"/>
      <c r="I44" s="120"/>
      <c r="J44" s="120"/>
      <c r="K44" s="120"/>
      <c r="L44" s="120"/>
      <c r="M44" s="120"/>
      <c r="N44" s="120"/>
      <c r="O44" s="120"/>
      <c r="P44" s="123">
        <v>119.28</v>
      </c>
      <c r="Q44" s="120"/>
      <c r="R44" s="120"/>
      <c r="S44" s="122"/>
      <c r="T44" s="122"/>
      <c r="U44" s="122"/>
      <c r="V44" s="122"/>
      <c r="W44" s="126"/>
      <c r="X44" s="24">
        <f t="shared" si="0"/>
        <v>0</v>
      </c>
    </row>
    <row r="45" spans="1:24" ht="15.6" x14ac:dyDescent="0.3">
      <c r="A45" s="114">
        <v>20140818114323</v>
      </c>
      <c r="B45" s="115">
        <f t="shared" si="1"/>
        <v>37</v>
      </c>
      <c r="C45" s="116" t="s">
        <v>602</v>
      </c>
      <c r="D45" s="117" t="s">
        <v>606</v>
      </c>
      <c r="E45" s="118">
        <v>41852</v>
      </c>
      <c r="F45" s="117">
        <v>471</v>
      </c>
      <c r="G45" s="119">
        <v>300</v>
      </c>
      <c r="H45" s="120"/>
      <c r="I45" s="120"/>
      <c r="J45" s="119"/>
      <c r="K45" s="120"/>
      <c r="L45" s="120"/>
      <c r="M45" s="119">
        <v>300</v>
      </c>
      <c r="N45" s="120"/>
      <c r="O45" s="120"/>
      <c r="P45" s="120"/>
      <c r="Q45" s="120"/>
      <c r="R45" s="120"/>
      <c r="S45" s="122"/>
      <c r="T45" s="122"/>
      <c r="U45" s="122"/>
      <c r="V45" s="122"/>
      <c r="W45" s="126"/>
      <c r="X45" s="24">
        <f t="shared" si="0"/>
        <v>0</v>
      </c>
    </row>
    <row r="46" spans="1:24" ht="15.6" x14ac:dyDescent="0.3">
      <c r="A46" s="114">
        <v>20140818114323</v>
      </c>
      <c r="B46" s="115">
        <f t="shared" si="1"/>
        <v>38</v>
      </c>
      <c r="C46" s="116" t="s">
        <v>602</v>
      </c>
      <c r="D46" s="117" t="s">
        <v>1192</v>
      </c>
      <c r="E46" s="118">
        <v>41852</v>
      </c>
      <c r="F46" s="117">
        <v>471</v>
      </c>
      <c r="G46" s="119">
        <v>150</v>
      </c>
      <c r="H46" s="120"/>
      <c r="I46" s="120"/>
      <c r="J46" s="120"/>
      <c r="K46" s="119"/>
      <c r="L46" s="127"/>
      <c r="M46" s="120"/>
      <c r="N46" s="120"/>
      <c r="O46" s="120"/>
      <c r="P46" s="119">
        <v>150</v>
      </c>
      <c r="Q46" s="120"/>
      <c r="R46" s="120"/>
      <c r="S46" s="122"/>
      <c r="T46" s="122"/>
      <c r="U46" s="122"/>
      <c r="V46" s="122"/>
      <c r="W46" s="126"/>
      <c r="X46" s="24">
        <f t="shared" si="0"/>
        <v>0</v>
      </c>
    </row>
    <row r="47" spans="1:24" ht="15.6" x14ac:dyDescent="0.3">
      <c r="A47" s="114">
        <v>20140818115220</v>
      </c>
      <c r="B47" s="115">
        <f t="shared" si="1"/>
        <v>39</v>
      </c>
      <c r="C47" s="116" t="s">
        <v>619</v>
      </c>
      <c r="D47" s="117" t="s">
        <v>603</v>
      </c>
      <c r="E47" s="118">
        <v>41852</v>
      </c>
      <c r="F47" s="117">
        <v>114749</v>
      </c>
      <c r="G47" s="119">
        <v>47.6</v>
      </c>
      <c r="H47" s="120"/>
      <c r="I47" s="120"/>
      <c r="J47" s="120"/>
      <c r="K47" s="125"/>
      <c r="L47" s="120"/>
      <c r="M47" s="120"/>
      <c r="N47" s="120"/>
      <c r="O47" s="120"/>
      <c r="P47" s="120"/>
      <c r="Q47" s="120"/>
      <c r="R47" s="120"/>
      <c r="S47" s="121"/>
      <c r="T47" s="121"/>
      <c r="U47" s="121"/>
      <c r="V47" s="121">
        <v>47.6</v>
      </c>
      <c r="W47" s="126"/>
      <c r="X47" s="24">
        <f t="shared" si="0"/>
        <v>0</v>
      </c>
    </row>
    <row r="48" spans="1:24" ht="15.6" x14ac:dyDescent="0.3">
      <c r="A48" s="114">
        <v>20140818115220</v>
      </c>
      <c r="B48" s="115">
        <f t="shared" si="1"/>
        <v>40</v>
      </c>
      <c r="C48" s="116" t="s">
        <v>619</v>
      </c>
      <c r="D48" s="117" t="s">
        <v>606</v>
      </c>
      <c r="E48" s="118">
        <v>41852</v>
      </c>
      <c r="F48" s="117">
        <v>114749</v>
      </c>
      <c r="G48" s="119">
        <v>300</v>
      </c>
      <c r="H48" s="120"/>
      <c r="I48" s="120"/>
      <c r="J48" s="119"/>
      <c r="K48" s="120"/>
      <c r="L48" s="120"/>
      <c r="M48" s="119">
        <v>300</v>
      </c>
      <c r="N48" s="120"/>
      <c r="O48" s="120"/>
      <c r="P48" s="120"/>
      <c r="Q48" s="120"/>
      <c r="R48" s="120"/>
      <c r="S48" s="122"/>
      <c r="T48" s="122"/>
      <c r="U48" s="122"/>
      <c r="V48" s="122"/>
      <c r="W48" s="126"/>
      <c r="X48" s="24">
        <f t="shared" si="0"/>
        <v>0</v>
      </c>
    </row>
    <row r="49" spans="1:24" ht="15.6" x14ac:dyDescent="0.3">
      <c r="A49" s="114">
        <v>285</v>
      </c>
      <c r="B49" s="115">
        <f t="shared" si="1"/>
        <v>41</v>
      </c>
      <c r="C49" s="116" t="s">
        <v>620</v>
      </c>
      <c r="D49" s="117" t="s">
        <v>621</v>
      </c>
      <c r="E49" s="118">
        <v>41861</v>
      </c>
      <c r="F49" s="117">
        <v>114674</v>
      </c>
      <c r="G49" s="119">
        <v>965.38</v>
      </c>
      <c r="H49" s="120"/>
      <c r="I49" s="120"/>
      <c r="J49" s="120"/>
      <c r="K49" s="120"/>
      <c r="L49" s="120"/>
      <c r="M49" s="120"/>
      <c r="N49" s="120"/>
      <c r="O49" s="120"/>
      <c r="P49" s="120"/>
      <c r="Q49" s="120"/>
      <c r="R49" s="120"/>
      <c r="S49" s="121">
        <v>965.38</v>
      </c>
      <c r="T49" s="121"/>
      <c r="U49" s="121"/>
      <c r="V49" s="121"/>
      <c r="W49" s="126"/>
      <c r="X49" s="24">
        <f t="shared" si="0"/>
        <v>0</v>
      </c>
    </row>
    <row r="50" spans="1:24" ht="15.6" x14ac:dyDescent="0.3">
      <c r="A50" s="114">
        <v>20140903144418</v>
      </c>
      <c r="B50" s="115">
        <f t="shared" si="1"/>
        <v>42</v>
      </c>
      <c r="C50" s="116" t="s">
        <v>608</v>
      </c>
      <c r="D50" s="117" t="s">
        <v>622</v>
      </c>
      <c r="E50" s="118">
        <v>41862</v>
      </c>
      <c r="F50" s="117">
        <v>1163</v>
      </c>
      <c r="G50" s="119">
        <v>131.44</v>
      </c>
      <c r="H50" s="120"/>
      <c r="I50" s="120"/>
      <c r="J50" s="120"/>
      <c r="K50" s="120"/>
      <c r="L50" s="120"/>
      <c r="M50" s="120"/>
      <c r="N50" s="120"/>
      <c r="O50" s="120"/>
      <c r="P50" s="120"/>
      <c r="Q50" s="120"/>
      <c r="R50" s="120"/>
      <c r="S50" s="121">
        <v>131.44</v>
      </c>
      <c r="T50" s="121"/>
      <c r="U50" s="121"/>
      <c r="V50" s="121"/>
      <c r="W50" s="126"/>
      <c r="X50" s="24">
        <f t="shared" si="0"/>
        <v>0</v>
      </c>
    </row>
    <row r="51" spans="1:24" ht="15.6" x14ac:dyDescent="0.3">
      <c r="A51" s="114">
        <v>20140818114148</v>
      </c>
      <c r="B51" s="115">
        <f t="shared" si="1"/>
        <v>43</v>
      </c>
      <c r="C51" s="116" t="s">
        <v>610</v>
      </c>
      <c r="D51" s="117" t="s">
        <v>603</v>
      </c>
      <c r="E51" s="118">
        <v>41863</v>
      </c>
      <c r="F51" s="117">
        <v>472</v>
      </c>
      <c r="G51" s="119">
        <v>38.64</v>
      </c>
      <c r="H51" s="120"/>
      <c r="I51" s="120"/>
      <c r="J51" s="120"/>
      <c r="K51" s="120"/>
      <c r="L51" s="127"/>
      <c r="M51" s="120"/>
      <c r="N51" s="120"/>
      <c r="O51" s="120"/>
      <c r="P51" s="120"/>
      <c r="Q51" s="120"/>
      <c r="R51" s="120"/>
      <c r="S51" s="121"/>
      <c r="T51" s="121"/>
      <c r="U51" s="121"/>
      <c r="V51" s="121">
        <v>38.64</v>
      </c>
      <c r="W51" s="126"/>
      <c r="X51" s="24">
        <f t="shared" si="0"/>
        <v>0</v>
      </c>
    </row>
    <row r="52" spans="1:24" ht="15.6" x14ac:dyDescent="0.3">
      <c r="A52" s="114">
        <v>20140818114148</v>
      </c>
      <c r="B52" s="115">
        <f t="shared" si="1"/>
        <v>44</v>
      </c>
      <c r="C52" s="116" t="s">
        <v>610</v>
      </c>
      <c r="D52" s="117" t="s">
        <v>606</v>
      </c>
      <c r="E52" s="118">
        <v>41863</v>
      </c>
      <c r="F52" s="117">
        <v>472</v>
      </c>
      <c r="G52" s="119">
        <v>300</v>
      </c>
      <c r="H52" s="120"/>
      <c r="I52" s="120"/>
      <c r="J52" s="119"/>
      <c r="K52" s="120"/>
      <c r="L52" s="120"/>
      <c r="M52" s="119">
        <v>300</v>
      </c>
      <c r="N52" s="120"/>
      <c r="O52" s="120"/>
      <c r="P52" s="120"/>
      <c r="Q52" s="120"/>
      <c r="R52" s="120"/>
      <c r="S52" s="122"/>
      <c r="T52" s="122"/>
      <c r="U52" s="122"/>
      <c r="V52" s="122"/>
      <c r="W52" s="126"/>
      <c r="X52" s="24">
        <f t="shared" si="0"/>
        <v>0</v>
      </c>
    </row>
    <row r="53" spans="1:24" ht="15.6" x14ac:dyDescent="0.3">
      <c r="A53" s="114">
        <v>20140818114148</v>
      </c>
      <c r="B53" s="115">
        <f t="shared" si="1"/>
        <v>45</v>
      </c>
      <c r="C53" s="116" t="s">
        <v>610</v>
      </c>
      <c r="D53" s="117" t="s">
        <v>1193</v>
      </c>
      <c r="E53" s="118">
        <v>41863</v>
      </c>
      <c r="F53" s="117">
        <v>472</v>
      </c>
      <c r="G53" s="119">
        <v>300</v>
      </c>
      <c r="H53" s="120"/>
      <c r="I53" s="120"/>
      <c r="J53" s="120"/>
      <c r="K53" s="119">
        <v>300</v>
      </c>
      <c r="L53" s="119"/>
      <c r="M53" s="120"/>
      <c r="N53" s="120"/>
      <c r="O53" s="120"/>
      <c r="P53" s="120"/>
      <c r="Q53" s="120"/>
      <c r="R53" s="120"/>
      <c r="S53" s="122"/>
      <c r="T53" s="122"/>
      <c r="U53" s="122"/>
      <c r="V53" s="122"/>
      <c r="W53" s="126"/>
      <c r="X53" s="24">
        <f t="shared" si="0"/>
        <v>0</v>
      </c>
    </row>
    <row r="54" spans="1:24" ht="15.6" x14ac:dyDescent="0.3">
      <c r="A54" s="114">
        <v>20140818115112</v>
      </c>
      <c r="B54" s="115">
        <f t="shared" si="1"/>
        <v>46</v>
      </c>
      <c r="C54" s="116" t="s">
        <v>611</v>
      </c>
      <c r="D54" s="117" t="s">
        <v>603</v>
      </c>
      <c r="E54" s="118">
        <v>41863</v>
      </c>
      <c r="F54" s="117">
        <v>114774</v>
      </c>
      <c r="G54" s="119">
        <v>34.72</v>
      </c>
      <c r="H54" s="120"/>
      <c r="I54" s="120"/>
      <c r="J54" s="120"/>
      <c r="K54" s="120"/>
      <c r="L54" s="120"/>
      <c r="M54" s="120"/>
      <c r="N54" s="120"/>
      <c r="O54" s="120"/>
      <c r="P54" s="120"/>
      <c r="Q54" s="120"/>
      <c r="R54" s="120"/>
      <c r="S54" s="121"/>
      <c r="T54" s="121"/>
      <c r="U54" s="121"/>
      <c r="V54" s="121">
        <v>34.72</v>
      </c>
      <c r="W54" s="126"/>
      <c r="X54" s="24">
        <f t="shared" si="0"/>
        <v>0</v>
      </c>
    </row>
    <row r="55" spans="1:24" ht="15.6" x14ac:dyDescent="0.3">
      <c r="A55" s="114">
        <v>20140818115112</v>
      </c>
      <c r="B55" s="115">
        <f t="shared" si="1"/>
        <v>47</v>
      </c>
      <c r="C55" s="116" t="s">
        <v>611</v>
      </c>
      <c r="D55" s="117" t="s">
        <v>606</v>
      </c>
      <c r="E55" s="118">
        <v>41863</v>
      </c>
      <c r="F55" s="117">
        <v>114774</v>
      </c>
      <c r="G55" s="119">
        <v>400</v>
      </c>
      <c r="H55" s="120"/>
      <c r="I55" s="120">
        <v>100</v>
      </c>
      <c r="J55" s="119"/>
      <c r="K55" s="128"/>
      <c r="L55" s="120"/>
      <c r="M55" s="119">
        <v>300</v>
      </c>
      <c r="N55" s="120"/>
      <c r="O55" s="120"/>
      <c r="P55" s="120"/>
      <c r="Q55" s="120"/>
      <c r="R55" s="120"/>
      <c r="S55" s="122"/>
      <c r="T55" s="122"/>
      <c r="U55" s="122"/>
      <c r="V55" s="122"/>
      <c r="W55" s="126"/>
      <c r="X55" s="24">
        <f t="shared" si="0"/>
        <v>0</v>
      </c>
    </row>
    <row r="56" spans="1:24" ht="15.6" x14ac:dyDescent="0.3">
      <c r="A56" s="114">
        <v>20140818115007</v>
      </c>
      <c r="B56" s="115">
        <f t="shared" si="1"/>
        <v>48</v>
      </c>
      <c r="C56" s="116" t="s">
        <v>618</v>
      </c>
      <c r="D56" s="117" t="s">
        <v>603</v>
      </c>
      <c r="E56" s="118">
        <v>41863</v>
      </c>
      <c r="F56" s="117">
        <v>114775</v>
      </c>
      <c r="G56" s="119">
        <v>69.44</v>
      </c>
      <c r="H56" s="120"/>
      <c r="I56" s="120"/>
      <c r="J56" s="127"/>
      <c r="K56" s="120"/>
      <c r="L56" s="127"/>
      <c r="M56" s="120"/>
      <c r="N56" s="120"/>
      <c r="O56" s="120"/>
      <c r="P56" s="120"/>
      <c r="Q56" s="120"/>
      <c r="R56" s="120"/>
      <c r="S56" s="121"/>
      <c r="T56" s="121"/>
      <c r="U56" s="121"/>
      <c r="V56" s="121">
        <v>69.44</v>
      </c>
      <c r="W56" s="126"/>
      <c r="X56" s="24">
        <f t="shared" si="0"/>
        <v>0</v>
      </c>
    </row>
    <row r="57" spans="1:24" ht="15.6" x14ac:dyDescent="0.3">
      <c r="A57" s="114">
        <v>20140818115007</v>
      </c>
      <c r="B57" s="115">
        <f t="shared" si="1"/>
        <v>49</v>
      </c>
      <c r="C57" s="116" t="s">
        <v>618</v>
      </c>
      <c r="D57" s="117" t="s">
        <v>606</v>
      </c>
      <c r="E57" s="118">
        <v>41863</v>
      </c>
      <c r="F57" s="117">
        <v>114775</v>
      </c>
      <c r="G57" s="119">
        <v>300</v>
      </c>
      <c r="H57" s="120"/>
      <c r="I57" s="120"/>
      <c r="J57" s="119"/>
      <c r="K57" s="120"/>
      <c r="L57" s="120"/>
      <c r="M57" s="119">
        <v>300</v>
      </c>
      <c r="N57" s="120"/>
      <c r="O57" s="120"/>
      <c r="P57" s="120"/>
      <c r="Q57" s="120"/>
      <c r="R57" s="120"/>
      <c r="S57" s="122"/>
      <c r="T57" s="122"/>
      <c r="U57" s="122"/>
      <c r="V57" s="122"/>
      <c r="W57" s="126"/>
      <c r="X57" s="24">
        <f t="shared" si="0"/>
        <v>0</v>
      </c>
    </row>
    <row r="58" spans="1:24" ht="15.6" x14ac:dyDescent="0.3">
      <c r="A58" s="114">
        <v>20140818113654</v>
      </c>
      <c r="B58" s="115">
        <f t="shared" si="1"/>
        <v>50</v>
      </c>
      <c r="C58" s="116" t="s">
        <v>612</v>
      </c>
      <c r="D58" s="117" t="s">
        <v>603</v>
      </c>
      <c r="E58" s="118">
        <v>41863</v>
      </c>
      <c r="F58" s="117">
        <v>114740</v>
      </c>
      <c r="G58" s="119">
        <v>69.44</v>
      </c>
      <c r="H58" s="120"/>
      <c r="I58" s="120"/>
      <c r="J58" s="127"/>
      <c r="K58" s="120"/>
      <c r="L58" s="120"/>
      <c r="M58" s="120"/>
      <c r="N58" s="120"/>
      <c r="O58" s="120"/>
      <c r="P58" s="120"/>
      <c r="Q58" s="120"/>
      <c r="R58" s="120"/>
      <c r="S58" s="121"/>
      <c r="T58" s="121"/>
      <c r="U58" s="121"/>
      <c r="V58" s="121">
        <v>69.44</v>
      </c>
      <c r="W58" s="126"/>
      <c r="X58" s="24">
        <f t="shared" si="0"/>
        <v>0</v>
      </c>
    </row>
    <row r="59" spans="1:24" ht="15.6" x14ac:dyDescent="0.3">
      <c r="A59" s="114">
        <v>20140818113654</v>
      </c>
      <c r="B59" s="115">
        <f t="shared" si="1"/>
        <v>51</v>
      </c>
      <c r="C59" s="116" t="s">
        <v>612</v>
      </c>
      <c r="D59" s="117" t="s">
        <v>606</v>
      </c>
      <c r="E59" s="118">
        <v>41863</v>
      </c>
      <c r="F59" s="117">
        <v>114740</v>
      </c>
      <c r="G59" s="119">
        <v>300</v>
      </c>
      <c r="H59" s="120"/>
      <c r="I59" s="120"/>
      <c r="J59" s="119"/>
      <c r="K59" s="120"/>
      <c r="L59" s="120"/>
      <c r="M59" s="119">
        <v>300</v>
      </c>
      <c r="N59" s="120"/>
      <c r="O59" s="120"/>
      <c r="P59" s="120"/>
      <c r="Q59" s="120"/>
      <c r="R59" s="120"/>
      <c r="S59" s="122"/>
      <c r="T59" s="122"/>
      <c r="U59" s="122"/>
      <c r="V59" s="122"/>
      <c r="W59" s="126"/>
      <c r="X59" s="24">
        <f t="shared" si="0"/>
        <v>0</v>
      </c>
    </row>
    <row r="60" spans="1:24" ht="15.6" x14ac:dyDescent="0.3">
      <c r="A60" s="114">
        <v>20140818114811</v>
      </c>
      <c r="B60" s="115">
        <f t="shared" si="1"/>
        <v>52</v>
      </c>
      <c r="C60" s="116" t="s">
        <v>613</v>
      </c>
      <c r="D60" s="117" t="s">
        <v>603</v>
      </c>
      <c r="E60" s="118">
        <v>41863</v>
      </c>
      <c r="F60" s="117">
        <v>114770</v>
      </c>
      <c r="G60" s="119">
        <v>84</v>
      </c>
      <c r="H60" s="120"/>
      <c r="I60" s="120"/>
      <c r="J60" s="127"/>
      <c r="K60" s="120"/>
      <c r="L60" s="120"/>
      <c r="M60" s="120"/>
      <c r="N60" s="120"/>
      <c r="O60" s="120"/>
      <c r="P60" s="120"/>
      <c r="Q60" s="120"/>
      <c r="R60" s="120"/>
      <c r="S60" s="121"/>
      <c r="T60" s="121"/>
      <c r="U60" s="121"/>
      <c r="V60" s="121">
        <v>84</v>
      </c>
      <c r="W60" s="126"/>
      <c r="X60" s="24">
        <f t="shared" si="0"/>
        <v>0</v>
      </c>
    </row>
    <row r="61" spans="1:24" ht="15.6" x14ac:dyDescent="0.3">
      <c r="A61" s="114">
        <v>20140818114811</v>
      </c>
      <c r="B61" s="115">
        <f t="shared" si="1"/>
        <v>53</v>
      </c>
      <c r="C61" s="116" t="s">
        <v>613</v>
      </c>
      <c r="D61" s="117" t="s">
        <v>606</v>
      </c>
      <c r="E61" s="118">
        <v>41863</v>
      </c>
      <c r="F61" s="117">
        <v>114770</v>
      </c>
      <c r="G61" s="119">
        <v>300</v>
      </c>
      <c r="H61" s="120"/>
      <c r="I61" s="120"/>
      <c r="J61" s="119"/>
      <c r="K61" s="120"/>
      <c r="L61" s="120"/>
      <c r="M61" s="119">
        <v>300</v>
      </c>
      <c r="N61" s="120"/>
      <c r="O61" s="120"/>
      <c r="P61" s="120"/>
      <c r="Q61" s="120"/>
      <c r="R61" s="120"/>
      <c r="S61" s="122"/>
      <c r="T61" s="122"/>
      <c r="U61" s="122"/>
      <c r="V61" s="122"/>
      <c r="W61" s="126"/>
      <c r="X61" s="24">
        <f t="shared" si="0"/>
        <v>0</v>
      </c>
    </row>
    <row r="62" spans="1:24" ht="15.6" x14ac:dyDescent="0.3">
      <c r="A62" s="114">
        <v>20140818114904</v>
      </c>
      <c r="B62" s="115">
        <f t="shared" si="1"/>
        <v>54</v>
      </c>
      <c r="C62" s="116" t="s">
        <v>614</v>
      </c>
      <c r="D62" s="117" t="s">
        <v>603</v>
      </c>
      <c r="E62" s="118">
        <v>41863</v>
      </c>
      <c r="F62" s="117">
        <v>114691</v>
      </c>
      <c r="G62" s="119">
        <v>47.04</v>
      </c>
      <c r="H62" s="120"/>
      <c r="I62" s="120"/>
      <c r="J62" s="127"/>
      <c r="K62" s="120"/>
      <c r="L62" s="127"/>
      <c r="M62" s="120"/>
      <c r="N62" s="120"/>
      <c r="O62" s="120"/>
      <c r="P62" s="120"/>
      <c r="Q62" s="120"/>
      <c r="R62" s="120"/>
      <c r="S62" s="121"/>
      <c r="T62" s="121"/>
      <c r="U62" s="121"/>
      <c r="V62" s="121">
        <v>47.04</v>
      </c>
      <c r="W62" s="126"/>
      <c r="X62" s="24">
        <f t="shared" si="0"/>
        <v>0</v>
      </c>
    </row>
    <row r="63" spans="1:24" ht="15.6" x14ac:dyDescent="0.3">
      <c r="A63" s="114">
        <v>20140818114904</v>
      </c>
      <c r="B63" s="115">
        <f t="shared" si="1"/>
        <v>55</v>
      </c>
      <c r="C63" s="116" t="s">
        <v>614</v>
      </c>
      <c r="D63" s="117" t="s">
        <v>606</v>
      </c>
      <c r="E63" s="118">
        <v>41863</v>
      </c>
      <c r="F63" s="117">
        <v>114691</v>
      </c>
      <c r="G63" s="119">
        <v>300</v>
      </c>
      <c r="H63" s="120"/>
      <c r="I63" s="120"/>
      <c r="J63" s="119"/>
      <c r="K63" s="120"/>
      <c r="L63" s="120"/>
      <c r="M63" s="119">
        <v>300</v>
      </c>
      <c r="N63" s="120"/>
      <c r="O63" s="120"/>
      <c r="P63" s="120"/>
      <c r="Q63" s="120"/>
      <c r="R63" s="120"/>
      <c r="S63" s="122"/>
      <c r="T63" s="122"/>
      <c r="U63" s="122"/>
      <c r="V63" s="122"/>
      <c r="W63" s="126"/>
      <c r="X63" s="24">
        <f t="shared" si="0"/>
        <v>0</v>
      </c>
    </row>
    <row r="64" spans="1:24" ht="15.6" x14ac:dyDescent="0.3">
      <c r="A64" s="114">
        <v>20140818114622</v>
      </c>
      <c r="B64" s="115">
        <f t="shared" si="1"/>
        <v>56</v>
      </c>
      <c r="C64" s="116" t="s">
        <v>615</v>
      </c>
      <c r="D64" s="117" t="s">
        <v>603</v>
      </c>
      <c r="E64" s="118">
        <v>41863</v>
      </c>
      <c r="F64" s="117">
        <v>114710</v>
      </c>
      <c r="G64" s="119">
        <v>62.72</v>
      </c>
      <c r="H64" s="120"/>
      <c r="I64" s="120"/>
      <c r="J64" s="127"/>
      <c r="K64" s="120"/>
      <c r="L64" s="120"/>
      <c r="M64" s="120"/>
      <c r="N64" s="120"/>
      <c r="O64" s="120"/>
      <c r="P64" s="120"/>
      <c r="Q64" s="120"/>
      <c r="R64" s="120"/>
      <c r="S64" s="121"/>
      <c r="T64" s="121"/>
      <c r="U64" s="121"/>
      <c r="V64" s="121">
        <v>62.72</v>
      </c>
      <c r="W64" s="126"/>
      <c r="X64" s="24">
        <f t="shared" si="0"/>
        <v>0</v>
      </c>
    </row>
    <row r="65" spans="1:24" ht="15.6" x14ac:dyDescent="0.3">
      <c r="A65" s="114">
        <v>20140818114622</v>
      </c>
      <c r="B65" s="115">
        <f t="shared" si="1"/>
        <v>57</v>
      </c>
      <c r="C65" s="116" t="s">
        <v>615</v>
      </c>
      <c r="D65" s="117" t="s">
        <v>606</v>
      </c>
      <c r="E65" s="118">
        <v>41863</v>
      </c>
      <c r="F65" s="117">
        <v>114710</v>
      </c>
      <c r="G65" s="119">
        <v>300</v>
      </c>
      <c r="H65" s="120"/>
      <c r="I65" s="120"/>
      <c r="J65" s="119"/>
      <c r="K65" s="120"/>
      <c r="L65" s="120"/>
      <c r="M65" s="119">
        <v>300</v>
      </c>
      <c r="N65" s="120"/>
      <c r="O65" s="120"/>
      <c r="P65" s="120"/>
      <c r="Q65" s="120"/>
      <c r="R65" s="120"/>
      <c r="S65" s="122"/>
      <c r="T65" s="122"/>
      <c r="U65" s="122"/>
      <c r="V65" s="122"/>
      <c r="W65" s="126"/>
      <c r="X65" s="24">
        <f t="shared" si="0"/>
        <v>0</v>
      </c>
    </row>
    <row r="66" spans="1:24" ht="15.6" x14ac:dyDescent="0.3">
      <c r="A66" s="114">
        <v>20140818114622</v>
      </c>
      <c r="B66" s="115">
        <f t="shared" si="1"/>
        <v>58</v>
      </c>
      <c r="C66" s="116" t="s">
        <v>615</v>
      </c>
      <c r="D66" s="117" t="s">
        <v>1193</v>
      </c>
      <c r="E66" s="118">
        <v>41863</v>
      </c>
      <c r="F66" s="117">
        <v>114710</v>
      </c>
      <c r="G66" s="119">
        <v>300</v>
      </c>
      <c r="H66" s="120"/>
      <c r="I66" s="120"/>
      <c r="J66" s="120"/>
      <c r="K66" s="119">
        <v>300</v>
      </c>
      <c r="L66" s="119"/>
      <c r="M66" s="120"/>
      <c r="N66" s="120"/>
      <c r="O66" s="120"/>
      <c r="P66" s="120"/>
      <c r="Q66" s="120"/>
      <c r="R66" s="120"/>
      <c r="S66" s="122"/>
      <c r="T66" s="122"/>
      <c r="U66" s="122"/>
      <c r="V66" s="122"/>
      <c r="W66" s="126"/>
      <c r="X66" s="24">
        <f t="shared" si="0"/>
        <v>0</v>
      </c>
    </row>
    <row r="67" spans="1:24" ht="15.6" x14ac:dyDescent="0.3">
      <c r="A67" s="114">
        <v>20140818115326</v>
      </c>
      <c r="B67" s="115">
        <f t="shared" si="1"/>
        <v>59</v>
      </c>
      <c r="C67" s="116" t="s">
        <v>616</v>
      </c>
      <c r="D67" s="117" t="s">
        <v>603</v>
      </c>
      <c r="E67" s="118">
        <v>41863</v>
      </c>
      <c r="F67" s="117">
        <v>114748</v>
      </c>
      <c r="G67" s="119">
        <v>17.920000000000002</v>
      </c>
      <c r="H67" s="120"/>
      <c r="I67" s="120"/>
      <c r="J67" s="120"/>
      <c r="K67" s="120"/>
      <c r="L67" s="120"/>
      <c r="M67" s="120"/>
      <c r="N67" s="120"/>
      <c r="O67" s="120"/>
      <c r="P67" s="120"/>
      <c r="Q67" s="120"/>
      <c r="R67" s="120"/>
      <c r="S67" s="121"/>
      <c r="T67" s="121"/>
      <c r="U67" s="121"/>
      <c r="V67" s="121">
        <v>17.920000000000002</v>
      </c>
      <c r="W67" s="126"/>
      <c r="X67" s="24">
        <f t="shared" si="0"/>
        <v>0</v>
      </c>
    </row>
    <row r="68" spans="1:24" ht="15.6" x14ac:dyDescent="0.3">
      <c r="A68" s="114">
        <v>20140818115326</v>
      </c>
      <c r="B68" s="115">
        <f t="shared" si="1"/>
        <v>60</v>
      </c>
      <c r="C68" s="116" t="s">
        <v>616</v>
      </c>
      <c r="D68" s="117" t="s">
        <v>606</v>
      </c>
      <c r="E68" s="118">
        <v>41863</v>
      </c>
      <c r="F68" s="117">
        <v>114748</v>
      </c>
      <c r="G68" s="119">
        <v>300</v>
      </c>
      <c r="H68" s="120"/>
      <c r="I68" s="120"/>
      <c r="J68" s="119"/>
      <c r="K68" s="120"/>
      <c r="L68" s="120"/>
      <c r="M68" s="119">
        <v>300</v>
      </c>
      <c r="N68" s="120"/>
      <c r="O68" s="120"/>
      <c r="P68" s="120"/>
      <c r="Q68" s="120"/>
      <c r="R68" s="120"/>
      <c r="S68" s="122"/>
      <c r="T68" s="122"/>
      <c r="U68" s="122"/>
      <c r="V68" s="122"/>
      <c r="W68" s="126"/>
      <c r="X68" s="24">
        <f t="shared" si="0"/>
        <v>0</v>
      </c>
    </row>
    <row r="69" spans="1:24" ht="15.6" x14ac:dyDescent="0.3">
      <c r="A69" s="114">
        <v>20140818113847</v>
      </c>
      <c r="B69" s="115">
        <f t="shared" si="1"/>
        <v>61</v>
      </c>
      <c r="C69" s="116" t="s">
        <v>617</v>
      </c>
      <c r="D69" s="117" t="s">
        <v>603</v>
      </c>
      <c r="E69" s="118">
        <v>41863</v>
      </c>
      <c r="F69" s="117">
        <v>473</v>
      </c>
      <c r="G69" s="119">
        <v>109.76</v>
      </c>
      <c r="H69" s="120"/>
      <c r="I69" s="120"/>
      <c r="J69" s="120"/>
      <c r="K69" s="120"/>
      <c r="L69" s="120"/>
      <c r="M69" s="120"/>
      <c r="N69" s="120"/>
      <c r="O69" s="120"/>
      <c r="P69" s="120"/>
      <c r="Q69" s="120"/>
      <c r="R69" s="120"/>
      <c r="S69" s="121"/>
      <c r="T69" s="121"/>
      <c r="U69" s="121"/>
      <c r="V69" s="121">
        <v>109.76</v>
      </c>
      <c r="W69" s="126"/>
      <c r="X69" s="24">
        <f t="shared" si="0"/>
        <v>0</v>
      </c>
    </row>
    <row r="70" spans="1:24" ht="15.6" x14ac:dyDescent="0.3">
      <c r="A70" s="114">
        <v>20140818113847</v>
      </c>
      <c r="B70" s="115">
        <f t="shared" si="1"/>
        <v>62</v>
      </c>
      <c r="C70" s="116" t="s">
        <v>617</v>
      </c>
      <c r="D70" s="117" t="s">
        <v>606</v>
      </c>
      <c r="E70" s="118">
        <v>41863</v>
      </c>
      <c r="F70" s="117">
        <v>473</v>
      </c>
      <c r="G70" s="119">
        <v>300</v>
      </c>
      <c r="H70" s="120"/>
      <c r="I70" s="120"/>
      <c r="J70" s="119"/>
      <c r="K70" s="120"/>
      <c r="L70" s="120"/>
      <c r="M70" s="119">
        <v>300</v>
      </c>
      <c r="N70" s="120"/>
      <c r="O70" s="120"/>
      <c r="P70" s="120"/>
      <c r="Q70" s="120"/>
      <c r="R70" s="120"/>
      <c r="S70" s="122"/>
      <c r="T70" s="122"/>
      <c r="U70" s="122"/>
      <c r="V70" s="122"/>
      <c r="W70" s="126"/>
      <c r="X70" s="24">
        <f t="shared" si="0"/>
        <v>0</v>
      </c>
    </row>
    <row r="71" spans="1:24" ht="15.6" x14ac:dyDescent="0.3">
      <c r="A71" s="114">
        <v>20140818113847</v>
      </c>
      <c r="B71" s="115">
        <f t="shared" si="1"/>
        <v>63</v>
      </c>
      <c r="C71" s="116" t="s">
        <v>617</v>
      </c>
      <c r="D71" s="117" t="s">
        <v>1193</v>
      </c>
      <c r="E71" s="118">
        <v>41863</v>
      </c>
      <c r="F71" s="117">
        <v>473</v>
      </c>
      <c r="G71" s="119">
        <v>300</v>
      </c>
      <c r="H71" s="120"/>
      <c r="I71" s="120"/>
      <c r="J71" s="120"/>
      <c r="K71" s="119">
        <v>300</v>
      </c>
      <c r="L71" s="119"/>
      <c r="M71" s="120"/>
      <c r="N71" s="120"/>
      <c r="O71" s="120"/>
      <c r="P71" s="120"/>
      <c r="Q71" s="120"/>
      <c r="R71" s="120"/>
      <c r="S71" s="122"/>
      <c r="T71" s="122"/>
      <c r="U71" s="122"/>
      <c r="V71" s="122"/>
      <c r="W71" s="126"/>
      <c r="X71" s="24">
        <f t="shared" si="0"/>
        <v>0</v>
      </c>
    </row>
    <row r="72" spans="1:24" ht="15.6" x14ac:dyDescent="0.3">
      <c r="A72" s="114">
        <v>4184</v>
      </c>
      <c r="B72" s="115">
        <f t="shared" si="1"/>
        <v>64</v>
      </c>
      <c r="C72" s="116" t="s">
        <v>623</v>
      </c>
      <c r="D72" s="117" t="s">
        <v>622</v>
      </c>
      <c r="E72" s="118">
        <v>41863</v>
      </c>
      <c r="F72" s="117">
        <v>1082</v>
      </c>
      <c r="G72" s="119">
        <v>17.59</v>
      </c>
      <c r="H72" s="120"/>
      <c r="I72" s="120"/>
      <c r="J72" s="120"/>
      <c r="K72" s="120"/>
      <c r="L72" s="120"/>
      <c r="M72" s="120"/>
      <c r="N72" s="120"/>
      <c r="O72" s="120"/>
      <c r="P72" s="120"/>
      <c r="Q72" s="120"/>
      <c r="R72" s="120"/>
      <c r="S72" s="121">
        <v>17.59</v>
      </c>
      <c r="T72" s="121"/>
      <c r="U72" s="121"/>
      <c r="V72" s="121"/>
      <c r="W72" s="126"/>
      <c r="X72" s="24">
        <f t="shared" si="0"/>
        <v>0</v>
      </c>
    </row>
    <row r="73" spans="1:24" ht="15.6" x14ac:dyDescent="0.3">
      <c r="A73" s="114">
        <v>20140818111901</v>
      </c>
      <c r="B73" s="115">
        <f t="shared" si="1"/>
        <v>65</v>
      </c>
      <c r="C73" s="116" t="s">
        <v>610</v>
      </c>
      <c r="D73" s="117" t="s">
        <v>595</v>
      </c>
      <c r="E73" s="118">
        <v>41873</v>
      </c>
      <c r="F73" s="117">
        <v>469</v>
      </c>
      <c r="G73" s="119">
        <v>650</v>
      </c>
      <c r="H73" s="120"/>
      <c r="I73" s="120"/>
      <c r="J73" s="127"/>
      <c r="K73" s="120"/>
      <c r="L73" s="119">
        <v>650</v>
      </c>
      <c r="M73" s="120"/>
      <c r="N73" s="120"/>
      <c r="O73" s="120"/>
      <c r="P73" s="120"/>
      <c r="Q73" s="120"/>
      <c r="R73" s="120"/>
      <c r="S73" s="122"/>
      <c r="T73" s="122"/>
      <c r="U73" s="122"/>
      <c r="V73" s="122"/>
      <c r="W73" s="126"/>
      <c r="X73" s="24">
        <f t="shared" si="0"/>
        <v>0</v>
      </c>
    </row>
    <row r="74" spans="1:24" ht="15.6" x14ac:dyDescent="0.3">
      <c r="A74" s="114">
        <v>20140818110506</v>
      </c>
      <c r="B74" s="115">
        <f t="shared" si="1"/>
        <v>66</v>
      </c>
      <c r="C74" s="116" t="s">
        <v>611</v>
      </c>
      <c r="D74" s="117" t="s">
        <v>595</v>
      </c>
      <c r="E74" s="118">
        <v>41873</v>
      </c>
      <c r="F74" s="117">
        <v>114774</v>
      </c>
      <c r="G74" s="119">
        <v>650</v>
      </c>
      <c r="H74" s="120"/>
      <c r="I74" s="120"/>
      <c r="J74" s="120"/>
      <c r="K74" s="120"/>
      <c r="L74" s="119">
        <v>650</v>
      </c>
      <c r="M74" s="120"/>
      <c r="N74" s="120"/>
      <c r="O74" s="120"/>
      <c r="P74" s="120"/>
      <c r="Q74" s="120"/>
      <c r="R74" s="120"/>
      <c r="S74" s="122"/>
      <c r="T74" s="122"/>
      <c r="U74" s="122"/>
      <c r="V74" s="122"/>
      <c r="W74" s="126"/>
      <c r="X74" s="24">
        <f t="shared" ref="X74:X137" si="2">G74-SUM(I74:W74)</f>
        <v>0</v>
      </c>
    </row>
    <row r="75" spans="1:24" ht="15.6" x14ac:dyDescent="0.3">
      <c r="A75" s="114">
        <v>20140818112844</v>
      </c>
      <c r="B75" s="115">
        <f t="shared" ref="B75:B138" si="3">B74+1</f>
        <v>67</v>
      </c>
      <c r="C75" s="116" t="s">
        <v>618</v>
      </c>
      <c r="D75" s="117" t="s">
        <v>595</v>
      </c>
      <c r="E75" s="118">
        <v>41873</v>
      </c>
      <c r="F75" s="117">
        <v>114775</v>
      </c>
      <c r="G75" s="119">
        <v>650</v>
      </c>
      <c r="H75" s="120"/>
      <c r="I75" s="120"/>
      <c r="J75" s="127"/>
      <c r="K75" s="120"/>
      <c r="L75" s="119">
        <v>650</v>
      </c>
      <c r="M75" s="120"/>
      <c r="N75" s="120"/>
      <c r="O75" s="120"/>
      <c r="P75" s="120"/>
      <c r="Q75" s="120"/>
      <c r="R75" s="120"/>
      <c r="S75" s="122"/>
      <c r="T75" s="122"/>
      <c r="U75" s="122"/>
      <c r="V75" s="122"/>
      <c r="W75" s="126"/>
      <c r="X75" s="24">
        <f t="shared" si="2"/>
        <v>0</v>
      </c>
    </row>
    <row r="76" spans="1:24" ht="15.6" x14ac:dyDescent="0.3">
      <c r="A76" s="114">
        <v>20140818112046</v>
      </c>
      <c r="B76" s="115">
        <f t="shared" si="3"/>
        <v>68</v>
      </c>
      <c r="C76" s="116" t="s">
        <v>612</v>
      </c>
      <c r="D76" s="117" t="s">
        <v>595</v>
      </c>
      <c r="E76" s="118">
        <v>41873</v>
      </c>
      <c r="F76" s="117">
        <v>114740</v>
      </c>
      <c r="G76" s="119">
        <v>650</v>
      </c>
      <c r="H76" s="120"/>
      <c r="I76" s="120"/>
      <c r="J76" s="120"/>
      <c r="K76" s="120"/>
      <c r="L76" s="119">
        <v>650</v>
      </c>
      <c r="M76" s="127"/>
      <c r="N76" s="120"/>
      <c r="O76" s="120"/>
      <c r="P76" s="120"/>
      <c r="Q76" s="120"/>
      <c r="R76" s="120"/>
      <c r="S76" s="122"/>
      <c r="T76" s="122"/>
      <c r="U76" s="122"/>
      <c r="V76" s="122"/>
      <c r="W76" s="126"/>
      <c r="X76" s="24">
        <f t="shared" si="2"/>
        <v>0</v>
      </c>
    </row>
    <row r="77" spans="1:24" ht="15.6" x14ac:dyDescent="0.3">
      <c r="A77" s="114">
        <v>20140818112006</v>
      </c>
      <c r="B77" s="115">
        <f t="shared" si="3"/>
        <v>69</v>
      </c>
      <c r="C77" s="116" t="s">
        <v>602</v>
      </c>
      <c r="D77" s="117" t="s">
        <v>595</v>
      </c>
      <c r="E77" s="118">
        <v>41873</v>
      </c>
      <c r="F77" s="117">
        <v>470</v>
      </c>
      <c r="G77" s="119">
        <v>650</v>
      </c>
      <c r="H77" s="120"/>
      <c r="I77" s="120"/>
      <c r="J77" s="120"/>
      <c r="K77" s="120"/>
      <c r="L77" s="119">
        <v>650</v>
      </c>
      <c r="M77" s="120"/>
      <c r="N77" s="120"/>
      <c r="O77" s="120"/>
      <c r="P77" s="120"/>
      <c r="Q77" s="120"/>
      <c r="R77" s="120"/>
      <c r="S77" s="122"/>
      <c r="T77" s="122"/>
      <c r="U77" s="122"/>
      <c r="V77" s="122"/>
      <c r="W77" s="126"/>
      <c r="X77" s="24">
        <f t="shared" si="2"/>
        <v>0</v>
      </c>
    </row>
    <row r="78" spans="1:24" ht="15.6" x14ac:dyDescent="0.3">
      <c r="A78" s="114">
        <v>20140818112315</v>
      </c>
      <c r="B78" s="115">
        <f t="shared" si="3"/>
        <v>70</v>
      </c>
      <c r="C78" s="116" t="s">
        <v>613</v>
      </c>
      <c r="D78" s="117" t="s">
        <v>595</v>
      </c>
      <c r="E78" s="118">
        <v>41873</v>
      </c>
      <c r="F78" s="117">
        <v>114770</v>
      </c>
      <c r="G78" s="119">
        <v>650</v>
      </c>
      <c r="H78" s="120"/>
      <c r="I78" s="120"/>
      <c r="J78" s="127"/>
      <c r="K78" s="120"/>
      <c r="L78" s="119">
        <v>650</v>
      </c>
      <c r="M78" s="120"/>
      <c r="N78" s="120"/>
      <c r="O78" s="120"/>
      <c r="P78" s="120"/>
      <c r="Q78" s="120"/>
      <c r="R78" s="120"/>
      <c r="S78" s="122"/>
      <c r="T78" s="122"/>
      <c r="U78" s="122"/>
      <c r="V78" s="122"/>
      <c r="W78" s="126"/>
      <c r="X78" s="24">
        <f t="shared" si="2"/>
        <v>0</v>
      </c>
    </row>
    <row r="79" spans="1:24" ht="15.6" x14ac:dyDescent="0.3">
      <c r="A79" s="114">
        <v>20140818112924</v>
      </c>
      <c r="B79" s="115">
        <f t="shared" si="3"/>
        <v>71</v>
      </c>
      <c r="C79" s="116" t="s">
        <v>614</v>
      </c>
      <c r="D79" s="117" t="s">
        <v>595</v>
      </c>
      <c r="E79" s="118">
        <v>41873</v>
      </c>
      <c r="F79" s="117">
        <v>114691</v>
      </c>
      <c r="G79" s="119">
        <v>650</v>
      </c>
      <c r="H79" s="120"/>
      <c r="I79" s="120"/>
      <c r="J79" s="127"/>
      <c r="K79" s="120"/>
      <c r="L79" s="119">
        <v>650</v>
      </c>
      <c r="M79" s="120"/>
      <c r="N79" s="120"/>
      <c r="O79" s="120"/>
      <c r="P79" s="120"/>
      <c r="Q79" s="127"/>
      <c r="R79" s="120"/>
      <c r="S79" s="122"/>
      <c r="T79" s="122"/>
      <c r="U79" s="122"/>
      <c r="V79" s="122"/>
      <c r="W79" s="126"/>
      <c r="X79" s="24">
        <f t="shared" si="2"/>
        <v>0</v>
      </c>
    </row>
    <row r="80" spans="1:24" ht="15.6" x14ac:dyDescent="0.3">
      <c r="A80" s="114">
        <v>20140818111800</v>
      </c>
      <c r="B80" s="115">
        <f t="shared" si="3"/>
        <v>72</v>
      </c>
      <c r="C80" s="116" t="s">
        <v>615</v>
      </c>
      <c r="D80" s="117" t="s">
        <v>595</v>
      </c>
      <c r="E80" s="118">
        <v>41873</v>
      </c>
      <c r="F80" s="117">
        <v>114710</v>
      </c>
      <c r="G80" s="119">
        <v>650</v>
      </c>
      <c r="H80" s="120"/>
      <c r="I80" s="120"/>
      <c r="J80" s="120"/>
      <c r="K80" s="120"/>
      <c r="L80" s="119">
        <v>650</v>
      </c>
      <c r="M80" s="129"/>
      <c r="N80" s="120"/>
      <c r="O80" s="120"/>
      <c r="P80" s="120"/>
      <c r="Q80" s="120"/>
      <c r="R80" s="120"/>
      <c r="S80" s="122"/>
      <c r="T80" s="122"/>
      <c r="U80" s="122"/>
      <c r="V80" s="122"/>
      <c r="W80" s="126"/>
      <c r="X80" s="24">
        <f t="shared" si="2"/>
        <v>0</v>
      </c>
    </row>
    <row r="81" spans="1:24" ht="15.6" x14ac:dyDescent="0.3">
      <c r="A81" s="114">
        <v>20140818112229</v>
      </c>
      <c r="B81" s="115">
        <f t="shared" si="3"/>
        <v>73</v>
      </c>
      <c r="C81" s="116" t="s">
        <v>616</v>
      </c>
      <c r="D81" s="117" t="s">
        <v>595</v>
      </c>
      <c r="E81" s="118">
        <v>41873</v>
      </c>
      <c r="F81" s="117">
        <v>114748</v>
      </c>
      <c r="G81" s="119">
        <v>650</v>
      </c>
      <c r="H81" s="120"/>
      <c r="I81" s="120"/>
      <c r="J81" s="127"/>
      <c r="K81" s="120"/>
      <c r="L81" s="119">
        <v>650</v>
      </c>
      <c r="M81" s="120"/>
      <c r="N81" s="120"/>
      <c r="O81" s="120"/>
      <c r="P81" s="120"/>
      <c r="Q81" s="120"/>
      <c r="R81" s="120"/>
      <c r="S81" s="122"/>
      <c r="T81" s="122"/>
      <c r="U81" s="122"/>
      <c r="V81" s="122"/>
      <c r="W81" s="126"/>
      <c r="X81" s="24">
        <f t="shared" si="2"/>
        <v>0</v>
      </c>
    </row>
    <row r="82" spans="1:24" ht="15.6" x14ac:dyDescent="0.3">
      <c r="A82" s="114">
        <v>20140818113008</v>
      </c>
      <c r="B82" s="115">
        <f t="shared" si="3"/>
        <v>74</v>
      </c>
      <c r="C82" s="116" t="s">
        <v>617</v>
      </c>
      <c r="D82" s="117" t="s">
        <v>595</v>
      </c>
      <c r="E82" s="118">
        <v>41873</v>
      </c>
      <c r="F82" s="117">
        <v>468</v>
      </c>
      <c r="G82" s="119">
        <v>650</v>
      </c>
      <c r="H82" s="120"/>
      <c r="I82" s="120"/>
      <c r="J82" s="120"/>
      <c r="K82" s="120"/>
      <c r="L82" s="119">
        <v>650</v>
      </c>
      <c r="M82" s="120"/>
      <c r="N82" s="120"/>
      <c r="O82" s="120"/>
      <c r="P82" s="120"/>
      <c r="Q82" s="120"/>
      <c r="R82" s="120"/>
      <c r="S82" s="122"/>
      <c r="T82" s="122"/>
      <c r="U82" s="122"/>
      <c r="V82" s="122"/>
      <c r="W82" s="126"/>
      <c r="X82" s="24">
        <f t="shared" si="2"/>
        <v>0</v>
      </c>
    </row>
    <row r="83" spans="1:24" ht="15.6" x14ac:dyDescent="0.3">
      <c r="A83" s="114">
        <v>20140818110622</v>
      </c>
      <c r="B83" s="115">
        <f t="shared" si="3"/>
        <v>75</v>
      </c>
      <c r="C83" s="116" t="s">
        <v>619</v>
      </c>
      <c r="D83" s="117" t="s">
        <v>595</v>
      </c>
      <c r="E83" s="118">
        <v>41873</v>
      </c>
      <c r="F83" s="117">
        <v>114749</v>
      </c>
      <c r="G83" s="119">
        <v>650</v>
      </c>
      <c r="H83" s="120"/>
      <c r="I83" s="120"/>
      <c r="J83" s="127"/>
      <c r="K83" s="120"/>
      <c r="L83" s="119">
        <v>650</v>
      </c>
      <c r="M83" s="120"/>
      <c r="N83" s="120"/>
      <c r="O83" s="120"/>
      <c r="P83" s="120"/>
      <c r="Q83" s="120"/>
      <c r="R83" s="120"/>
      <c r="S83" s="122"/>
      <c r="T83" s="122"/>
      <c r="U83" s="122"/>
      <c r="V83" s="122"/>
      <c r="W83" s="126"/>
      <c r="X83" s="24">
        <f t="shared" si="2"/>
        <v>0</v>
      </c>
    </row>
    <row r="84" spans="1:24" ht="15.6" x14ac:dyDescent="0.3">
      <c r="A84" s="114">
        <v>20140917113256</v>
      </c>
      <c r="B84" s="115">
        <f t="shared" si="3"/>
        <v>76</v>
      </c>
      <c r="C84" s="116" t="s">
        <v>610</v>
      </c>
      <c r="D84" s="117" t="s">
        <v>603</v>
      </c>
      <c r="E84" s="118">
        <v>41891</v>
      </c>
      <c r="F84" s="117">
        <v>516</v>
      </c>
      <c r="G84" s="119">
        <v>12.88</v>
      </c>
      <c r="H84" s="120"/>
      <c r="I84" s="120"/>
      <c r="J84" s="127"/>
      <c r="K84" s="120"/>
      <c r="L84" s="120"/>
      <c r="M84" s="120"/>
      <c r="N84" s="120"/>
      <c r="O84" s="120"/>
      <c r="P84" s="120"/>
      <c r="Q84" s="120"/>
      <c r="R84" s="120"/>
      <c r="S84" s="121"/>
      <c r="T84" s="121"/>
      <c r="U84" s="121"/>
      <c r="V84" s="121">
        <v>12.88</v>
      </c>
      <c r="W84" s="126"/>
      <c r="X84" s="24">
        <f t="shared" si="2"/>
        <v>0</v>
      </c>
    </row>
    <row r="85" spans="1:24" ht="15.6" x14ac:dyDescent="0.3">
      <c r="A85" s="114">
        <v>20140917113256</v>
      </c>
      <c r="B85" s="115">
        <f t="shared" si="3"/>
        <v>77</v>
      </c>
      <c r="C85" s="116" t="s">
        <v>610</v>
      </c>
      <c r="D85" s="117" t="s">
        <v>606</v>
      </c>
      <c r="E85" s="118">
        <v>41891</v>
      </c>
      <c r="F85" s="117">
        <v>516</v>
      </c>
      <c r="G85" s="119">
        <v>300</v>
      </c>
      <c r="H85" s="120"/>
      <c r="I85" s="120"/>
      <c r="J85" s="119"/>
      <c r="K85" s="120"/>
      <c r="L85" s="120"/>
      <c r="M85" s="119">
        <v>300</v>
      </c>
      <c r="N85" s="120"/>
      <c r="O85" s="120"/>
      <c r="P85" s="120"/>
      <c r="Q85" s="120"/>
      <c r="R85" s="120"/>
      <c r="S85" s="122"/>
      <c r="T85" s="122"/>
      <c r="U85" s="122"/>
      <c r="V85" s="122"/>
      <c r="W85" s="126"/>
      <c r="X85" s="24">
        <f t="shared" si="2"/>
        <v>0</v>
      </c>
    </row>
    <row r="86" spans="1:24" ht="15.6" x14ac:dyDescent="0.3">
      <c r="A86" s="114">
        <v>20140917115154</v>
      </c>
      <c r="B86" s="115">
        <f t="shared" si="3"/>
        <v>78</v>
      </c>
      <c r="C86" s="116" t="s">
        <v>611</v>
      </c>
      <c r="D86" s="117" t="s">
        <v>603</v>
      </c>
      <c r="E86" s="118">
        <v>41891</v>
      </c>
      <c r="F86" s="117">
        <v>116511</v>
      </c>
      <c r="G86" s="119">
        <v>34.72</v>
      </c>
      <c r="H86" s="120"/>
      <c r="I86" s="120"/>
      <c r="J86" s="127"/>
      <c r="K86" s="120"/>
      <c r="L86" s="120"/>
      <c r="M86" s="120"/>
      <c r="N86" s="120"/>
      <c r="O86" s="120"/>
      <c r="P86" s="120"/>
      <c r="Q86" s="120"/>
      <c r="R86" s="120"/>
      <c r="S86" s="121"/>
      <c r="T86" s="121"/>
      <c r="U86" s="121"/>
      <c r="V86" s="121">
        <v>34.72</v>
      </c>
      <c r="W86" s="126"/>
      <c r="X86" s="24">
        <f t="shared" si="2"/>
        <v>0</v>
      </c>
    </row>
    <row r="87" spans="1:24" ht="15.6" x14ac:dyDescent="0.3">
      <c r="A87" s="114">
        <v>20140917115154</v>
      </c>
      <c r="B87" s="115">
        <f t="shared" si="3"/>
        <v>79</v>
      </c>
      <c r="C87" s="116" t="s">
        <v>611</v>
      </c>
      <c r="D87" s="117" t="s">
        <v>606</v>
      </c>
      <c r="E87" s="118">
        <v>41891</v>
      </c>
      <c r="F87" s="117">
        <v>116511</v>
      </c>
      <c r="G87" s="119">
        <v>400</v>
      </c>
      <c r="H87" s="120"/>
      <c r="I87" s="120">
        <v>100</v>
      </c>
      <c r="J87" s="119"/>
      <c r="K87" s="120"/>
      <c r="L87" s="127"/>
      <c r="M87" s="119">
        <v>300</v>
      </c>
      <c r="N87" s="120"/>
      <c r="O87" s="120"/>
      <c r="P87" s="120"/>
      <c r="Q87" s="120"/>
      <c r="R87" s="120"/>
      <c r="S87" s="122"/>
      <c r="T87" s="122"/>
      <c r="U87" s="122"/>
      <c r="V87" s="122"/>
      <c r="W87" s="126"/>
      <c r="X87" s="24">
        <f t="shared" si="2"/>
        <v>0</v>
      </c>
    </row>
    <row r="88" spans="1:24" ht="15.6" x14ac:dyDescent="0.3">
      <c r="A88" s="114">
        <v>20140917115414</v>
      </c>
      <c r="B88" s="115">
        <f t="shared" si="3"/>
        <v>80</v>
      </c>
      <c r="C88" s="116" t="s">
        <v>618</v>
      </c>
      <c r="D88" s="117" t="s">
        <v>603</v>
      </c>
      <c r="E88" s="118">
        <v>41891</v>
      </c>
      <c r="F88" s="117">
        <v>116512</v>
      </c>
      <c r="G88" s="119">
        <v>112</v>
      </c>
      <c r="H88" s="120"/>
      <c r="I88" s="120"/>
      <c r="J88" s="127"/>
      <c r="K88" s="120"/>
      <c r="L88" s="120"/>
      <c r="M88" s="120"/>
      <c r="N88" s="120"/>
      <c r="O88" s="120"/>
      <c r="P88" s="120"/>
      <c r="Q88" s="120"/>
      <c r="R88" s="120"/>
      <c r="S88" s="121"/>
      <c r="T88" s="121"/>
      <c r="U88" s="121"/>
      <c r="V88" s="121">
        <v>112</v>
      </c>
      <c r="W88" s="126"/>
      <c r="X88" s="24">
        <f t="shared" si="2"/>
        <v>0</v>
      </c>
    </row>
    <row r="89" spans="1:24" ht="15.6" x14ac:dyDescent="0.3">
      <c r="A89" s="114">
        <v>20140917115414</v>
      </c>
      <c r="B89" s="115">
        <f t="shared" si="3"/>
        <v>81</v>
      </c>
      <c r="C89" s="116" t="s">
        <v>618</v>
      </c>
      <c r="D89" s="117" t="s">
        <v>606</v>
      </c>
      <c r="E89" s="118">
        <v>41891</v>
      </c>
      <c r="F89" s="117">
        <v>116512</v>
      </c>
      <c r="G89" s="119">
        <v>300</v>
      </c>
      <c r="H89" s="120"/>
      <c r="I89" s="120"/>
      <c r="J89" s="119"/>
      <c r="K89" s="120"/>
      <c r="L89" s="120"/>
      <c r="M89" s="119">
        <v>300</v>
      </c>
      <c r="N89" s="120"/>
      <c r="O89" s="120"/>
      <c r="P89" s="120"/>
      <c r="Q89" s="120"/>
      <c r="R89" s="120"/>
      <c r="S89" s="122"/>
      <c r="T89" s="122"/>
      <c r="U89" s="122"/>
      <c r="V89" s="122"/>
      <c r="W89" s="126"/>
      <c r="X89" s="24">
        <f t="shared" si="2"/>
        <v>0</v>
      </c>
    </row>
    <row r="90" spans="1:24" ht="15.6" x14ac:dyDescent="0.3">
      <c r="A90" s="114">
        <v>20140917113618</v>
      </c>
      <c r="B90" s="115">
        <f t="shared" si="3"/>
        <v>82</v>
      </c>
      <c r="C90" s="116" t="s">
        <v>612</v>
      </c>
      <c r="D90" s="117" t="s">
        <v>603</v>
      </c>
      <c r="E90" s="118">
        <v>41891</v>
      </c>
      <c r="F90" s="117">
        <v>116481</v>
      </c>
      <c r="G90" s="119">
        <v>34.72</v>
      </c>
      <c r="H90" s="120"/>
      <c r="I90" s="120"/>
      <c r="J90" s="127"/>
      <c r="K90" s="120"/>
      <c r="L90" s="120"/>
      <c r="M90" s="120"/>
      <c r="N90" s="120"/>
      <c r="O90" s="120"/>
      <c r="P90" s="120"/>
      <c r="Q90" s="120"/>
      <c r="R90" s="120"/>
      <c r="S90" s="121"/>
      <c r="T90" s="121"/>
      <c r="U90" s="121"/>
      <c r="V90" s="121">
        <v>34.72</v>
      </c>
      <c r="W90" s="126"/>
      <c r="X90" s="24">
        <f t="shared" si="2"/>
        <v>0</v>
      </c>
    </row>
    <row r="91" spans="1:24" ht="15.6" x14ac:dyDescent="0.3">
      <c r="A91" s="114">
        <v>20140917113618</v>
      </c>
      <c r="B91" s="115">
        <f t="shared" si="3"/>
        <v>83</v>
      </c>
      <c r="C91" s="116" t="s">
        <v>612</v>
      </c>
      <c r="D91" s="117" t="s">
        <v>606</v>
      </c>
      <c r="E91" s="118">
        <v>41891</v>
      </c>
      <c r="F91" s="117">
        <v>116481</v>
      </c>
      <c r="G91" s="119">
        <v>300</v>
      </c>
      <c r="H91" s="120"/>
      <c r="I91" s="120"/>
      <c r="J91" s="119"/>
      <c r="K91" s="120"/>
      <c r="L91" s="120"/>
      <c r="M91" s="119">
        <v>300</v>
      </c>
      <c r="N91" s="120"/>
      <c r="O91" s="120"/>
      <c r="P91" s="120"/>
      <c r="Q91" s="120"/>
      <c r="R91" s="120"/>
      <c r="S91" s="122"/>
      <c r="T91" s="122"/>
      <c r="U91" s="122"/>
      <c r="V91" s="122"/>
      <c r="W91" s="126"/>
      <c r="X91" s="24">
        <f t="shared" si="2"/>
        <v>0</v>
      </c>
    </row>
    <row r="92" spans="1:24" ht="15.6" x14ac:dyDescent="0.3">
      <c r="A92" s="114">
        <v>20140917115622</v>
      </c>
      <c r="B92" s="115">
        <f t="shared" si="3"/>
        <v>84</v>
      </c>
      <c r="C92" s="116" t="s">
        <v>602</v>
      </c>
      <c r="D92" s="117" t="s">
        <v>603</v>
      </c>
      <c r="E92" s="118">
        <v>41891</v>
      </c>
      <c r="F92" s="117">
        <v>517</v>
      </c>
      <c r="G92" s="119">
        <v>67.2</v>
      </c>
      <c r="H92" s="120"/>
      <c r="I92" s="120"/>
      <c r="J92" s="127"/>
      <c r="K92" s="120"/>
      <c r="L92" s="120"/>
      <c r="M92" s="120"/>
      <c r="N92" s="120"/>
      <c r="O92" s="120"/>
      <c r="P92" s="120"/>
      <c r="Q92" s="120"/>
      <c r="R92" s="120"/>
      <c r="S92" s="121"/>
      <c r="T92" s="121"/>
      <c r="U92" s="121"/>
      <c r="V92" s="121">
        <v>67.2</v>
      </c>
      <c r="W92" s="126"/>
      <c r="X92" s="24">
        <f t="shared" si="2"/>
        <v>0</v>
      </c>
    </row>
    <row r="93" spans="1:24" ht="15.6" x14ac:dyDescent="0.3">
      <c r="A93" s="114">
        <v>20140917115622</v>
      </c>
      <c r="B93" s="115">
        <f t="shared" si="3"/>
        <v>85</v>
      </c>
      <c r="C93" s="116" t="s">
        <v>602</v>
      </c>
      <c r="D93" s="117" t="s">
        <v>606</v>
      </c>
      <c r="E93" s="118">
        <v>41891</v>
      </c>
      <c r="F93" s="117">
        <v>517</v>
      </c>
      <c r="G93" s="119">
        <v>300</v>
      </c>
      <c r="H93" s="120"/>
      <c r="I93" s="120"/>
      <c r="J93" s="119"/>
      <c r="K93" s="120"/>
      <c r="L93" s="120"/>
      <c r="M93" s="119">
        <v>300</v>
      </c>
      <c r="N93" s="120"/>
      <c r="O93" s="120"/>
      <c r="P93" s="120"/>
      <c r="Q93" s="120"/>
      <c r="R93" s="120"/>
      <c r="S93" s="122"/>
      <c r="T93" s="122"/>
      <c r="U93" s="122"/>
      <c r="V93" s="122"/>
      <c r="W93" s="126"/>
      <c r="X93" s="24">
        <f t="shared" si="2"/>
        <v>0</v>
      </c>
    </row>
    <row r="94" spans="1:24" ht="15.6" x14ac:dyDescent="0.3">
      <c r="A94" s="114">
        <v>9815</v>
      </c>
      <c r="B94" s="115">
        <f t="shared" si="3"/>
        <v>86</v>
      </c>
      <c r="C94" s="116" t="s">
        <v>624</v>
      </c>
      <c r="D94" s="117" t="s">
        <v>622</v>
      </c>
      <c r="E94" s="118">
        <v>41891</v>
      </c>
      <c r="F94" s="117">
        <v>1316</v>
      </c>
      <c r="G94" s="119">
        <v>279.33</v>
      </c>
      <c r="H94" s="120"/>
      <c r="I94" s="120"/>
      <c r="J94" s="127"/>
      <c r="K94" s="120"/>
      <c r="L94" s="120"/>
      <c r="M94" s="120"/>
      <c r="N94" s="120"/>
      <c r="O94" s="120"/>
      <c r="P94" s="120"/>
      <c r="Q94" s="120"/>
      <c r="R94" s="120"/>
      <c r="S94" s="121">
        <v>279.33</v>
      </c>
      <c r="T94" s="121"/>
      <c r="U94" s="121"/>
      <c r="V94" s="121"/>
      <c r="W94" s="126"/>
      <c r="X94" s="24">
        <f t="shared" si="2"/>
        <v>0</v>
      </c>
    </row>
    <row r="95" spans="1:24" ht="15.6" x14ac:dyDescent="0.3">
      <c r="A95" s="114">
        <v>20140917113411</v>
      </c>
      <c r="B95" s="115">
        <f t="shared" si="3"/>
        <v>87</v>
      </c>
      <c r="C95" s="116" t="s">
        <v>613</v>
      </c>
      <c r="D95" s="117" t="s">
        <v>603</v>
      </c>
      <c r="E95" s="118">
        <v>41891</v>
      </c>
      <c r="F95" s="117">
        <v>116507</v>
      </c>
      <c r="G95" s="119">
        <v>42</v>
      </c>
      <c r="H95" s="120"/>
      <c r="I95" s="120"/>
      <c r="J95" s="127"/>
      <c r="K95" s="120"/>
      <c r="L95" s="120"/>
      <c r="M95" s="120"/>
      <c r="N95" s="120"/>
      <c r="O95" s="120"/>
      <c r="P95" s="120"/>
      <c r="Q95" s="120"/>
      <c r="R95" s="120"/>
      <c r="S95" s="121"/>
      <c r="T95" s="121"/>
      <c r="U95" s="121"/>
      <c r="V95" s="121">
        <v>42</v>
      </c>
      <c r="W95" s="126"/>
      <c r="X95" s="24">
        <f t="shared" si="2"/>
        <v>0</v>
      </c>
    </row>
    <row r="96" spans="1:24" ht="15.6" x14ac:dyDescent="0.3">
      <c r="A96" s="114">
        <v>20140917113411</v>
      </c>
      <c r="B96" s="115">
        <f t="shared" si="3"/>
        <v>88</v>
      </c>
      <c r="C96" s="116" t="s">
        <v>613</v>
      </c>
      <c r="D96" s="117" t="s">
        <v>606</v>
      </c>
      <c r="E96" s="118">
        <v>41891</v>
      </c>
      <c r="F96" s="117">
        <v>116507</v>
      </c>
      <c r="G96" s="119">
        <v>300</v>
      </c>
      <c r="H96" s="120"/>
      <c r="I96" s="120"/>
      <c r="J96" s="119"/>
      <c r="K96" s="127"/>
      <c r="L96" s="127"/>
      <c r="M96" s="119">
        <v>300</v>
      </c>
      <c r="N96" s="120"/>
      <c r="O96" s="120"/>
      <c r="P96" s="120"/>
      <c r="Q96" s="120"/>
      <c r="R96" s="120"/>
      <c r="S96" s="122"/>
      <c r="T96" s="122"/>
      <c r="U96" s="122"/>
      <c r="V96" s="122"/>
      <c r="W96" s="126"/>
      <c r="X96" s="24">
        <f t="shared" si="2"/>
        <v>0</v>
      </c>
    </row>
    <row r="97" spans="1:24" ht="15.6" x14ac:dyDescent="0.3">
      <c r="A97" s="114">
        <v>20140917112242</v>
      </c>
      <c r="B97" s="115">
        <f t="shared" si="3"/>
        <v>89</v>
      </c>
      <c r="C97" s="116" t="s">
        <v>614</v>
      </c>
      <c r="D97" s="117" t="s">
        <v>603</v>
      </c>
      <c r="E97" s="118">
        <v>41891</v>
      </c>
      <c r="F97" s="117">
        <v>116436</v>
      </c>
      <c r="G97" s="119">
        <v>47.04</v>
      </c>
      <c r="H97" s="120"/>
      <c r="I97" s="120"/>
      <c r="J97" s="127"/>
      <c r="K97" s="120"/>
      <c r="L97" s="120"/>
      <c r="M97" s="120"/>
      <c r="N97" s="120"/>
      <c r="O97" s="120"/>
      <c r="P97" s="120"/>
      <c r="Q97" s="120"/>
      <c r="R97" s="120"/>
      <c r="S97" s="121"/>
      <c r="T97" s="121"/>
      <c r="U97" s="121"/>
      <c r="V97" s="121">
        <v>47.04</v>
      </c>
      <c r="W97" s="126"/>
      <c r="X97" s="24">
        <f t="shared" si="2"/>
        <v>0</v>
      </c>
    </row>
    <row r="98" spans="1:24" ht="15.6" x14ac:dyDescent="0.3">
      <c r="A98" s="114">
        <v>20140917112242</v>
      </c>
      <c r="B98" s="115">
        <f t="shared" si="3"/>
        <v>90</v>
      </c>
      <c r="C98" s="116" t="s">
        <v>614</v>
      </c>
      <c r="D98" s="117" t="s">
        <v>606</v>
      </c>
      <c r="E98" s="118">
        <v>41891</v>
      </c>
      <c r="F98" s="117">
        <v>116436</v>
      </c>
      <c r="G98" s="119">
        <v>300</v>
      </c>
      <c r="H98" s="120"/>
      <c r="I98" s="120"/>
      <c r="J98" s="119"/>
      <c r="K98" s="120"/>
      <c r="L98" s="127"/>
      <c r="M98" s="119">
        <v>300</v>
      </c>
      <c r="N98" s="120"/>
      <c r="O98" s="120"/>
      <c r="P98" s="120"/>
      <c r="Q98" s="127"/>
      <c r="R98" s="120"/>
      <c r="S98" s="122"/>
      <c r="T98" s="122"/>
      <c r="U98" s="122"/>
      <c r="V98" s="122"/>
      <c r="W98" s="126"/>
      <c r="X98" s="24">
        <f t="shared" si="2"/>
        <v>0</v>
      </c>
    </row>
    <row r="99" spans="1:24" ht="15.6" x14ac:dyDescent="0.3">
      <c r="A99" s="114">
        <v>20140917112031</v>
      </c>
      <c r="B99" s="115">
        <f t="shared" si="3"/>
        <v>91</v>
      </c>
      <c r="C99" s="116" t="s">
        <v>615</v>
      </c>
      <c r="D99" s="117" t="s">
        <v>603</v>
      </c>
      <c r="E99" s="118">
        <v>41891</v>
      </c>
      <c r="F99" s="117">
        <v>116457</v>
      </c>
      <c r="G99" s="119">
        <v>30.24</v>
      </c>
      <c r="H99" s="120"/>
      <c r="I99" s="120"/>
      <c r="J99" s="127"/>
      <c r="K99" s="120"/>
      <c r="L99" s="120"/>
      <c r="M99" s="120"/>
      <c r="N99" s="120"/>
      <c r="O99" s="120"/>
      <c r="P99" s="120"/>
      <c r="Q99" s="120"/>
      <c r="R99" s="120"/>
      <c r="S99" s="121"/>
      <c r="T99" s="121"/>
      <c r="U99" s="121"/>
      <c r="V99" s="121">
        <v>30.24</v>
      </c>
      <c r="W99" s="126"/>
      <c r="X99" s="24">
        <f t="shared" si="2"/>
        <v>0</v>
      </c>
    </row>
    <row r="100" spans="1:24" ht="15.6" x14ac:dyDescent="0.3">
      <c r="A100" s="114">
        <v>20140917112031</v>
      </c>
      <c r="B100" s="115">
        <f t="shared" si="3"/>
        <v>92</v>
      </c>
      <c r="C100" s="116" t="s">
        <v>615</v>
      </c>
      <c r="D100" s="117" t="s">
        <v>606</v>
      </c>
      <c r="E100" s="118">
        <v>41891</v>
      </c>
      <c r="F100" s="117">
        <v>116457</v>
      </c>
      <c r="G100" s="119">
        <v>300</v>
      </c>
      <c r="H100" s="120"/>
      <c r="I100" s="120"/>
      <c r="J100" s="119"/>
      <c r="K100" s="120"/>
      <c r="L100" s="120"/>
      <c r="M100" s="119">
        <v>300</v>
      </c>
      <c r="N100" s="120"/>
      <c r="O100" s="120"/>
      <c r="P100" s="120"/>
      <c r="Q100" s="120"/>
      <c r="R100" s="120"/>
      <c r="S100" s="122"/>
      <c r="T100" s="122"/>
      <c r="U100" s="122"/>
      <c r="V100" s="122"/>
      <c r="W100" s="126"/>
      <c r="X100" s="24">
        <f t="shared" si="2"/>
        <v>0</v>
      </c>
    </row>
    <row r="101" spans="1:24" ht="15.6" x14ac:dyDescent="0.3">
      <c r="A101" s="114">
        <v>20140917115057</v>
      </c>
      <c r="B101" s="115">
        <f t="shared" si="3"/>
        <v>93</v>
      </c>
      <c r="C101" s="116" t="s">
        <v>616</v>
      </c>
      <c r="D101" s="117" t="s">
        <v>603</v>
      </c>
      <c r="E101" s="118">
        <v>41891</v>
      </c>
      <c r="F101" s="117">
        <v>116489</v>
      </c>
      <c r="G101" s="119">
        <v>17.920000000000002</v>
      </c>
      <c r="H101" s="120"/>
      <c r="I101" s="120"/>
      <c r="J101" s="127"/>
      <c r="K101" s="120"/>
      <c r="L101" s="120"/>
      <c r="M101" s="120"/>
      <c r="N101" s="120"/>
      <c r="O101" s="120"/>
      <c r="P101" s="120"/>
      <c r="Q101" s="120"/>
      <c r="R101" s="120"/>
      <c r="S101" s="121"/>
      <c r="T101" s="121"/>
      <c r="U101" s="121"/>
      <c r="V101" s="121">
        <v>17.920000000000002</v>
      </c>
      <c r="W101" s="126"/>
      <c r="X101" s="24">
        <f t="shared" si="2"/>
        <v>0</v>
      </c>
    </row>
    <row r="102" spans="1:24" ht="15.6" x14ac:dyDescent="0.3">
      <c r="A102" s="114">
        <v>20140917115057</v>
      </c>
      <c r="B102" s="115">
        <f t="shared" si="3"/>
        <v>94</v>
      </c>
      <c r="C102" s="116" t="s">
        <v>616</v>
      </c>
      <c r="D102" s="117" t="s">
        <v>606</v>
      </c>
      <c r="E102" s="118">
        <v>41891</v>
      </c>
      <c r="F102" s="117">
        <v>116489</v>
      </c>
      <c r="G102" s="119">
        <v>300</v>
      </c>
      <c r="H102" s="120"/>
      <c r="I102" s="120"/>
      <c r="J102" s="119"/>
      <c r="K102" s="120"/>
      <c r="L102" s="120"/>
      <c r="M102" s="119">
        <v>300</v>
      </c>
      <c r="N102" s="120"/>
      <c r="O102" s="120"/>
      <c r="P102" s="120"/>
      <c r="Q102" s="120"/>
      <c r="R102" s="120"/>
      <c r="S102" s="122"/>
      <c r="T102" s="122"/>
      <c r="U102" s="122"/>
      <c r="V102" s="122"/>
      <c r="W102" s="126"/>
      <c r="X102" s="24">
        <f t="shared" si="2"/>
        <v>0</v>
      </c>
    </row>
    <row r="103" spans="1:24" ht="15.6" x14ac:dyDescent="0.3">
      <c r="A103" s="114">
        <v>20140917113507</v>
      </c>
      <c r="B103" s="115">
        <f t="shared" si="3"/>
        <v>95</v>
      </c>
      <c r="C103" s="116" t="s">
        <v>617</v>
      </c>
      <c r="D103" s="117" t="s">
        <v>603</v>
      </c>
      <c r="E103" s="118">
        <v>41891</v>
      </c>
      <c r="F103" s="117">
        <v>515</v>
      </c>
      <c r="G103" s="119">
        <v>57.68</v>
      </c>
      <c r="H103" s="120"/>
      <c r="I103" s="120"/>
      <c r="J103" s="127"/>
      <c r="K103" s="120"/>
      <c r="L103" s="120"/>
      <c r="M103" s="120"/>
      <c r="N103" s="120"/>
      <c r="O103" s="120"/>
      <c r="P103" s="120"/>
      <c r="Q103" s="120"/>
      <c r="R103" s="120"/>
      <c r="S103" s="121"/>
      <c r="T103" s="121"/>
      <c r="U103" s="121"/>
      <c r="V103" s="121">
        <v>57.68</v>
      </c>
      <c r="W103" s="126"/>
      <c r="X103" s="24">
        <f t="shared" si="2"/>
        <v>0</v>
      </c>
    </row>
    <row r="104" spans="1:24" ht="15.6" x14ac:dyDescent="0.3">
      <c r="A104" s="114">
        <v>20140917113507</v>
      </c>
      <c r="B104" s="115">
        <f t="shared" si="3"/>
        <v>96</v>
      </c>
      <c r="C104" s="116" t="s">
        <v>617</v>
      </c>
      <c r="D104" s="117" t="s">
        <v>606</v>
      </c>
      <c r="E104" s="118">
        <v>41891</v>
      </c>
      <c r="F104" s="117">
        <v>515</v>
      </c>
      <c r="G104" s="119">
        <v>300</v>
      </c>
      <c r="H104" s="120"/>
      <c r="I104" s="120"/>
      <c r="J104" s="119"/>
      <c r="K104" s="120"/>
      <c r="L104" s="120"/>
      <c r="M104" s="119">
        <v>300</v>
      </c>
      <c r="N104" s="120"/>
      <c r="O104" s="120"/>
      <c r="P104" s="120"/>
      <c r="Q104" s="120"/>
      <c r="R104" s="120"/>
      <c r="S104" s="122"/>
      <c r="T104" s="122"/>
      <c r="U104" s="122"/>
      <c r="V104" s="122"/>
      <c r="W104" s="126"/>
      <c r="X104" s="24">
        <f t="shared" si="2"/>
        <v>0</v>
      </c>
    </row>
    <row r="105" spans="1:24" ht="15.6" x14ac:dyDescent="0.3">
      <c r="A105" s="114">
        <v>20140917115323</v>
      </c>
      <c r="B105" s="115">
        <f t="shared" si="3"/>
        <v>97</v>
      </c>
      <c r="C105" s="116" t="s">
        <v>619</v>
      </c>
      <c r="D105" s="117" t="s">
        <v>603</v>
      </c>
      <c r="E105" s="118">
        <v>41891</v>
      </c>
      <c r="F105" s="117">
        <v>116491</v>
      </c>
      <c r="G105" s="119">
        <v>47.6</v>
      </c>
      <c r="H105" s="120"/>
      <c r="I105" s="120"/>
      <c r="J105" s="127"/>
      <c r="K105" s="120"/>
      <c r="L105" s="120"/>
      <c r="M105" s="120"/>
      <c r="N105" s="120"/>
      <c r="O105" s="120"/>
      <c r="P105" s="120"/>
      <c r="Q105" s="120"/>
      <c r="R105" s="120"/>
      <c r="S105" s="121"/>
      <c r="T105" s="121"/>
      <c r="U105" s="121"/>
      <c r="V105" s="121">
        <v>47.6</v>
      </c>
      <c r="W105" s="126"/>
      <c r="X105" s="24">
        <f t="shared" si="2"/>
        <v>0</v>
      </c>
    </row>
    <row r="106" spans="1:24" ht="15.6" x14ac:dyDescent="0.3">
      <c r="A106" s="114">
        <v>20140917115323</v>
      </c>
      <c r="B106" s="115">
        <f t="shared" si="3"/>
        <v>98</v>
      </c>
      <c r="C106" s="116" t="s">
        <v>619</v>
      </c>
      <c r="D106" s="117" t="s">
        <v>606</v>
      </c>
      <c r="E106" s="118">
        <v>41891</v>
      </c>
      <c r="F106" s="117">
        <v>116491</v>
      </c>
      <c r="G106" s="119">
        <v>300</v>
      </c>
      <c r="H106" s="120"/>
      <c r="I106" s="120"/>
      <c r="J106" s="119"/>
      <c r="K106" s="120"/>
      <c r="L106" s="127"/>
      <c r="M106" s="119">
        <v>300</v>
      </c>
      <c r="N106" s="120"/>
      <c r="O106" s="120"/>
      <c r="P106" s="120"/>
      <c r="Q106" s="120"/>
      <c r="R106" s="120"/>
      <c r="S106" s="122"/>
      <c r="T106" s="122"/>
      <c r="U106" s="122"/>
      <c r="V106" s="122"/>
      <c r="W106" s="126"/>
      <c r="X106" s="24">
        <f t="shared" si="2"/>
        <v>0</v>
      </c>
    </row>
    <row r="107" spans="1:24" ht="15.6" x14ac:dyDescent="0.3">
      <c r="A107" s="114">
        <v>1227557</v>
      </c>
      <c r="B107" s="115">
        <f t="shared" si="3"/>
        <v>99</v>
      </c>
      <c r="C107" s="116" t="s">
        <v>431</v>
      </c>
      <c r="D107" s="117" t="s">
        <v>1194</v>
      </c>
      <c r="E107" s="118">
        <v>41897</v>
      </c>
      <c r="F107" s="117">
        <v>117220</v>
      </c>
      <c r="G107" s="119">
        <v>3181</v>
      </c>
      <c r="H107" s="120"/>
      <c r="I107" s="120"/>
      <c r="J107" s="127"/>
      <c r="K107" s="120"/>
      <c r="L107" s="120"/>
      <c r="M107" s="119"/>
      <c r="N107" s="120">
        <v>3181</v>
      </c>
      <c r="O107" s="120"/>
      <c r="P107" s="120"/>
      <c r="Q107" s="120"/>
      <c r="R107" s="120"/>
      <c r="S107" s="122"/>
      <c r="T107" s="122"/>
      <c r="U107" s="122"/>
      <c r="V107" s="122"/>
      <c r="W107" s="126"/>
      <c r="X107" s="24">
        <f t="shared" si="2"/>
        <v>0</v>
      </c>
    </row>
    <row r="108" spans="1:24" ht="15.6" x14ac:dyDescent="0.3">
      <c r="A108" s="114">
        <v>20140917101423</v>
      </c>
      <c r="B108" s="115">
        <f t="shared" si="3"/>
        <v>100</v>
      </c>
      <c r="C108" s="116" t="s">
        <v>610</v>
      </c>
      <c r="D108" s="117" t="s">
        <v>595</v>
      </c>
      <c r="E108" s="118">
        <v>41901</v>
      </c>
      <c r="F108" s="117">
        <v>513</v>
      </c>
      <c r="G108" s="119">
        <v>650</v>
      </c>
      <c r="H108" s="120"/>
      <c r="I108" s="120"/>
      <c r="J108" s="127"/>
      <c r="K108" s="120"/>
      <c r="L108" s="119">
        <v>650</v>
      </c>
      <c r="M108" s="120"/>
      <c r="N108" s="120"/>
      <c r="O108" s="120"/>
      <c r="P108" s="120"/>
      <c r="Q108" s="120"/>
      <c r="R108" s="120"/>
      <c r="S108" s="122"/>
      <c r="T108" s="122"/>
      <c r="U108" s="122"/>
      <c r="V108" s="122"/>
      <c r="W108" s="126"/>
      <c r="X108" s="24">
        <f t="shared" si="2"/>
        <v>0</v>
      </c>
    </row>
    <row r="109" spans="1:24" ht="15.6" x14ac:dyDescent="0.3">
      <c r="A109" s="114">
        <v>20140917101320</v>
      </c>
      <c r="B109" s="115">
        <f t="shared" si="3"/>
        <v>101</v>
      </c>
      <c r="C109" s="116" t="s">
        <v>611</v>
      </c>
      <c r="D109" s="117" t="s">
        <v>595</v>
      </c>
      <c r="E109" s="118">
        <v>41901</v>
      </c>
      <c r="F109" s="117">
        <v>116511</v>
      </c>
      <c r="G109" s="119">
        <v>650</v>
      </c>
      <c r="H109" s="120"/>
      <c r="I109" s="120"/>
      <c r="J109" s="127"/>
      <c r="K109" s="120"/>
      <c r="L109" s="119">
        <v>650</v>
      </c>
      <c r="M109" s="120"/>
      <c r="N109" s="120"/>
      <c r="O109" s="120"/>
      <c r="P109" s="120"/>
      <c r="Q109" s="120"/>
      <c r="R109" s="120"/>
      <c r="S109" s="122"/>
      <c r="T109" s="122"/>
      <c r="U109" s="122"/>
      <c r="V109" s="122"/>
      <c r="W109" s="126"/>
      <c r="X109" s="24">
        <f t="shared" si="2"/>
        <v>0</v>
      </c>
    </row>
    <row r="110" spans="1:24" ht="15.6" x14ac:dyDescent="0.3">
      <c r="A110" s="114">
        <v>20140917101642</v>
      </c>
      <c r="B110" s="115">
        <f t="shared" si="3"/>
        <v>102</v>
      </c>
      <c r="C110" s="116" t="s">
        <v>618</v>
      </c>
      <c r="D110" s="117" t="s">
        <v>595</v>
      </c>
      <c r="E110" s="118">
        <v>41901</v>
      </c>
      <c r="F110" s="117">
        <v>116512</v>
      </c>
      <c r="G110" s="119">
        <v>650</v>
      </c>
      <c r="H110" s="120"/>
      <c r="I110" s="120"/>
      <c r="J110" s="127"/>
      <c r="K110" s="127"/>
      <c r="L110" s="119">
        <v>650</v>
      </c>
      <c r="M110" s="120"/>
      <c r="N110" s="120"/>
      <c r="O110" s="120"/>
      <c r="P110" s="120"/>
      <c r="Q110" s="120"/>
      <c r="R110" s="120"/>
      <c r="S110" s="122"/>
      <c r="T110" s="122"/>
      <c r="U110" s="122"/>
      <c r="V110" s="122"/>
      <c r="W110" s="126"/>
      <c r="X110" s="24">
        <f t="shared" si="2"/>
        <v>0</v>
      </c>
    </row>
    <row r="111" spans="1:24" ht="15.6" x14ac:dyDescent="0.3">
      <c r="A111" s="114">
        <v>20140917101528</v>
      </c>
      <c r="B111" s="115">
        <f t="shared" si="3"/>
        <v>103</v>
      </c>
      <c r="C111" s="116" t="s">
        <v>612</v>
      </c>
      <c r="D111" s="117" t="s">
        <v>595</v>
      </c>
      <c r="E111" s="118">
        <v>41901</v>
      </c>
      <c r="F111" s="117">
        <v>116481</v>
      </c>
      <c r="G111" s="119">
        <v>650</v>
      </c>
      <c r="H111" s="120"/>
      <c r="I111" s="120"/>
      <c r="J111" s="127"/>
      <c r="K111" s="120"/>
      <c r="L111" s="119">
        <v>650</v>
      </c>
      <c r="M111" s="120"/>
      <c r="N111" s="120"/>
      <c r="O111" s="120"/>
      <c r="P111" s="120"/>
      <c r="Q111" s="120"/>
      <c r="R111" s="120"/>
      <c r="S111" s="122"/>
      <c r="T111" s="122"/>
      <c r="U111" s="122"/>
      <c r="V111" s="122"/>
      <c r="W111" s="126"/>
      <c r="X111" s="24">
        <f t="shared" si="2"/>
        <v>0</v>
      </c>
    </row>
    <row r="112" spans="1:24" ht="15.6" x14ac:dyDescent="0.3">
      <c r="A112" s="114">
        <v>20140917101451</v>
      </c>
      <c r="B112" s="115">
        <f t="shared" si="3"/>
        <v>104</v>
      </c>
      <c r="C112" s="116" t="s">
        <v>602</v>
      </c>
      <c r="D112" s="117" t="s">
        <v>595</v>
      </c>
      <c r="E112" s="118">
        <v>41901</v>
      </c>
      <c r="F112" s="117">
        <v>514</v>
      </c>
      <c r="G112" s="119">
        <v>650</v>
      </c>
      <c r="H112" s="120"/>
      <c r="I112" s="120"/>
      <c r="J112" s="127"/>
      <c r="K112" s="120"/>
      <c r="L112" s="119">
        <v>650</v>
      </c>
      <c r="M112" s="120"/>
      <c r="N112" s="120"/>
      <c r="O112" s="120"/>
      <c r="P112" s="120"/>
      <c r="Q112" s="120"/>
      <c r="R112" s="120"/>
      <c r="S112" s="122"/>
      <c r="T112" s="122"/>
      <c r="U112" s="122"/>
      <c r="V112" s="122"/>
      <c r="W112" s="126"/>
      <c r="X112" s="24">
        <f t="shared" si="2"/>
        <v>0</v>
      </c>
    </row>
    <row r="113" spans="1:24" ht="15.6" x14ac:dyDescent="0.3">
      <c r="A113" s="114">
        <v>20140917101621</v>
      </c>
      <c r="B113" s="115">
        <f t="shared" si="3"/>
        <v>105</v>
      </c>
      <c r="C113" s="116" t="s">
        <v>613</v>
      </c>
      <c r="D113" s="117" t="s">
        <v>595</v>
      </c>
      <c r="E113" s="118">
        <v>41901</v>
      </c>
      <c r="F113" s="117">
        <v>116507</v>
      </c>
      <c r="G113" s="119">
        <v>650</v>
      </c>
      <c r="H113" s="120"/>
      <c r="I113" s="120"/>
      <c r="J113" s="127"/>
      <c r="K113" s="120"/>
      <c r="L113" s="119">
        <v>650</v>
      </c>
      <c r="M113" s="120"/>
      <c r="N113" s="120"/>
      <c r="O113" s="120"/>
      <c r="P113" s="120"/>
      <c r="Q113" s="120"/>
      <c r="R113" s="120"/>
      <c r="S113" s="122"/>
      <c r="T113" s="122"/>
      <c r="U113" s="122"/>
      <c r="V113" s="122"/>
      <c r="W113" s="126"/>
      <c r="X113" s="24">
        <f t="shared" si="2"/>
        <v>0</v>
      </c>
    </row>
    <row r="114" spans="1:24" ht="15.6" x14ac:dyDescent="0.3">
      <c r="A114" s="114">
        <v>20140917101733</v>
      </c>
      <c r="B114" s="115">
        <f t="shared" si="3"/>
        <v>106</v>
      </c>
      <c r="C114" s="116" t="s">
        <v>614</v>
      </c>
      <c r="D114" s="117" t="s">
        <v>595</v>
      </c>
      <c r="E114" s="118">
        <v>41901</v>
      </c>
      <c r="F114" s="117">
        <v>116436</v>
      </c>
      <c r="G114" s="119">
        <v>650</v>
      </c>
      <c r="H114" s="120"/>
      <c r="I114" s="120"/>
      <c r="J114" s="127"/>
      <c r="K114" s="120"/>
      <c r="L114" s="119">
        <v>650</v>
      </c>
      <c r="M114" s="120"/>
      <c r="N114" s="120"/>
      <c r="O114" s="120"/>
      <c r="P114" s="120"/>
      <c r="Q114" s="120"/>
      <c r="R114" s="120"/>
      <c r="S114" s="122"/>
      <c r="T114" s="122"/>
      <c r="U114" s="122"/>
      <c r="V114" s="122"/>
      <c r="W114" s="126"/>
      <c r="X114" s="24">
        <f t="shared" si="2"/>
        <v>0</v>
      </c>
    </row>
    <row r="115" spans="1:24" ht="15.6" x14ac:dyDescent="0.3">
      <c r="A115" s="114">
        <v>20140917101406</v>
      </c>
      <c r="B115" s="115">
        <f t="shared" si="3"/>
        <v>107</v>
      </c>
      <c r="C115" s="116" t="s">
        <v>615</v>
      </c>
      <c r="D115" s="117" t="s">
        <v>595</v>
      </c>
      <c r="E115" s="118">
        <v>41901</v>
      </c>
      <c r="F115" s="117">
        <v>116457</v>
      </c>
      <c r="G115" s="119">
        <v>650</v>
      </c>
      <c r="H115" s="120"/>
      <c r="I115" s="120"/>
      <c r="J115" s="127"/>
      <c r="K115" s="120"/>
      <c r="L115" s="119">
        <v>650</v>
      </c>
      <c r="M115" s="120"/>
      <c r="N115" s="120"/>
      <c r="O115" s="120"/>
      <c r="P115" s="120"/>
      <c r="Q115" s="120"/>
      <c r="R115" s="120"/>
      <c r="S115" s="122"/>
      <c r="T115" s="122"/>
      <c r="U115" s="122"/>
      <c r="V115" s="122"/>
      <c r="W115" s="126"/>
      <c r="X115" s="24">
        <f t="shared" si="2"/>
        <v>0</v>
      </c>
    </row>
    <row r="116" spans="1:24" ht="15.6" x14ac:dyDescent="0.3">
      <c r="A116" s="114">
        <v>20140917101602</v>
      </c>
      <c r="B116" s="115">
        <f t="shared" si="3"/>
        <v>108</v>
      </c>
      <c r="C116" s="116" t="s">
        <v>616</v>
      </c>
      <c r="D116" s="117" t="s">
        <v>595</v>
      </c>
      <c r="E116" s="118">
        <v>41901</v>
      </c>
      <c r="F116" s="117">
        <v>116489</v>
      </c>
      <c r="G116" s="119">
        <v>650</v>
      </c>
      <c r="H116" s="120"/>
      <c r="I116" s="120"/>
      <c r="J116" s="127"/>
      <c r="K116" s="120"/>
      <c r="L116" s="119">
        <v>650</v>
      </c>
      <c r="M116" s="120"/>
      <c r="N116" s="120"/>
      <c r="O116" s="120"/>
      <c r="P116" s="120"/>
      <c r="Q116" s="120"/>
      <c r="R116" s="120"/>
      <c r="S116" s="122"/>
      <c r="T116" s="122"/>
      <c r="U116" s="122"/>
      <c r="V116" s="122"/>
      <c r="W116" s="126"/>
      <c r="X116" s="24">
        <f t="shared" si="2"/>
        <v>0</v>
      </c>
    </row>
    <row r="117" spans="1:24" ht="15.6" x14ac:dyDescent="0.3">
      <c r="A117" s="114">
        <v>20140917101755</v>
      </c>
      <c r="B117" s="115">
        <f t="shared" si="3"/>
        <v>109</v>
      </c>
      <c r="C117" s="116" t="s">
        <v>617</v>
      </c>
      <c r="D117" s="117" t="s">
        <v>595</v>
      </c>
      <c r="E117" s="118">
        <v>41901</v>
      </c>
      <c r="F117" s="117">
        <v>512</v>
      </c>
      <c r="G117" s="119">
        <v>650</v>
      </c>
      <c r="H117" s="120"/>
      <c r="I117" s="120"/>
      <c r="J117" s="127"/>
      <c r="K117" s="120"/>
      <c r="L117" s="119">
        <v>650</v>
      </c>
      <c r="M117" s="120"/>
      <c r="N117" s="120"/>
      <c r="O117" s="120"/>
      <c r="P117" s="120"/>
      <c r="Q117" s="120"/>
      <c r="R117" s="120"/>
      <c r="S117" s="122"/>
      <c r="T117" s="122"/>
      <c r="U117" s="122"/>
      <c r="V117" s="122"/>
      <c r="W117" s="126"/>
      <c r="X117" s="24">
        <f t="shared" si="2"/>
        <v>0</v>
      </c>
    </row>
    <row r="118" spans="1:24" ht="15.6" x14ac:dyDescent="0.3">
      <c r="A118" s="114">
        <v>20140917101347</v>
      </c>
      <c r="B118" s="115">
        <f t="shared" si="3"/>
        <v>110</v>
      </c>
      <c r="C118" s="116" t="s">
        <v>619</v>
      </c>
      <c r="D118" s="117" t="s">
        <v>595</v>
      </c>
      <c r="E118" s="118">
        <v>41901</v>
      </c>
      <c r="F118" s="117">
        <v>116491</v>
      </c>
      <c r="G118" s="119">
        <v>650</v>
      </c>
      <c r="H118" s="120"/>
      <c r="I118" s="120"/>
      <c r="J118" s="127"/>
      <c r="K118" s="120"/>
      <c r="L118" s="119">
        <v>650</v>
      </c>
      <c r="M118" s="120"/>
      <c r="N118" s="120"/>
      <c r="O118" s="120"/>
      <c r="P118" s="120"/>
      <c r="Q118" s="120"/>
      <c r="R118" s="120"/>
      <c r="S118" s="122"/>
      <c r="T118" s="122"/>
      <c r="U118" s="122"/>
      <c r="V118" s="122"/>
      <c r="W118" s="126"/>
      <c r="X118" s="24">
        <f t="shared" si="2"/>
        <v>0</v>
      </c>
    </row>
    <row r="119" spans="1:24" ht="15.6" x14ac:dyDescent="0.3">
      <c r="A119" s="114">
        <v>20141002104941</v>
      </c>
      <c r="B119" s="115">
        <f t="shared" si="3"/>
        <v>111</v>
      </c>
      <c r="C119" s="116" t="s">
        <v>625</v>
      </c>
      <c r="D119" s="117" t="s">
        <v>626</v>
      </c>
      <c r="E119" s="118">
        <v>41904</v>
      </c>
      <c r="F119" s="117">
        <v>117187</v>
      </c>
      <c r="G119" s="119">
        <v>84</v>
      </c>
      <c r="H119" s="120"/>
      <c r="I119" s="120"/>
      <c r="J119" s="127"/>
      <c r="K119" s="120"/>
      <c r="L119" s="120"/>
      <c r="M119" s="120"/>
      <c r="N119" s="120"/>
      <c r="O119" s="119">
        <v>84</v>
      </c>
      <c r="P119" s="120"/>
      <c r="Q119" s="120"/>
      <c r="R119" s="120"/>
      <c r="S119" s="122"/>
      <c r="T119" s="122"/>
      <c r="U119" s="122"/>
      <c r="V119" s="122"/>
      <c r="W119" s="126"/>
      <c r="X119" s="24">
        <f t="shared" si="2"/>
        <v>0</v>
      </c>
    </row>
    <row r="120" spans="1:24" ht="15.6" x14ac:dyDescent="0.3">
      <c r="A120" s="114">
        <v>29205</v>
      </c>
      <c r="B120" s="115">
        <f t="shared" si="3"/>
        <v>112</v>
      </c>
      <c r="C120" s="116" t="s">
        <v>627</v>
      </c>
      <c r="D120" s="117" t="s">
        <v>1195</v>
      </c>
      <c r="E120" s="118">
        <v>41904</v>
      </c>
      <c r="F120" s="117">
        <v>1366</v>
      </c>
      <c r="G120" s="119">
        <v>103.62</v>
      </c>
      <c r="H120" s="120"/>
      <c r="I120" s="120"/>
      <c r="J120" s="127"/>
      <c r="K120" s="120"/>
      <c r="L120" s="120"/>
      <c r="M120" s="120"/>
      <c r="N120" s="120"/>
      <c r="O120" s="120"/>
      <c r="P120" s="120"/>
      <c r="Q120" s="120"/>
      <c r="R120" s="120"/>
      <c r="S120" s="121"/>
      <c r="T120" s="121"/>
      <c r="U120" s="121">
        <v>103.62</v>
      </c>
      <c r="V120" s="121"/>
      <c r="W120" s="126"/>
      <c r="X120" s="24">
        <f t="shared" si="2"/>
        <v>0</v>
      </c>
    </row>
    <row r="121" spans="1:24" ht="15.6" x14ac:dyDescent="0.3">
      <c r="A121" s="114" t="s">
        <v>628</v>
      </c>
      <c r="B121" s="115">
        <f t="shared" si="3"/>
        <v>113</v>
      </c>
      <c r="C121" s="116" t="s">
        <v>629</v>
      </c>
      <c r="D121" s="117" t="s">
        <v>630</v>
      </c>
      <c r="E121" s="118">
        <v>41904</v>
      </c>
      <c r="F121" s="117">
        <v>117309</v>
      </c>
      <c r="G121" s="119">
        <v>458.22</v>
      </c>
      <c r="H121" s="120"/>
      <c r="I121" s="120"/>
      <c r="J121" s="127"/>
      <c r="K121" s="120"/>
      <c r="L121" s="120"/>
      <c r="M121" s="120"/>
      <c r="N121" s="120"/>
      <c r="O121" s="119">
        <v>458.22</v>
      </c>
      <c r="P121" s="120"/>
      <c r="Q121" s="120"/>
      <c r="R121" s="120"/>
      <c r="S121" s="122"/>
      <c r="T121" s="122"/>
      <c r="U121" s="122"/>
      <c r="V121" s="122"/>
      <c r="W121" s="126"/>
      <c r="X121" s="24">
        <f t="shared" si="2"/>
        <v>0</v>
      </c>
    </row>
    <row r="122" spans="1:24" ht="15.6" x14ac:dyDescent="0.3">
      <c r="A122" s="114">
        <v>20140926084609</v>
      </c>
      <c r="B122" s="115">
        <f t="shared" si="3"/>
        <v>114</v>
      </c>
      <c r="C122" s="116" t="s">
        <v>631</v>
      </c>
      <c r="D122" s="117" t="s">
        <v>626</v>
      </c>
      <c r="E122" s="118">
        <v>41904</v>
      </c>
      <c r="F122" s="117">
        <v>117244</v>
      </c>
      <c r="G122" s="119">
        <v>33.6</v>
      </c>
      <c r="H122" s="120"/>
      <c r="I122" s="120"/>
      <c r="J122" s="127"/>
      <c r="K122" s="120"/>
      <c r="L122" s="120"/>
      <c r="M122" s="120"/>
      <c r="N122" s="120"/>
      <c r="O122" s="119">
        <v>33.6</v>
      </c>
      <c r="P122" s="120"/>
      <c r="Q122" s="120"/>
      <c r="R122" s="120"/>
      <c r="S122" s="122"/>
      <c r="T122" s="122"/>
      <c r="U122" s="122"/>
      <c r="V122" s="122"/>
      <c r="W122" s="126"/>
      <c r="X122" s="24">
        <f t="shared" si="2"/>
        <v>0</v>
      </c>
    </row>
    <row r="123" spans="1:24" ht="15.6" x14ac:dyDescent="0.3">
      <c r="A123" s="114">
        <v>9895</v>
      </c>
      <c r="B123" s="115">
        <f t="shared" si="3"/>
        <v>115</v>
      </c>
      <c r="C123" s="116" t="s">
        <v>624</v>
      </c>
      <c r="D123" s="117" t="s">
        <v>630</v>
      </c>
      <c r="E123" s="118">
        <v>41911</v>
      </c>
      <c r="F123" s="117">
        <v>117296</v>
      </c>
      <c r="G123" s="119">
        <v>508.8</v>
      </c>
      <c r="H123" s="120"/>
      <c r="I123" s="120"/>
      <c r="J123" s="127"/>
      <c r="K123" s="120"/>
      <c r="L123" s="120"/>
      <c r="M123" s="120"/>
      <c r="N123" s="120"/>
      <c r="O123" s="119">
        <v>508.8</v>
      </c>
      <c r="P123" s="120"/>
      <c r="Q123" s="120"/>
      <c r="R123" s="120"/>
      <c r="S123" s="122"/>
      <c r="T123" s="122"/>
      <c r="U123" s="122"/>
      <c r="V123" s="122"/>
      <c r="W123" s="126"/>
      <c r="X123" s="24">
        <f t="shared" si="2"/>
        <v>0</v>
      </c>
    </row>
    <row r="124" spans="1:24" ht="14.4" customHeight="1" x14ac:dyDescent="0.3">
      <c r="A124" s="130" t="s">
        <v>632</v>
      </c>
      <c r="B124" s="115">
        <f t="shared" si="3"/>
        <v>116</v>
      </c>
      <c r="C124" s="116" t="s">
        <v>1182</v>
      </c>
      <c r="D124" s="131" t="s">
        <v>679</v>
      </c>
      <c r="E124" s="132" t="s">
        <v>455</v>
      </c>
      <c r="F124" s="116"/>
      <c r="G124" s="133">
        <v>2225.65</v>
      </c>
      <c r="H124" s="120"/>
      <c r="I124" s="120"/>
      <c r="J124" s="120"/>
      <c r="K124" s="120"/>
      <c r="L124" s="120"/>
      <c r="M124" s="120"/>
      <c r="N124" s="120"/>
      <c r="O124" s="120"/>
      <c r="P124" s="120"/>
      <c r="Q124" s="120"/>
      <c r="R124" s="120"/>
      <c r="S124" s="134"/>
      <c r="T124" s="134">
        <v>2225.65</v>
      </c>
      <c r="U124" s="134"/>
      <c r="V124" s="134"/>
      <c r="W124" s="126"/>
      <c r="X124" s="24">
        <f t="shared" si="2"/>
        <v>0</v>
      </c>
    </row>
    <row r="125" spans="1:24" ht="15.6" x14ac:dyDescent="0.3">
      <c r="A125" s="130" t="s">
        <v>633</v>
      </c>
      <c r="B125" s="115">
        <f t="shared" si="3"/>
        <v>117</v>
      </c>
      <c r="C125" s="116" t="s">
        <v>634</v>
      </c>
      <c r="D125" s="131" t="s">
        <v>635</v>
      </c>
      <c r="E125" s="132" t="s">
        <v>455</v>
      </c>
      <c r="F125" s="116"/>
      <c r="G125" s="135"/>
      <c r="H125" s="120"/>
      <c r="I125" s="120"/>
      <c r="J125" s="120"/>
      <c r="K125" s="120"/>
      <c r="L125" s="135"/>
      <c r="M125" s="120"/>
      <c r="N125" s="120"/>
      <c r="O125" s="120"/>
      <c r="P125" s="120"/>
      <c r="Q125" s="120"/>
      <c r="R125" s="120"/>
      <c r="S125" s="134"/>
      <c r="T125" s="134"/>
      <c r="U125" s="134"/>
      <c r="V125" s="134"/>
      <c r="W125" s="126"/>
      <c r="X125" s="24">
        <f t="shared" si="2"/>
        <v>0</v>
      </c>
    </row>
    <row r="126" spans="1:24" ht="15.6" customHeight="1" x14ac:dyDescent="0.3">
      <c r="A126" s="130" t="s">
        <v>632</v>
      </c>
      <c r="B126" s="115">
        <f t="shared" si="3"/>
        <v>118</v>
      </c>
      <c r="C126" s="116" t="s">
        <v>1182</v>
      </c>
      <c r="D126" s="131" t="s">
        <v>679</v>
      </c>
      <c r="E126" s="132"/>
      <c r="F126" s="116"/>
      <c r="G126" s="133">
        <v>2225.65</v>
      </c>
      <c r="H126" s="120"/>
      <c r="I126" s="120"/>
      <c r="J126" s="120"/>
      <c r="K126" s="120"/>
      <c r="L126" s="120"/>
      <c r="M126" s="120"/>
      <c r="N126" s="120"/>
      <c r="O126" s="120"/>
      <c r="P126" s="120"/>
      <c r="Q126" s="120"/>
      <c r="R126" s="120"/>
      <c r="S126" s="134"/>
      <c r="T126" s="134">
        <v>2225.65</v>
      </c>
      <c r="U126" s="134"/>
      <c r="V126" s="134"/>
      <c r="W126" s="126"/>
      <c r="X126" s="24">
        <f t="shared" si="2"/>
        <v>0</v>
      </c>
    </row>
    <row r="127" spans="1:24" ht="15.6" x14ac:dyDescent="0.3">
      <c r="A127" s="130" t="s">
        <v>633</v>
      </c>
      <c r="B127" s="115">
        <f t="shared" si="3"/>
        <v>119</v>
      </c>
      <c r="C127" s="116" t="s">
        <v>636</v>
      </c>
      <c r="D127" s="131" t="s">
        <v>635</v>
      </c>
      <c r="E127" s="132"/>
      <c r="F127" s="116"/>
      <c r="G127" s="133"/>
      <c r="H127" s="120"/>
      <c r="I127" s="120"/>
      <c r="J127" s="120"/>
      <c r="K127" s="120"/>
      <c r="L127" s="120"/>
      <c r="M127" s="120"/>
      <c r="N127" s="120"/>
      <c r="O127" s="120"/>
      <c r="P127" s="120"/>
      <c r="Q127" s="120"/>
      <c r="R127" s="120"/>
      <c r="S127" s="134"/>
      <c r="T127" s="134"/>
      <c r="U127" s="134"/>
      <c r="V127" s="134"/>
      <c r="W127" s="126"/>
      <c r="X127" s="24">
        <f t="shared" si="2"/>
        <v>0</v>
      </c>
    </row>
    <row r="128" spans="1:24" ht="15.6" customHeight="1" x14ac:dyDescent="0.3">
      <c r="A128" s="130" t="s">
        <v>632</v>
      </c>
      <c r="B128" s="115">
        <f t="shared" si="3"/>
        <v>120</v>
      </c>
      <c r="C128" s="116" t="s">
        <v>1182</v>
      </c>
      <c r="D128" s="131" t="s">
        <v>679</v>
      </c>
      <c r="E128" s="132"/>
      <c r="F128" s="116"/>
      <c r="G128" s="133">
        <v>2225.65</v>
      </c>
      <c r="H128" s="120"/>
      <c r="I128" s="120"/>
      <c r="J128" s="120"/>
      <c r="K128" s="120"/>
      <c r="L128" s="120"/>
      <c r="M128" s="120"/>
      <c r="N128" s="120"/>
      <c r="O128" s="120"/>
      <c r="P128" s="120"/>
      <c r="Q128" s="120"/>
      <c r="R128" s="120"/>
      <c r="S128" s="134"/>
      <c r="T128" s="134">
        <v>2225.65</v>
      </c>
      <c r="U128" s="134"/>
      <c r="V128" s="134"/>
      <c r="W128" s="126"/>
      <c r="X128" s="24">
        <f t="shared" si="2"/>
        <v>0</v>
      </c>
    </row>
    <row r="129" spans="1:24" ht="15.6" x14ac:dyDescent="0.3">
      <c r="A129" s="130" t="s">
        <v>633</v>
      </c>
      <c r="B129" s="115">
        <f t="shared" si="3"/>
        <v>121</v>
      </c>
      <c r="C129" s="116" t="s">
        <v>637</v>
      </c>
      <c r="D129" s="131" t="s">
        <v>635</v>
      </c>
      <c r="E129" s="132"/>
      <c r="F129" s="116"/>
      <c r="G129" s="133">
        <v>50.84</v>
      </c>
      <c r="H129" s="120"/>
      <c r="I129" s="120"/>
      <c r="J129" s="120"/>
      <c r="K129" s="120"/>
      <c r="L129" s="120"/>
      <c r="M129" s="120"/>
      <c r="N129" s="120"/>
      <c r="O129" s="120"/>
      <c r="P129" s="120"/>
      <c r="Q129" s="120"/>
      <c r="R129" s="120"/>
      <c r="S129" s="134"/>
      <c r="T129" s="134"/>
      <c r="U129" s="134">
        <v>50.84</v>
      </c>
      <c r="V129" s="134"/>
      <c r="W129" s="126"/>
      <c r="X129" s="24">
        <f t="shared" si="2"/>
        <v>0</v>
      </c>
    </row>
    <row r="130" spans="1:24" ht="30.6" x14ac:dyDescent="0.3">
      <c r="A130" s="136"/>
      <c r="B130" s="115">
        <f t="shared" si="3"/>
        <v>122</v>
      </c>
      <c r="C130" s="137" t="s">
        <v>680</v>
      </c>
      <c r="D130" s="138" t="s">
        <v>681</v>
      </c>
      <c r="E130" s="139"/>
      <c r="F130" s="137"/>
      <c r="G130" s="140">
        <f>-691.93-806.25-842.24</f>
        <v>-2340.42</v>
      </c>
      <c r="H130" s="141"/>
      <c r="I130" s="141"/>
      <c r="J130" s="141"/>
      <c r="K130" s="141"/>
      <c r="L130" s="141"/>
      <c r="M130" s="141"/>
      <c r="N130" s="141"/>
      <c r="O130" s="141"/>
      <c r="P130" s="141"/>
      <c r="Q130" s="141"/>
      <c r="R130" s="141"/>
      <c r="S130" s="142"/>
      <c r="T130" s="142"/>
      <c r="U130" s="142"/>
      <c r="V130" s="142"/>
      <c r="W130" s="140">
        <f>-691.93-806.25-842.24</f>
        <v>-2340.42</v>
      </c>
      <c r="X130" s="24">
        <f t="shared" si="2"/>
        <v>0</v>
      </c>
    </row>
    <row r="131" spans="1:24" ht="15.6" x14ac:dyDescent="0.3">
      <c r="A131" s="114">
        <v>20141021093733</v>
      </c>
      <c r="B131" s="115">
        <f t="shared" si="3"/>
        <v>123</v>
      </c>
      <c r="C131" s="116" t="s">
        <v>610</v>
      </c>
      <c r="D131" s="117" t="s">
        <v>595</v>
      </c>
      <c r="E131" s="118">
        <v>41913</v>
      </c>
      <c r="F131" s="117">
        <v>560</v>
      </c>
      <c r="G131" s="119">
        <v>650</v>
      </c>
      <c r="H131" s="120"/>
      <c r="I131" s="120"/>
      <c r="J131" s="120"/>
      <c r="K131" s="120"/>
      <c r="L131" s="119">
        <v>650</v>
      </c>
      <c r="M131" s="120"/>
      <c r="N131" s="120"/>
      <c r="O131" s="120"/>
      <c r="P131" s="120"/>
      <c r="Q131" s="120"/>
      <c r="R131" s="120"/>
      <c r="S131" s="121"/>
      <c r="T131" s="121"/>
      <c r="U131" s="121"/>
      <c r="V131" s="121"/>
      <c r="W131" s="126"/>
      <c r="X131" s="24">
        <f t="shared" si="2"/>
        <v>0</v>
      </c>
    </row>
    <row r="132" spans="1:24" ht="15.6" x14ac:dyDescent="0.3">
      <c r="A132" s="114">
        <v>20141114105618</v>
      </c>
      <c r="B132" s="115">
        <f t="shared" si="3"/>
        <v>124</v>
      </c>
      <c r="C132" s="116" t="s">
        <v>1183</v>
      </c>
      <c r="D132" s="117" t="s">
        <v>1196</v>
      </c>
      <c r="E132" s="118">
        <v>41913</v>
      </c>
      <c r="F132" s="117">
        <v>1494</v>
      </c>
      <c r="G132" s="119">
        <v>220.32</v>
      </c>
      <c r="H132" s="120"/>
      <c r="I132" s="120"/>
      <c r="J132" s="120"/>
      <c r="K132" s="120"/>
      <c r="L132" s="120"/>
      <c r="M132" s="120"/>
      <c r="N132" s="119">
        <v>220.32</v>
      </c>
      <c r="O132" s="120"/>
      <c r="P132" s="119"/>
      <c r="Q132" s="119"/>
      <c r="R132" s="120"/>
      <c r="S132" s="122"/>
      <c r="T132" s="122"/>
      <c r="U132" s="122"/>
      <c r="V132" s="122"/>
      <c r="W132" s="126"/>
      <c r="X132" s="24">
        <f t="shared" si="2"/>
        <v>0</v>
      </c>
    </row>
    <row r="133" spans="1:24" ht="15.6" x14ac:dyDescent="0.3">
      <c r="A133" s="114">
        <v>20141021094659</v>
      </c>
      <c r="B133" s="115">
        <f t="shared" si="3"/>
        <v>125</v>
      </c>
      <c r="C133" s="116" t="s">
        <v>602</v>
      </c>
      <c r="D133" s="117" t="s">
        <v>603</v>
      </c>
      <c r="E133" s="118">
        <v>41913</v>
      </c>
      <c r="F133" s="117">
        <v>562</v>
      </c>
      <c r="G133" s="119">
        <v>134.4</v>
      </c>
      <c r="H133" s="120"/>
      <c r="I133" s="120"/>
      <c r="J133" s="120"/>
      <c r="K133" s="120"/>
      <c r="L133" s="120"/>
      <c r="M133" s="120"/>
      <c r="N133" s="120"/>
      <c r="O133" s="120"/>
      <c r="P133" s="123"/>
      <c r="Q133" s="116"/>
      <c r="R133" s="116"/>
      <c r="S133" s="124"/>
      <c r="T133" s="124"/>
      <c r="U133" s="124"/>
      <c r="V133" s="121">
        <v>134.4</v>
      </c>
      <c r="W133" s="126"/>
      <c r="X133" s="24">
        <f t="shared" si="2"/>
        <v>0</v>
      </c>
    </row>
    <row r="134" spans="1:24" ht="15.6" x14ac:dyDescent="0.3">
      <c r="A134" s="114">
        <v>20141021094659</v>
      </c>
      <c r="B134" s="115">
        <f t="shared" si="3"/>
        <v>126</v>
      </c>
      <c r="C134" s="116" t="s">
        <v>602</v>
      </c>
      <c r="D134" s="117" t="s">
        <v>604</v>
      </c>
      <c r="E134" s="118">
        <v>41913</v>
      </c>
      <c r="F134" s="117">
        <v>562</v>
      </c>
      <c r="G134" s="119">
        <v>218.4</v>
      </c>
      <c r="H134" s="120"/>
      <c r="I134" s="120"/>
      <c r="J134" s="119"/>
      <c r="K134" s="120"/>
      <c r="L134" s="120"/>
      <c r="M134" s="119"/>
      <c r="N134" s="120"/>
      <c r="O134" s="120"/>
      <c r="P134" s="119">
        <v>218.4</v>
      </c>
      <c r="Q134" s="120"/>
      <c r="R134" s="120"/>
      <c r="S134" s="122"/>
      <c r="T134" s="122"/>
      <c r="U134" s="122"/>
      <c r="V134" s="122"/>
      <c r="W134" s="126"/>
      <c r="X134" s="24">
        <f t="shared" si="2"/>
        <v>0</v>
      </c>
    </row>
    <row r="135" spans="1:24" ht="15.6" x14ac:dyDescent="0.3">
      <c r="A135" s="114">
        <v>20141021093753</v>
      </c>
      <c r="B135" s="115">
        <f t="shared" si="3"/>
        <v>127</v>
      </c>
      <c r="C135" s="116" t="s">
        <v>602</v>
      </c>
      <c r="D135" s="117" t="s">
        <v>595</v>
      </c>
      <c r="E135" s="118">
        <v>41913</v>
      </c>
      <c r="F135" s="117">
        <v>561</v>
      </c>
      <c r="G135" s="119">
        <v>650</v>
      </c>
      <c r="H135" s="120"/>
      <c r="I135" s="120"/>
      <c r="J135" s="120"/>
      <c r="K135" s="119"/>
      <c r="L135" s="119">
        <v>650</v>
      </c>
      <c r="M135" s="120"/>
      <c r="N135" s="120"/>
      <c r="O135" s="120"/>
      <c r="P135" s="119"/>
      <c r="Q135" s="120"/>
      <c r="R135" s="120"/>
      <c r="S135" s="122"/>
      <c r="T135" s="122"/>
      <c r="U135" s="122"/>
      <c r="V135" s="122"/>
      <c r="W135" s="126"/>
      <c r="X135" s="24">
        <f t="shared" si="2"/>
        <v>0</v>
      </c>
    </row>
    <row r="136" spans="1:24" ht="15.6" x14ac:dyDescent="0.3">
      <c r="A136" s="143">
        <v>20141021094659</v>
      </c>
      <c r="B136" s="115">
        <f t="shared" si="3"/>
        <v>128</v>
      </c>
      <c r="C136" s="116" t="s">
        <v>602</v>
      </c>
      <c r="D136" s="117" t="s">
        <v>605</v>
      </c>
      <c r="E136" s="118">
        <v>41913</v>
      </c>
      <c r="F136" s="117">
        <v>562</v>
      </c>
      <c r="G136" s="123">
        <v>84.77</v>
      </c>
      <c r="H136" s="120"/>
      <c r="I136" s="120"/>
      <c r="J136" s="120"/>
      <c r="K136" s="120"/>
      <c r="L136" s="120"/>
      <c r="M136" s="120"/>
      <c r="N136" s="120"/>
      <c r="O136" s="120"/>
      <c r="P136" s="123">
        <v>84.77</v>
      </c>
      <c r="Q136" s="120"/>
      <c r="R136" s="120"/>
      <c r="S136" s="121"/>
      <c r="T136" s="121"/>
      <c r="U136" s="121"/>
      <c r="V136" s="121"/>
      <c r="W136" s="126"/>
      <c r="X136" s="24">
        <f t="shared" si="2"/>
        <v>0</v>
      </c>
    </row>
    <row r="137" spans="1:24" ht="15.6" x14ac:dyDescent="0.3">
      <c r="A137" s="114">
        <v>20141021094659</v>
      </c>
      <c r="B137" s="115">
        <f t="shared" si="3"/>
        <v>129</v>
      </c>
      <c r="C137" s="116" t="s">
        <v>602</v>
      </c>
      <c r="D137" s="117" t="s">
        <v>606</v>
      </c>
      <c r="E137" s="118">
        <v>41913</v>
      </c>
      <c r="F137" s="117">
        <v>562</v>
      </c>
      <c r="G137" s="119">
        <v>300</v>
      </c>
      <c r="H137" s="120"/>
      <c r="I137" s="120"/>
      <c r="J137" s="120"/>
      <c r="K137" s="120"/>
      <c r="L137" s="120"/>
      <c r="M137" s="119">
        <v>300</v>
      </c>
      <c r="N137" s="120"/>
      <c r="O137" s="120"/>
      <c r="P137" s="120"/>
      <c r="Q137" s="120"/>
      <c r="R137" s="120"/>
      <c r="S137" s="121"/>
      <c r="T137" s="121"/>
      <c r="U137" s="121"/>
      <c r="V137" s="121"/>
      <c r="W137" s="126"/>
      <c r="X137" s="24">
        <f t="shared" si="2"/>
        <v>0</v>
      </c>
    </row>
    <row r="138" spans="1:24" ht="15.6" x14ac:dyDescent="0.3">
      <c r="A138" s="114">
        <v>20141021094659</v>
      </c>
      <c r="B138" s="115">
        <f t="shared" si="3"/>
        <v>130</v>
      </c>
      <c r="C138" s="116" t="s">
        <v>602</v>
      </c>
      <c r="D138" s="117" t="s">
        <v>1197</v>
      </c>
      <c r="E138" s="118">
        <v>41913</v>
      </c>
      <c r="F138" s="117">
        <v>562</v>
      </c>
      <c r="G138" s="119">
        <v>300</v>
      </c>
      <c r="H138" s="120"/>
      <c r="I138" s="120"/>
      <c r="J138" s="119"/>
      <c r="K138" s="119">
        <v>300</v>
      </c>
      <c r="L138" s="120"/>
      <c r="M138" s="119"/>
      <c r="N138" s="120"/>
      <c r="O138" s="120"/>
      <c r="P138" s="120"/>
      <c r="Q138" s="120"/>
      <c r="R138" s="120"/>
      <c r="S138" s="122"/>
      <c r="T138" s="122"/>
      <c r="U138" s="122"/>
      <c r="V138" s="122"/>
      <c r="W138" s="126"/>
      <c r="X138" s="24">
        <f t="shared" ref="X138:X201" si="4">G138-SUM(I138:W138)</f>
        <v>0</v>
      </c>
    </row>
    <row r="139" spans="1:24" ht="15.6" x14ac:dyDescent="0.3">
      <c r="A139" s="114">
        <v>20141021094011</v>
      </c>
      <c r="B139" s="115">
        <f t="shared" ref="B139:B202" si="5">B138+1</f>
        <v>131</v>
      </c>
      <c r="C139" s="116" t="s">
        <v>617</v>
      </c>
      <c r="D139" s="117" t="s">
        <v>595</v>
      </c>
      <c r="E139" s="118">
        <v>41913</v>
      </c>
      <c r="F139" s="117">
        <v>559</v>
      </c>
      <c r="G139" s="119">
        <v>650</v>
      </c>
      <c r="H139" s="120"/>
      <c r="I139" s="120"/>
      <c r="J139" s="125"/>
      <c r="K139" s="120"/>
      <c r="L139" s="119">
        <v>650</v>
      </c>
      <c r="M139" s="120"/>
      <c r="N139" s="120"/>
      <c r="O139" s="120"/>
      <c r="P139" s="120"/>
      <c r="Q139" s="120"/>
      <c r="R139" s="120"/>
      <c r="S139" s="121"/>
      <c r="T139" s="121"/>
      <c r="U139" s="121"/>
      <c r="V139" s="121"/>
      <c r="W139" s="126"/>
      <c r="X139" s="24">
        <f t="shared" si="4"/>
        <v>0</v>
      </c>
    </row>
    <row r="140" spans="1:24" ht="15.6" x14ac:dyDescent="0.3">
      <c r="A140" s="114">
        <v>20141016075229</v>
      </c>
      <c r="B140" s="115">
        <f t="shared" si="5"/>
        <v>132</v>
      </c>
      <c r="C140" s="116" t="s">
        <v>1184</v>
      </c>
      <c r="D140" s="117" t="s">
        <v>638</v>
      </c>
      <c r="E140" s="118">
        <v>41914</v>
      </c>
      <c r="F140" s="117">
        <v>1387</v>
      </c>
      <c r="G140" s="119">
        <v>561.35</v>
      </c>
      <c r="H140" s="120"/>
      <c r="I140" s="120"/>
      <c r="J140" s="119"/>
      <c r="K140" s="120"/>
      <c r="L140" s="120"/>
      <c r="M140" s="119"/>
      <c r="N140" s="120"/>
      <c r="O140" s="119">
        <v>561.35</v>
      </c>
      <c r="P140" s="120"/>
      <c r="Q140" s="120"/>
      <c r="R140" s="120"/>
      <c r="S140" s="122"/>
      <c r="T140" s="122"/>
      <c r="U140" s="122"/>
      <c r="V140" s="122"/>
      <c r="W140" s="126"/>
      <c r="X140" s="24">
        <f t="shared" si="4"/>
        <v>0</v>
      </c>
    </row>
    <row r="141" spans="1:24" ht="15.6" x14ac:dyDescent="0.3">
      <c r="A141" s="114">
        <v>20141114105418</v>
      </c>
      <c r="B141" s="115">
        <f t="shared" si="5"/>
        <v>133</v>
      </c>
      <c r="C141" s="116" t="s">
        <v>639</v>
      </c>
      <c r="D141" s="117" t="s">
        <v>622</v>
      </c>
      <c r="E141" s="118">
        <v>41925</v>
      </c>
      <c r="F141" s="117">
        <v>1493</v>
      </c>
      <c r="G141" s="119">
        <v>149.57</v>
      </c>
      <c r="H141" s="120"/>
      <c r="I141" s="120"/>
      <c r="J141" s="120"/>
      <c r="K141" s="120"/>
      <c r="L141" s="120"/>
      <c r="M141" s="120"/>
      <c r="N141" s="120"/>
      <c r="O141" s="120"/>
      <c r="P141" s="120"/>
      <c r="Q141" s="120"/>
      <c r="R141" s="120"/>
      <c r="S141" s="121">
        <v>149.57</v>
      </c>
      <c r="T141" s="121"/>
      <c r="U141" s="121"/>
      <c r="V141" s="121"/>
      <c r="W141" s="126"/>
      <c r="X141" s="24">
        <f t="shared" si="4"/>
        <v>0</v>
      </c>
    </row>
    <row r="142" spans="1:24" ht="15.6" x14ac:dyDescent="0.3">
      <c r="A142" s="114">
        <v>20141016075921</v>
      </c>
      <c r="B142" s="115">
        <f t="shared" si="5"/>
        <v>134</v>
      </c>
      <c r="C142" s="116" t="s">
        <v>640</v>
      </c>
      <c r="D142" s="117" t="s">
        <v>622</v>
      </c>
      <c r="E142" s="118">
        <v>41925</v>
      </c>
      <c r="F142" s="117">
        <v>1395</v>
      </c>
      <c r="G142" s="119">
        <v>22</v>
      </c>
      <c r="H142" s="120"/>
      <c r="I142" s="120"/>
      <c r="J142" s="119"/>
      <c r="K142" s="120"/>
      <c r="L142" s="120"/>
      <c r="M142" s="119"/>
      <c r="N142" s="120"/>
      <c r="O142" s="120"/>
      <c r="P142" s="120"/>
      <c r="Q142" s="120"/>
      <c r="R142" s="120"/>
      <c r="S142" s="121">
        <v>22</v>
      </c>
      <c r="T142" s="122"/>
      <c r="U142" s="122"/>
      <c r="V142" s="122"/>
      <c r="W142" s="126"/>
      <c r="X142" s="24">
        <f t="shared" si="4"/>
        <v>0</v>
      </c>
    </row>
    <row r="143" spans="1:24" ht="15.6" x14ac:dyDescent="0.3">
      <c r="A143" s="114">
        <v>20141027074607</v>
      </c>
      <c r="B143" s="115">
        <f t="shared" si="5"/>
        <v>135</v>
      </c>
      <c r="C143" s="116" t="s">
        <v>610</v>
      </c>
      <c r="D143" s="117" t="s">
        <v>603</v>
      </c>
      <c r="E143" s="118">
        <v>41926</v>
      </c>
      <c r="F143" s="117">
        <v>566</v>
      </c>
      <c r="G143" s="119">
        <v>12.88</v>
      </c>
      <c r="H143" s="120"/>
      <c r="I143" s="120"/>
      <c r="J143" s="120"/>
      <c r="K143" s="120"/>
      <c r="L143" s="120"/>
      <c r="M143" s="120"/>
      <c r="N143" s="120"/>
      <c r="O143" s="120"/>
      <c r="P143" s="120"/>
      <c r="Q143" s="120"/>
      <c r="R143" s="120"/>
      <c r="S143" s="121"/>
      <c r="T143" s="121"/>
      <c r="U143" s="121"/>
      <c r="V143" s="121">
        <v>12.88</v>
      </c>
      <c r="W143" s="126"/>
      <c r="X143" s="24">
        <f t="shared" si="4"/>
        <v>0</v>
      </c>
    </row>
    <row r="144" spans="1:24" ht="15.6" x14ac:dyDescent="0.3">
      <c r="A144" s="114">
        <v>20141027074607</v>
      </c>
      <c r="B144" s="115">
        <f t="shared" si="5"/>
        <v>136</v>
      </c>
      <c r="C144" s="116" t="s">
        <v>610</v>
      </c>
      <c r="D144" s="117" t="s">
        <v>606</v>
      </c>
      <c r="E144" s="118">
        <v>41926</v>
      </c>
      <c r="F144" s="117">
        <v>566</v>
      </c>
      <c r="G144" s="119">
        <v>300</v>
      </c>
      <c r="H144" s="120"/>
      <c r="I144" s="120"/>
      <c r="J144" s="119"/>
      <c r="K144" s="120"/>
      <c r="L144" s="120"/>
      <c r="M144" s="119">
        <v>300</v>
      </c>
      <c r="N144" s="120"/>
      <c r="O144" s="120"/>
      <c r="P144" s="120"/>
      <c r="Q144" s="120"/>
      <c r="R144" s="120"/>
      <c r="S144" s="122"/>
      <c r="T144" s="122"/>
      <c r="U144" s="122"/>
      <c r="V144" s="122"/>
      <c r="W144" s="126"/>
      <c r="X144" s="24">
        <f t="shared" si="4"/>
        <v>0</v>
      </c>
    </row>
    <row r="145" spans="1:24" ht="15.6" x14ac:dyDescent="0.3">
      <c r="A145" s="114" t="s">
        <v>603</v>
      </c>
      <c r="B145" s="115">
        <f t="shared" si="5"/>
        <v>137</v>
      </c>
      <c r="C145" s="116" t="s">
        <v>641</v>
      </c>
      <c r="D145" s="117" t="s">
        <v>626</v>
      </c>
      <c r="E145" s="118">
        <v>41929</v>
      </c>
      <c r="F145" s="117">
        <v>117348</v>
      </c>
      <c r="G145" s="119">
        <v>109.76</v>
      </c>
      <c r="H145" s="120"/>
      <c r="I145" s="120"/>
      <c r="J145" s="120"/>
      <c r="K145" s="120"/>
      <c r="L145" s="120"/>
      <c r="M145" s="120"/>
      <c r="N145" s="120"/>
      <c r="O145" s="119">
        <v>109.76</v>
      </c>
      <c r="P145" s="120"/>
      <c r="Q145" s="120"/>
      <c r="R145" s="120"/>
      <c r="S145" s="121"/>
      <c r="T145" s="121"/>
      <c r="U145" s="121"/>
      <c r="V145" s="121"/>
      <c r="W145" s="126"/>
      <c r="X145" s="24">
        <f t="shared" si="4"/>
        <v>0</v>
      </c>
    </row>
    <row r="146" spans="1:24" ht="15.6" x14ac:dyDescent="0.3">
      <c r="A146" s="114" t="s">
        <v>603</v>
      </c>
      <c r="B146" s="115">
        <f t="shared" si="5"/>
        <v>138</v>
      </c>
      <c r="C146" s="116" t="s">
        <v>642</v>
      </c>
      <c r="D146" s="117" t="s">
        <v>626</v>
      </c>
      <c r="E146" s="118">
        <v>41929</v>
      </c>
      <c r="F146" s="117">
        <v>117346</v>
      </c>
      <c r="G146" s="119">
        <v>133.28</v>
      </c>
      <c r="H146" s="120"/>
      <c r="I146" s="120"/>
      <c r="J146" s="119"/>
      <c r="K146" s="120"/>
      <c r="L146" s="120"/>
      <c r="M146" s="119"/>
      <c r="N146" s="120"/>
      <c r="O146" s="119">
        <v>133.28</v>
      </c>
      <c r="P146" s="120"/>
      <c r="Q146" s="120"/>
      <c r="R146" s="120"/>
      <c r="S146" s="122"/>
      <c r="T146" s="122"/>
      <c r="U146" s="122"/>
      <c r="V146" s="122"/>
      <c r="W146" s="126"/>
      <c r="X146" s="24">
        <f t="shared" si="4"/>
        <v>0</v>
      </c>
    </row>
    <row r="147" spans="1:24" ht="15.6" x14ac:dyDescent="0.3">
      <c r="A147" s="114" t="s">
        <v>603</v>
      </c>
      <c r="B147" s="115">
        <f t="shared" si="5"/>
        <v>139</v>
      </c>
      <c r="C147" s="116" t="s">
        <v>643</v>
      </c>
      <c r="D147" s="117" t="s">
        <v>626</v>
      </c>
      <c r="E147" s="118">
        <v>41929</v>
      </c>
      <c r="F147" s="117">
        <v>117384</v>
      </c>
      <c r="G147" s="119">
        <v>33.6</v>
      </c>
      <c r="H147" s="120"/>
      <c r="I147" s="120"/>
      <c r="J147" s="125"/>
      <c r="K147" s="120"/>
      <c r="L147" s="120"/>
      <c r="M147" s="120"/>
      <c r="N147" s="120"/>
      <c r="O147" s="119">
        <v>33.6</v>
      </c>
      <c r="P147" s="120"/>
      <c r="Q147" s="120"/>
      <c r="R147" s="120"/>
      <c r="S147" s="121"/>
      <c r="T147" s="121"/>
      <c r="U147" s="121"/>
      <c r="V147" s="121"/>
      <c r="W147" s="52"/>
      <c r="X147" s="24">
        <f t="shared" si="4"/>
        <v>0</v>
      </c>
    </row>
    <row r="148" spans="1:24" ht="15.6" x14ac:dyDescent="0.3">
      <c r="A148" s="114">
        <v>20141008112058</v>
      </c>
      <c r="B148" s="115">
        <f t="shared" si="5"/>
        <v>140</v>
      </c>
      <c r="C148" s="116" t="s">
        <v>644</v>
      </c>
      <c r="D148" s="117" t="s">
        <v>626</v>
      </c>
      <c r="E148" s="118">
        <v>41929</v>
      </c>
      <c r="F148" s="117">
        <v>117401</v>
      </c>
      <c r="G148" s="119">
        <v>44.8</v>
      </c>
      <c r="H148" s="120"/>
      <c r="I148" s="120"/>
      <c r="J148" s="119"/>
      <c r="K148" s="120"/>
      <c r="L148" s="120"/>
      <c r="M148" s="119"/>
      <c r="N148" s="120"/>
      <c r="O148" s="119">
        <v>44.8</v>
      </c>
      <c r="P148" s="120"/>
      <c r="Q148" s="120"/>
      <c r="R148" s="120"/>
      <c r="S148" s="122"/>
      <c r="T148" s="122"/>
      <c r="U148" s="122"/>
      <c r="V148" s="122"/>
      <c r="W148" s="52"/>
      <c r="X148" s="24">
        <f t="shared" si="4"/>
        <v>0</v>
      </c>
    </row>
    <row r="149" spans="1:24" ht="15.6" x14ac:dyDescent="0.3">
      <c r="A149" s="114">
        <v>20141021095722</v>
      </c>
      <c r="B149" s="115">
        <f t="shared" si="5"/>
        <v>141</v>
      </c>
      <c r="C149" s="116" t="s">
        <v>611</v>
      </c>
      <c r="D149" s="117" t="s">
        <v>603</v>
      </c>
      <c r="E149" s="118">
        <v>41936</v>
      </c>
      <c r="F149" s="117">
        <v>117529</v>
      </c>
      <c r="G149" s="119">
        <v>34.72</v>
      </c>
      <c r="H149" s="120"/>
      <c r="I149" s="120"/>
      <c r="J149" s="125"/>
      <c r="K149" s="120"/>
      <c r="L149" s="120"/>
      <c r="M149" s="120"/>
      <c r="N149" s="120"/>
      <c r="O149" s="120"/>
      <c r="P149" s="120"/>
      <c r="Q149" s="120"/>
      <c r="R149" s="120"/>
      <c r="S149" s="121"/>
      <c r="T149" s="121"/>
      <c r="U149" s="121"/>
      <c r="V149" s="121">
        <v>34.72</v>
      </c>
      <c r="W149" s="52"/>
      <c r="X149" s="24">
        <f t="shared" si="4"/>
        <v>0</v>
      </c>
    </row>
    <row r="150" spans="1:24" ht="15.6" x14ac:dyDescent="0.3">
      <c r="A150" s="114">
        <v>20141021093541</v>
      </c>
      <c r="B150" s="115">
        <f t="shared" si="5"/>
        <v>142</v>
      </c>
      <c r="C150" s="116" t="s">
        <v>611</v>
      </c>
      <c r="D150" s="117" t="s">
        <v>595</v>
      </c>
      <c r="E150" s="118">
        <v>41936</v>
      </c>
      <c r="F150" s="117">
        <v>117529</v>
      </c>
      <c r="G150" s="119">
        <v>650</v>
      </c>
      <c r="H150" s="120"/>
      <c r="I150" s="120"/>
      <c r="J150" s="119"/>
      <c r="K150" s="120"/>
      <c r="L150" s="119">
        <v>650</v>
      </c>
      <c r="M150" s="119"/>
      <c r="N150" s="120"/>
      <c r="O150" s="120"/>
      <c r="P150" s="120"/>
      <c r="Q150" s="120"/>
      <c r="R150" s="120"/>
      <c r="S150" s="122"/>
      <c r="T150" s="122"/>
      <c r="U150" s="122"/>
      <c r="V150" s="122"/>
      <c r="W150" s="52"/>
      <c r="X150" s="24">
        <f t="shared" si="4"/>
        <v>0</v>
      </c>
    </row>
    <row r="151" spans="1:24" ht="15.6" x14ac:dyDescent="0.3">
      <c r="A151" s="114">
        <v>20141021095722</v>
      </c>
      <c r="B151" s="115">
        <f t="shared" si="5"/>
        <v>143</v>
      </c>
      <c r="C151" s="116" t="s">
        <v>611</v>
      </c>
      <c r="D151" s="117" t="s">
        <v>606</v>
      </c>
      <c r="E151" s="118">
        <v>41936</v>
      </c>
      <c r="F151" s="117">
        <v>117529</v>
      </c>
      <c r="G151" s="119">
        <v>400</v>
      </c>
      <c r="H151" s="120"/>
      <c r="I151" s="120">
        <v>100</v>
      </c>
      <c r="J151" s="119"/>
      <c r="K151" s="120"/>
      <c r="L151" s="120"/>
      <c r="M151" s="119">
        <v>300</v>
      </c>
      <c r="N151" s="120"/>
      <c r="O151" s="120"/>
      <c r="P151" s="120"/>
      <c r="Q151" s="120"/>
      <c r="R151" s="120"/>
      <c r="S151" s="122"/>
      <c r="T151" s="122"/>
      <c r="U151" s="122"/>
      <c r="V151" s="122"/>
      <c r="W151" s="52"/>
      <c r="X151" s="24">
        <f t="shared" si="4"/>
        <v>0</v>
      </c>
    </row>
    <row r="152" spans="1:24" ht="15.6" x14ac:dyDescent="0.3">
      <c r="A152" s="114">
        <v>20141021095606</v>
      </c>
      <c r="B152" s="115">
        <f t="shared" si="5"/>
        <v>144</v>
      </c>
      <c r="C152" s="116" t="s">
        <v>618</v>
      </c>
      <c r="D152" s="117" t="s">
        <v>603</v>
      </c>
      <c r="E152" s="118">
        <v>41936</v>
      </c>
      <c r="F152" s="117">
        <v>117531</v>
      </c>
      <c r="G152" s="119">
        <v>112</v>
      </c>
      <c r="H152" s="120"/>
      <c r="I152" s="120"/>
      <c r="J152" s="120"/>
      <c r="K152" s="120"/>
      <c r="L152" s="119"/>
      <c r="M152" s="120"/>
      <c r="N152" s="120"/>
      <c r="O152" s="120"/>
      <c r="P152" s="120"/>
      <c r="Q152" s="120"/>
      <c r="R152" s="120"/>
      <c r="S152" s="122"/>
      <c r="T152" s="122"/>
      <c r="U152" s="122"/>
      <c r="V152" s="121">
        <v>112</v>
      </c>
      <c r="W152" s="52"/>
      <c r="X152" s="24">
        <f t="shared" si="4"/>
        <v>0</v>
      </c>
    </row>
    <row r="153" spans="1:24" ht="15.6" x14ac:dyDescent="0.3">
      <c r="A153" s="114">
        <v>20141021093935</v>
      </c>
      <c r="B153" s="115">
        <f t="shared" si="5"/>
        <v>145</v>
      </c>
      <c r="C153" s="116" t="s">
        <v>618</v>
      </c>
      <c r="D153" s="117" t="s">
        <v>595</v>
      </c>
      <c r="E153" s="118">
        <v>41936</v>
      </c>
      <c r="F153" s="117">
        <v>117531</v>
      </c>
      <c r="G153" s="119">
        <v>650</v>
      </c>
      <c r="H153" s="120"/>
      <c r="I153" s="120"/>
      <c r="J153" s="120"/>
      <c r="K153" s="120"/>
      <c r="L153" s="119">
        <v>650</v>
      </c>
      <c r="M153" s="120"/>
      <c r="N153" s="120"/>
      <c r="O153" s="120"/>
      <c r="P153" s="120"/>
      <c r="Q153" s="120"/>
      <c r="R153" s="120"/>
      <c r="S153" s="122"/>
      <c r="T153" s="122"/>
      <c r="U153" s="122"/>
      <c r="V153" s="122"/>
      <c r="W153" s="52"/>
      <c r="X153" s="24">
        <f t="shared" si="4"/>
        <v>0</v>
      </c>
    </row>
    <row r="154" spans="1:24" ht="15.6" x14ac:dyDescent="0.3">
      <c r="A154" s="114">
        <v>20141021095606</v>
      </c>
      <c r="B154" s="115">
        <f t="shared" si="5"/>
        <v>146</v>
      </c>
      <c r="C154" s="116" t="s">
        <v>618</v>
      </c>
      <c r="D154" s="117" t="s">
        <v>606</v>
      </c>
      <c r="E154" s="118">
        <v>41936</v>
      </c>
      <c r="F154" s="117">
        <v>117531</v>
      </c>
      <c r="G154" s="119">
        <v>300</v>
      </c>
      <c r="H154" s="120"/>
      <c r="I154" s="120"/>
      <c r="J154" s="125"/>
      <c r="K154" s="120"/>
      <c r="L154" s="119"/>
      <c r="M154" s="119">
        <v>300</v>
      </c>
      <c r="N154" s="120"/>
      <c r="O154" s="120"/>
      <c r="P154" s="120"/>
      <c r="Q154" s="120"/>
      <c r="R154" s="120"/>
      <c r="S154" s="122"/>
      <c r="T154" s="122"/>
      <c r="U154" s="122"/>
      <c r="V154" s="122"/>
      <c r="W154" s="52"/>
      <c r="X154" s="24">
        <f t="shared" si="4"/>
        <v>0</v>
      </c>
    </row>
    <row r="155" spans="1:24" ht="15.6" x14ac:dyDescent="0.3">
      <c r="A155" s="114">
        <v>20141021095606</v>
      </c>
      <c r="B155" s="115">
        <f t="shared" si="5"/>
        <v>147</v>
      </c>
      <c r="C155" s="116" t="s">
        <v>618</v>
      </c>
      <c r="D155" s="117" t="s">
        <v>1198</v>
      </c>
      <c r="E155" s="118">
        <v>41936</v>
      </c>
      <c r="F155" s="117">
        <v>117531</v>
      </c>
      <c r="G155" s="119">
        <v>300</v>
      </c>
      <c r="H155" s="120"/>
      <c r="I155" s="120"/>
      <c r="J155" s="125"/>
      <c r="K155" s="119">
        <v>300</v>
      </c>
      <c r="L155" s="119"/>
      <c r="M155" s="120"/>
      <c r="N155" s="120"/>
      <c r="O155" s="120"/>
      <c r="P155" s="120"/>
      <c r="Q155" s="120"/>
      <c r="R155" s="120"/>
      <c r="S155" s="122"/>
      <c r="T155" s="122"/>
      <c r="U155" s="122"/>
      <c r="V155" s="122"/>
      <c r="W155" s="52"/>
      <c r="X155" s="24">
        <f t="shared" si="4"/>
        <v>0</v>
      </c>
    </row>
    <row r="156" spans="1:24" ht="15.6" x14ac:dyDescent="0.3">
      <c r="A156" s="114">
        <v>20141021095341</v>
      </c>
      <c r="B156" s="115">
        <f t="shared" si="5"/>
        <v>148</v>
      </c>
      <c r="C156" s="116" t="s">
        <v>612</v>
      </c>
      <c r="D156" s="117" t="s">
        <v>603</v>
      </c>
      <c r="E156" s="118">
        <v>41936</v>
      </c>
      <c r="F156" s="117">
        <v>117494</v>
      </c>
      <c r="G156" s="119">
        <v>69.44</v>
      </c>
      <c r="H156" s="120"/>
      <c r="I156" s="120"/>
      <c r="J156" s="125"/>
      <c r="K156" s="120"/>
      <c r="L156" s="119"/>
      <c r="M156" s="120"/>
      <c r="N156" s="120"/>
      <c r="O156" s="120"/>
      <c r="P156" s="120"/>
      <c r="Q156" s="120"/>
      <c r="R156" s="120"/>
      <c r="S156" s="122"/>
      <c r="T156" s="122"/>
      <c r="U156" s="122"/>
      <c r="V156" s="121">
        <v>69.44</v>
      </c>
      <c r="W156" s="52"/>
      <c r="X156" s="24">
        <f t="shared" si="4"/>
        <v>0</v>
      </c>
    </row>
    <row r="157" spans="1:24" ht="15.6" x14ac:dyDescent="0.3">
      <c r="A157" s="114">
        <v>20141021095341</v>
      </c>
      <c r="B157" s="115">
        <f t="shared" si="5"/>
        <v>149</v>
      </c>
      <c r="C157" s="116" t="s">
        <v>612</v>
      </c>
      <c r="D157" s="117" t="s">
        <v>645</v>
      </c>
      <c r="E157" s="118">
        <v>41936</v>
      </c>
      <c r="F157" s="117">
        <v>117494</v>
      </c>
      <c r="G157" s="119">
        <v>29.12</v>
      </c>
      <c r="H157" s="120"/>
      <c r="I157" s="120"/>
      <c r="J157" s="120"/>
      <c r="K157" s="120"/>
      <c r="L157" s="119"/>
      <c r="M157" s="120"/>
      <c r="N157" s="120"/>
      <c r="O157" s="119"/>
      <c r="P157" s="120"/>
      <c r="Q157" s="120"/>
      <c r="R157" s="120"/>
      <c r="S157" s="122"/>
      <c r="T157" s="122"/>
      <c r="U157" s="122"/>
      <c r="V157" s="122">
        <v>29.12</v>
      </c>
      <c r="W157" s="52"/>
      <c r="X157" s="24">
        <f t="shared" si="4"/>
        <v>0</v>
      </c>
    </row>
    <row r="158" spans="1:24" ht="15.6" x14ac:dyDescent="0.3">
      <c r="A158" s="114">
        <v>20141021093814</v>
      </c>
      <c r="B158" s="115">
        <f t="shared" si="5"/>
        <v>150</v>
      </c>
      <c r="C158" s="116" t="s">
        <v>612</v>
      </c>
      <c r="D158" s="117" t="s">
        <v>595</v>
      </c>
      <c r="E158" s="118">
        <v>41936</v>
      </c>
      <c r="F158" s="117">
        <v>117494</v>
      </c>
      <c r="G158" s="119">
        <v>650</v>
      </c>
      <c r="H158" s="120"/>
      <c r="I158" s="120"/>
      <c r="J158" s="125"/>
      <c r="K158" s="120"/>
      <c r="L158" s="119">
        <v>650</v>
      </c>
      <c r="M158" s="120"/>
      <c r="N158" s="120"/>
      <c r="O158" s="120"/>
      <c r="P158" s="120"/>
      <c r="Q158" s="120"/>
      <c r="R158" s="120"/>
      <c r="S158" s="122"/>
      <c r="T158" s="122"/>
      <c r="U158" s="122"/>
      <c r="V158" s="122"/>
      <c r="W158" s="52"/>
      <c r="X158" s="24">
        <f t="shared" si="4"/>
        <v>0</v>
      </c>
    </row>
    <row r="159" spans="1:24" ht="15.6" x14ac:dyDescent="0.3">
      <c r="A159" s="114">
        <v>20141021095341</v>
      </c>
      <c r="B159" s="115">
        <f t="shared" si="5"/>
        <v>151</v>
      </c>
      <c r="C159" s="116" t="s">
        <v>612</v>
      </c>
      <c r="D159" s="117" t="s">
        <v>606</v>
      </c>
      <c r="E159" s="118">
        <v>41936</v>
      </c>
      <c r="F159" s="117">
        <v>117494</v>
      </c>
      <c r="G159" s="119">
        <v>300</v>
      </c>
      <c r="H159" s="120"/>
      <c r="I159" s="120"/>
      <c r="J159" s="120"/>
      <c r="K159" s="120"/>
      <c r="L159" s="119"/>
      <c r="M159" s="119">
        <v>300</v>
      </c>
      <c r="N159" s="120"/>
      <c r="O159" s="120"/>
      <c r="P159" s="120"/>
      <c r="Q159" s="120"/>
      <c r="R159" s="120"/>
      <c r="S159" s="122"/>
      <c r="T159" s="122"/>
      <c r="U159" s="122"/>
      <c r="V159" s="122"/>
      <c r="W159" s="52"/>
      <c r="X159" s="24">
        <f t="shared" si="4"/>
        <v>0</v>
      </c>
    </row>
    <row r="160" spans="1:24" ht="15.6" x14ac:dyDescent="0.3">
      <c r="A160" s="114">
        <v>20141021095341</v>
      </c>
      <c r="B160" s="115">
        <f t="shared" si="5"/>
        <v>152</v>
      </c>
      <c r="C160" s="116" t="s">
        <v>612</v>
      </c>
      <c r="D160" s="117" t="s">
        <v>1198</v>
      </c>
      <c r="E160" s="118">
        <v>41936</v>
      </c>
      <c r="F160" s="117">
        <v>117494</v>
      </c>
      <c r="G160" s="119">
        <v>300</v>
      </c>
      <c r="H160" s="120"/>
      <c r="I160" s="120"/>
      <c r="J160" s="120"/>
      <c r="K160" s="119">
        <v>300</v>
      </c>
      <c r="L160" s="119"/>
      <c r="M160" s="120"/>
      <c r="N160" s="120"/>
      <c r="O160" s="120"/>
      <c r="P160" s="120"/>
      <c r="Q160" s="120"/>
      <c r="R160" s="120"/>
      <c r="S160" s="122"/>
      <c r="T160" s="122"/>
      <c r="U160" s="122"/>
      <c r="V160" s="122"/>
      <c r="W160" s="52"/>
      <c r="X160" s="24">
        <f t="shared" si="4"/>
        <v>0</v>
      </c>
    </row>
    <row r="161" spans="1:24" ht="15.6" x14ac:dyDescent="0.3">
      <c r="A161" s="114">
        <v>20141021095511</v>
      </c>
      <c r="B161" s="115">
        <f t="shared" si="5"/>
        <v>153</v>
      </c>
      <c r="C161" s="116" t="s">
        <v>613</v>
      </c>
      <c r="D161" s="117" t="s">
        <v>603</v>
      </c>
      <c r="E161" s="118">
        <v>41936</v>
      </c>
      <c r="F161" s="117">
        <v>117527</v>
      </c>
      <c r="G161" s="119">
        <v>42</v>
      </c>
      <c r="H161" s="120"/>
      <c r="I161" s="120"/>
      <c r="J161" s="125"/>
      <c r="K161" s="120"/>
      <c r="L161" s="119"/>
      <c r="M161" s="120"/>
      <c r="N161" s="120"/>
      <c r="O161" s="120"/>
      <c r="P161" s="120"/>
      <c r="Q161" s="120"/>
      <c r="R161" s="120"/>
      <c r="S161" s="122"/>
      <c r="T161" s="122"/>
      <c r="U161" s="122"/>
      <c r="V161" s="121">
        <v>42</v>
      </c>
      <c r="W161" s="52"/>
      <c r="X161" s="24">
        <f t="shared" si="4"/>
        <v>0</v>
      </c>
    </row>
    <row r="162" spans="1:24" ht="15.6" x14ac:dyDescent="0.3">
      <c r="A162" s="114">
        <v>20141021093917</v>
      </c>
      <c r="B162" s="115">
        <f t="shared" si="5"/>
        <v>154</v>
      </c>
      <c r="C162" s="116" t="s">
        <v>613</v>
      </c>
      <c r="D162" s="117" t="s">
        <v>595</v>
      </c>
      <c r="E162" s="118">
        <v>41936</v>
      </c>
      <c r="F162" s="117">
        <v>117527</v>
      </c>
      <c r="G162" s="119">
        <v>650</v>
      </c>
      <c r="H162" s="120"/>
      <c r="I162" s="120"/>
      <c r="J162" s="120"/>
      <c r="K162" s="120"/>
      <c r="L162" s="119">
        <v>650</v>
      </c>
      <c r="M162" s="120"/>
      <c r="N162" s="120"/>
      <c r="O162" s="120"/>
      <c r="P162" s="120"/>
      <c r="Q162" s="120"/>
      <c r="R162" s="120"/>
      <c r="S162" s="122"/>
      <c r="T162" s="122"/>
      <c r="U162" s="122"/>
      <c r="V162" s="122"/>
      <c r="W162" s="52"/>
      <c r="X162" s="24">
        <f t="shared" si="4"/>
        <v>0</v>
      </c>
    </row>
    <row r="163" spans="1:24" ht="15.6" x14ac:dyDescent="0.3">
      <c r="A163" s="114">
        <v>20141021095511</v>
      </c>
      <c r="B163" s="115">
        <f t="shared" si="5"/>
        <v>155</v>
      </c>
      <c r="C163" s="116" t="s">
        <v>613</v>
      </c>
      <c r="D163" s="117" t="s">
        <v>606</v>
      </c>
      <c r="E163" s="118">
        <v>41936</v>
      </c>
      <c r="F163" s="117">
        <v>117527</v>
      </c>
      <c r="G163" s="119">
        <v>300</v>
      </c>
      <c r="H163" s="120"/>
      <c r="I163" s="120"/>
      <c r="J163" s="119"/>
      <c r="K163" s="120"/>
      <c r="L163" s="125"/>
      <c r="M163" s="119">
        <v>300</v>
      </c>
      <c r="N163" s="120"/>
      <c r="O163" s="120"/>
      <c r="P163" s="120"/>
      <c r="Q163" s="120"/>
      <c r="R163" s="120"/>
      <c r="S163" s="122"/>
      <c r="T163" s="122"/>
      <c r="U163" s="122"/>
      <c r="V163" s="122"/>
      <c r="W163" s="52"/>
      <c r="X163" s="24">
        <f t="shared" si="4"/>
        <v>0</v>
      </c>
    </row>
    <row r="164" spans="1:24" ht="15.6" x14ac:dyDescent="0.3">
      <c r="A164" s="114">
        <v>20141021095003</v>
      </c>
      <c r="B164" s="115">
        <f t="shared" si="5"/>
        <v>156</v>
      </c>
      <c r="C164" s="116" t="s">
        <v>614</v>
      </c>
      <c r="D164" s="117" t="s">
        <v>603</v>
      </c>
      <c r="E164" s="118">
        <v>41936</v>
      </c>
      <c r="F164" s="117">
        <v>117437</v>
      </c>
      <c r="G164" s="119">
        <v>47.04</v>
      </c>
      <c r="H164" s="120"/>
      <c r="I164" s="120"/>
      <c r="J164" s="120"/>
      <c r="K164" s="120"/>
      <c r="L164" s="120"/>
      <c r="M164" s="125"/>
      <c r="N164" s="120"/>
      <c r="O164" s="120"/>
      <c r="P164" s="120"/>
      <c r="Q164" s="120"/>
      <c r="R164" s="120"/>
      <c r="S164" s="121"/>
      <c r="T164" s="121"/>
      <c r="U164" s="121"/>
      <c r="V164" s="121">
        <v>47.04</v>
      </c>
      <c r="W164" s="52"/>
      <c r="X164" s="24">
        <f t="shared" si="4"/>
        <v>0</v>
      </c>
    </row>
    <row r="165" spans="1:24" ht="15.6" x14ac:dyDescent="0.3">
      <c r="A165" s="114">
        <v>20141021093953</v>
      </c>
      <c r="B165" s="115">
        <f t="shared" si="5"/>
        <v>157</v>
      </c>
      <c r="C165" s="116" t="s">
        <v>614</v>
      </c>
      <c r="D165" s="117" t="s">
        <v>595</v>
      </c>
      <c r="E165" s="118">
        <v>41936</v>
      </c>
      <c r="F165" s="117">
        <v>117437</v>
      </c>
      <c r="G165" s="119">
        <v>650</v>
      </c>
      <c r="H165" s="120"/>
      <c r="I165" s="120"/>
      <c r="J165" s="120"/>
      <c r="K165" s="120"/>
      <c r="L165" s="119">
        <v>650</v>
      </c>
      <c r="M165" s="120"/>
      <c r="N165" s="120"/>
      <c r="O165" s="120"/>
      <c r="P165" s="119"/>
      <c r="Q165" s="119"/>
      <c r="R165" s="120"/>
      <c r="S165" s="122"/>
      <c r="T165" s="122"/>
      <c r="U165" s="122"/>
      <c r="V165" s="122"/>
      <c r="W165" s="52"/>
      <c r="X165" s="24">
        <f t="shared" si="4"/>
        <v>0</v>
      </c>
    </row>
    <row r="166" spans="1:24" ht="15.6" x14ac:dyDescent="0.3">
      <c r="A166" s="114">
        <v>20141021095003</v>
      </c>
      <c r="B166" s="115">
        <f t="shared" si="5"/>
        <v>158</v>
      </c>
      <c r="C166" s="116" t="s">
        <v>614</v>
      </c>
      <c r="D166" s="117" t="s">
        <v>606</v>
      </c>
      <c r="E166" s="118">
        <v>41936</v>
      </c>
      <c r="F166" s="117">
        <v>117437</v>
      </c>
      <c r="G166" s="119">
        <v>300</v>
      </c>
      <c r="H166" s="120"/>
      <c r="I166" s="120"/>
      <c r="J166" s="120"/>
      <c r="K166" s="120"/>
      <c r="L166" s="120"/>
      <c r="M166" s="119">
        <v>300</v>
      </c>
      <c r="N166" s="120"/>
      <c r="O166" s="120"/>
      <c r="P166" s="123"/>
      <c r="Q166" s="120"/>
      <c r="R166" s="120"/>
      <c r="S166" s="122"/>
      <c r="T166" s="122"/>
      <c r="U166" s="122"/>
      <c r="V166" s="122"/>
      <c r="W166" s="52"/>
      <c r="X166" s="24">
        <f t="shared" si="4"/>
        <v>0</v>
      </c>
    </row>
    <row r="167" spans="1:24" ht="15.6" x14ac:dyDescent="0.3">
      <c r="A167" s="114">
        <v>20141021095109</v>
      </c>
      <c r="B167" s="115">
        <f t="shared" si="5"/>
        <v>159</v>
      </c>
      <c r="C167" s="116" t="s">
        <v>615</v>
      </c>
      <c r="D167" s="117" t="s">
        <v>603</v>
      </c>
      <c r="E167" s="118">
        <v>41936</v>
      </c>
      <c r="F167" s="117">
        <v>117461</v>
      </c>
      <c r="G167" s="119">
        <v>30.24</v>
      </c>
      <c r="H167" s="120"/>
      <c r="I167" s="120"/>
      <c r="J167" s="119"/>
      <c r="K167" s="120"/>
      <c r="L167" s="120"/>
      <c r="M167" s="119"/>
      <c r="N167" s="120"/>
      <c r="O167" s="120"/>
      <c r="P167" s="120"/>
      <c r="Q167" s="120"/>
      <c r="R167" s="120"/>
      <c r="S167" s="122"/>
      <c r="T167" s="122"/>
      <c r="U167" s="122"/>
      <c r="V167" s="121">
        <v>30.24</v>
      </c>
      <c r="W167" s="52"/>
      <c r="X167" s="24">
        <f t="shared" si="4"/>
        <v>0</v>
      </c>
    </row>
    <row r="168" spans="1:24" ht="15.6" x14ac:dyDescent="0.3">
      <c r="A168" s="114">
        <v>20141021093652</v>
      </c>
      <c r="B168" s="115">
        <f t="shared" si="5"/>
        <v>160</v>
      </c>
      <c r="C168" s="116" t="s">
        <v>615</v>
      </c>
      <c r="D168" s="117" t="s">
        <v>595</v>
      </c>
      <c r="E168" s="118">
        <v>41936</v>
      </c>
      <c r="F168" s="117">
        <v>117461</v>
      </c>
      <c r="G168" s="119">
        <v>650</v>
      </c>
      <c r="H168" s="120"/>
      <c r="I168" s="120"/>
      <c r="J168" s="120"/>
      <c r="K168" s="119"/>
      <c r="L168" s="119">
        <v>650</v>
      </c>
      <c r="M168" s="120"/>
      <c r="N168" s="120"/>
      <c r="O168" s="120"/>
      <c r="P168" s="119"/>
      <c r="Q168" s="120"/>
      <c r="R168" s="120"/>
      <c r="S168" s="122"/>
      <c r="T168" s="122"/>
      <c r="U168" s="122"/>
      <c r="V168" s="122"/>
      <c r="W168" s="52"/>
      <c r="X168" s="24">
        <f t="shared" si="4"/>
        <v>0</v>
      </c>
    </row>
    <row r="169" spans="1:24" ht="15.6" x14ac:dyDescent="0.3">
      <c r="A169" s="114">
        <v>20141021095109</v>
      </c>
      <c r="B169" s="115">
        <f t="shared" si="5"/>
        <v>161</v>
      </c>
      <c r="C169" s="116" t="s">
        <v>615</v>
      </c>
      <c r="D169" s="117" t="s">
        <v>606</v>
      </c>
      <c r="E169" s="118">
        <v>41936</v>
      </c>
      <c r="F169" s="117">
        <v>117461</v>
      </c>
      <c r="G169" s="119">
        <v>300</v>
      </c>
      <c r="H169" s="120"/>
      <c r="I169" s="120"/>
      <c r="J169" s="120"/>
      <c r="K169" s="125"/>
      <c r="L169" s="120"/>
      <c r="M169" s="119">
        <v>300</v>
      </c>
      <c r="N169" s="120"/>
      <c r="O169" s="120"/>
      <c r="P169" s="120"/>
      <c r="Q169" s="120"/>
      <c r="R169" s="120"/>
      <c r="S169" s="121"/>
      <c r="T169" s="121"/>
      <c r="U169" s="121"/>
      <c r="V169" s="121"/>
      <c r="W169" s="52"/>
      <c r="X169" s="24">
        <f t="shared" si="4"/>
        <v>0</v>
      </c>
    </row>
    <row r="170" spans="1:24" ht="15.6" x14ac:dyDescent="0.3">
      <c r="A170" s="114">
        <v>20141021095241</v>
      </c>
      <c r="B170" s="115">
        <f t="shared" si="5"/>
        <v>162</v>
      </c>
      <c r="C170" s="116" t="s">
        <v>616</v>
      </c>
      <c r="D170" s="117" t="s">
        <v>603</v>
      </c>
      <c r="E170" s="118">
        <v>41936</v>
      </c>
      <c r="F170" s="117">
        <v>117507</v>
      </c>
      <c r="G170" s="119">
        <v>17.920000000000002</v>
      </c>
      <c r="H170" s="120"/>
      <c r="I170" s="120"/>
      <c r="J170" s="119"/>
      <c r="K170" s="120"/>
      <c r="L170" s="120"/>
      <c r="M170" s="119"/>
      <c r="N170" s="120"/>
      <c r="O170" s="120"/>
      <c r="P170" s="120"/>
      <c r="Q170" s="120"/>
      <c r="R170" s="120"/>
      <c r="S170" s="122"/>
      <c r="T170" s="122"/>
      <c r="U170" s="122"/>
      <c r="V170" s="121">
        <v>17.920000000000002</v>
      </c>
      <c r="W170" s="52"/>
      <c r="X170" s="24">
        <f t="shared" si="4"/>
        <v>0</v>
      </c>
    </row>
    <row r="171" spans="1:24" ht="15.6" x14ac:dyDescent="0.3">
      <c r="A171" s="114">
        <v>20141021093853</v>
      </c>
      <c r="B171" s="115">
        <f t="shared" si="5"/>
        <v>163</v>
      </c>
      <c r="C171" s="116" t="s">
        <v>616</v>
      </c>
      <c r="D171" s="117" t="s">
        <v>595</v>
      </c>
      <c r="E171" s="118">
        <v>41936</v>
      </c>
      <c r="F171" s="117">
        <v>117507</v>
      </c>
      <c r="G171" s="119">
        <v>650</v>
      </c>
      <c r="H171" s="120"/>
      <c r="I171" s="120"/>
      <c r="J171" s="120"/>
      <c r="K171" s="120"/>
      <c r="L171" s="119">
        <v>650</v>
      </c>
      <c r="M171" s="120"/>
      <c r="N171" s="120"/>
      <c r="O171" s="120"/>
      <c r="P171" s="120"/>
      <c r="Q171" s="120"/>
      <c r="R171" s="120"/>
      <c r="S171" s="121"/>
      <c r="T171" s="121"/>
      <c r="U171" s="121"/>
      <c r="V171" s="121"/>
      <c r="W171" s="52"/>
      <c r="X171" s="24">
        <f t="shared" si="4"/>
        <v>0</v>
      </c>
    </row>
    <row r="172" spans="1:24" ht="15.6" x14ac:dyDescent="0.3">
      <c r="A172" s="114">
        <v>20141021095241</v>
      </c>
      <c r="B172" s="115">
        <f t="shared" si="5"/>
        <v>164</v>
      </c>
      <c r="C172" s="116" t="s">
        <v>616</v>
      </c>
      <c r="D172" s="117" t="s">
        <v>606</v>
      </c>
      <c r="E172" s="118">
        <v>41936</v>
      </c>
      <c r="F172" s="117">
        <v>117507</v>
      </c>
      <c r="G172" s="119">
        <v>300</v>
      </c>
      <c r="H172" s="120"/>
      <c r="I172" s="120"/>
      <c r="J172" s="120"/>
      <c r="K172" s="120"/>
      <c r="L172" s="120"/>
      <c r="M172" s="119">
        <v>300</v>
      </c>
      <c r="N172" s="120"/>
      <c r="O172" s="120"/>
      <c r="P172" s="120"/>
      <c r="Q172" s="120"/>
      <c r="R172" s="120"/>
      <c r="S172" s="121"/>
      <c r="T172" s="121"/>
      <c r="U172" s="121"/>
      <c r="V172" s="121"/>
      <c r="W172" s="52"/>
      <c r="X172" s="24">
        <f t="shared" si="4"/>
        <v>0</v>
      </c>
    </row>
    <row r="173" spans="1:24" ht="15.6" x14ac:dyDescent="0.3">
      <c r="A173" s="114">
        <v>8135</v>
      </c>
      <c r="B173" s="115">
        <f t="shared" si="5"/>
        <v>165</v>
      </c>
      <c r="C173" s="116" t="s">
        <v>646</v>
      </c>
      <c r="D173" s="117" t="s">
        <v>1199</v>
      </c>
      <c r="E173" s="118">
        <v>41936</v>
      </c>
      <c r="F173" s="117">
        <v>117520</v>
      </c>
      <c r="G173" s="119">
        <v>5688</v>
      </c>
      <c r="H173" s="120"/>
      <c r="I173" s="120"/>
      <c r="J173" s="120"/>
      <c r="K173" s="120"/>
      <c r="L173" s="127"/>
      <c r="M173" s="120"/>
      <c r="N173" s="120"/>
      <c r="O173" s="120"/>
      <c r="P173" s="120"/>
      <c r="Q173" s="120"/>
      <c r="R173" s="119">
        <v>5688</v>
      </c>
      <c r="S173" s="121"/>
      <c r="T173" s="121"/>
      <c r="U173" s="121"/>
      <c r="V173" s="121"/>
      <c r="W173" s="52"/>
      <c r="X173" s="24">
        <f t="shared" si="4"/>
        <v>0</v>
      </c>
    </row>
    <row r="174" spans="1:24" ht="15.6" x14ac:dyDescent="0.3">
      <c r="A174" s="114">
        <v>20141021093609</v>
      </c>
      <c r="B174" s="115">
        <f t="shared" si="5"/>
        <v>166</v>
      </c>
      <c r="C174" s="116" t="s">
        <v>619</v>
      </c>
      <c r="D174" s="117" t="s">
        <v>595</v>
      </c>
      <c r="E174" s="118">
        <v>41936</v>
      </c>
      <c r="F174" s="117">
        <v>117510</v>
      </c>
      <c r="G174" s="119">
        <v>650</v>
      </c>
      <c r="H174" s="120"/>
      <c r="I174" s="120"/>
      <c r="J174" s="119"/>
      <c r="K174" s="120"/>
      <c r="L174" s="119">
        <v>650</v>
      </c>
      <c r="M174" s="119"/>
      <c r="N174" s="120"/>
      <c r="O174" s="120"/>
      <c r="P174" s="120"/>
      <c r="Q174" s="120"/>
      <c r="R174" s="120"/>
      <c r="S174" s="122"/>
      <c r="T174" s="122"/>
      <c r="U174" s="122"/>
      <c r="V174" s="122"/>
      <c r="W174" s="52"/>
      <c r="X174" s="24">
        <f t="shared" si="4"/>
        <v>0</v>
      </c>
    </row>
    <row r="175" spans="1:24" ht="15.6" x14ac:dyDescent="0.3">
      <c r="A175" s="114">
        <v>1237860</v>
      </c>
      <c r="B175" s="115">
        <f t="shared" si="5"/>
        <v>167</v>
      </c>
      <c r="C175" s="116" t="s">
        <v>431</v>
      </c>
      <c r="D175" s="117" t="s">
        <v>1196</v>
      </c>
      <c r="E175" s="118">
        <v>41943</v>
      </c>
      <c r="F175" s="117">
        <v>117619</v>
      </c>
      <c r="G175" s="119">
        <v>1176</v>
      </c>
      <c r="H175" s="120"/>
      <c r="I175" s="120"/>
      <c r="J175" s="120"/>
      <c r="K175" s="119"/>
      <c r="L175" s="119"/>
      <c r="M175" s="120"/>
      <c r="N175" s="119">
        <v>1176</v>
      </c>
      <c r="O175" s="120"/>
      <c r="P175" s="120"/>
      <c r="Q175" s="120"/>
      <c r="R175" s="120"/>
      <c r="S175" s="122"/>
      <c r="T175" s="122"/>
      <c r="U175" s="122"/>
      <c r="V175" s="122"/>
      <c r="W175" s="52"/>
      <c r="X175" s="24">
        <f t="shared" si="4"/>
        <v>0</v>
      </c>
    </row>
    <row r="176" spans="1:24" ht="15.6" x14ac:dyDescent="0.3">
      <c r="A176" s="114">
        <v>20141029085811</v>
      </c>
      <c r="B176" s="115">
        <f t="shared" si="5"/>
        <v>168</v>
      </c>
      <c r="C176" s="116" t="s">
        <v>619</v>
      </c>
      <c r="D176" s="117" t="s">
        <v>603</v>
      </c>
      <c r="E176" s="118">
        <v>41943</v>
      </c>
      <c r="F176" s="117">
        <v>117638</v>
      </c>
      <c r="G176" s="119">
        <v>95.2</v>
      </c>
      <c r="H176" s="120"/>
      <c r="I176" s="120"/>
      <c r="J176" s="120"/>
      <c r="K176" s="120"/>
      <c r="L176" s="120"/>
      <c r="M176" s="120"/>
      <c r="N176" s="120"/>
      <c r="O176" s="120"/>
      <c r="P176" s="120"/>
      <c r="Q176" s="120"/>
      <c r="R176" s="120"/>
      <c r="S176" s="121"/>
      <c r="T176" s="121"/>
      <c r="U176" s="121"/>
      <c r="V176" s="121">
        <v>95.2</v>
      </c>
      <c r="W176" s="52"/>
      <c r="X176" s="24">
        <f t="shared" si="4"/>
        <v>0</v>
      </c>
    </row>
    <row r="177" spans="1:24" ht="15.6" x14ac:dyDescent="0.3">
      <c r="A177" s="114">
        <v>20141029085811</v>
      </c>
      <c r="B177" s="115">
        <f t="shared" si="5"/>
        <v>169</v>
      </c>
      <c r="C177" s="116" t="s">
        <v>619</v>
      </c>
      <c r="D177" s="117" t="s">
        <v>606</v>
      </c>
      <c r="E177" s="118">
        <v>41943</v>
      </c>
      <c r="F177" s="117">
        <v>117638</v>
      </c>
      <c r="G177" s="119">
        <v>300</v>
      </c>
      <c r="H177" s="120"/>
      <c r="I177" s="120"/>
      <c r="J177" s="119"/>
      <c r="K177" s="128"/>
      <c r="L177" s="120"/>
      <c r="M177" s="119">
        <v>300</v>
      </c>
      <c r="N177" s="120"/>
      <c r="O177" s="120"/>
      <c r="P177" s="120"/>
      <c r="Q177" s="120"/>
      <c r="R177" s="120"/>
      <c r="S177" s="122"/>
      <c r="T177" s="122"/>
      <c r="U177" s="122"/>
      <c r="V177" s="122"/>
      <c r="W177" s="52"/>
      <c r="X177" s="24">
        <f t="shared" si="4"/>
        <v>0</v>
      </c>
    </row>
    <row r="178" spans="1:24" ht="15.6" x14ac:dyDescent="0.3">
      <c r="A178" s="114">
        <v>20141029085811</v>
      </c>
      <c r="B178" s="115">
        <f t="shared" si="5"/>
        <v>170</v>
      </c>
      <c r="C178" s="116" t="s">
        <v>619</v>
      </c>
      <c r="D178" s="117" t="s">
        <v>1198</v>
      </c>
      <c r="E178" s="118">
        <v>41943</v>
      </c>
      <c r="F178" s="117">
        <v>117638</v>
      </c>
      <c r="G178" s="119">
        <v>300</v>
      </c>
      <c r="H178" s="120"/>
      <c r="I178" s="120"/>
      <c r="J178" s="127"/>
      <c r="K178" s="119">
        <v>300</v>
      </c>
      <c r="L178" s="127"/>
      <c r="M178" s="120"/>
      <c r="N178" s="120"/>
      <c r="O178" s="120"/>
      <c r="P178" s="120"/>
      <c r="Q178" s="120"/>
      <c r="R178" s="120"/>
      <c r="S178" s="121"/>
      <c r="T178" s="121"/>
      <c r="U178" s="121"/>
      <c r="V178" s="121"/>
      <c r="W178" s="52"/>
      <c r="X178" s="24">
        <f t="shared" si="4"/>
        <v>0</v>
      </c>
    </row>
    <row r="179" spans="1:24" ht="15.6" x14ac:dyDescent="0.3">
      <c r="A179" s="114">
        <v>20141119113757</v>
      </c>
      <c r="B179" s="115">
        <f t="shared" si="5"/>
        <v>171</v>
      </c>
      <c r="C179" s="116" t="s">
        <v>602</v>
      </c>
      <c r="D179" s="117" t="s">
        <v>603</v>
      </c>
      <c r="E179" s="118">
        <v>41944</v>
      </c>
      <c r="F179" s="117">
        <v>598</v>
      </c>
      <c r="G179" s="119">
        <v>67.2</v>
      </c>
      <c r="H179" s="120"/>
      <c r="I179" s="120"/>
      <c r="J179" s="119"/>
      <c r="K179" s="120"/>
      <c r="L179" s="120"/>
      <c r="M179" s="119"/>
      <c r="N179" s="120"/>
      <c r="O179" s="120"/>
      <c r="P179" s="120"/>
      <c r="Q179" s="120"/>
      <c r="R179" s="120"/>
      <c r="S179" s="122"/>
      <c r="T179" s="122"/>
      <c r="U179" s="122"/>
      <c r="V179" s="121">
        <v>67.2</v>
      </c>
      <c r="W179" s="52"/>
      <c r="X179" s="24">
        <f t="shared" si="4"/>
        <v>0</v>
      </c>
    </row>
    <row r="180" spans="1:24" ht="15.6" x14ac:dyDescent="0.3">
      <c r="A180" s="114">
        <v>20141119113757</v>
      </c>
      <c r="B180" s="115">
        <f t="shared" si="5"/>
        <v>172</v>
      </c>
      <c r="C180" s="116" t="s">
        <v>602</v>
      </c>
      <c r="D180" s="117" t="s">
        <v>1200</v>
      </c>
      <c r="E180" s="118">
        <v>41944</v>
      </c>
      <c r="F180" s="117">
        <v>598</v>
      </c>
      <c r="G180" s="119">
        <v>218.4</v>
      </c>
      <c r="H180" s="120"/>
      <c r="I180" s="120"/>
      <c r="J180" s="127"/>
      <c r="K180" s="120"/>
      <c r="L180" s="120"/>
      <c r="M180" s="120"/>
      <c r="N180" s="120"/>
      <c r="O180" s="120"/>
      <c r="P180" s="119">
        <v>218.4</v>
      </c>
      <c r="Q180" s="120"/>
      <c r="R180" s="120"/>
      <c r="S180" s="121"/>
      <c r="T180" s="121"/>
      <c r="U180" s="121"/>
      <c r="V180" s="121"/>
      <c r="W180" s="52"/>
      <c r="X180" s="24">
        <f t="shared" si="4"/>
        <v>0</v>
      </c>
    </row>
    <row r="181" spans="1:24" ht="15.6" x14ac:dyDescent="0.3">
      <c r="A181" s="143">
        <v>20141119113757</v>
      </c>
      <c r="B181" s="115">
        <f t="shared" si="5"/>
        <v>173</v>
      </c>
      <c r="C181" s="116" t="s">
        <v>602</v>
      </c>
      <c r="D181" s="117" t="s">
        <v>1201</v>
      </c>
      <c r="E181" s="118">
        <v>41944</v>
      </c>
      <c r="F181" s="117">
        <v>598</v>
      </c>
      <c r="G181" s="123">
        <v>208.34</v>
      </c>
      <c r="H181" s="120"/>
      <c r="I181" s="120"/>
      <c r="J181" s="119"/>
      <c r="K181" s="120"/>
      <c r="L181" s="120"/>
      <c r="M181" s="119"/>
      <c r="N181" s="120"/>
      <c r="O181" s="120"/>
      <c r="P181" s="123">
        <v>208.34</v>
      </c>
      <c r="Q181" s="120"/>
      <c r="R181" s="120"/>
      <c r="S181" s="122"/>
      <c r="T181" s="122"/>
      <c r="U181" s="122"/>
      <c r="V181" s="122"/>
      <c r="W181" s="52"/>
      <c r="X181" s="24">
        <f t="shared" si="4"/>
        <v>0</v>
      </c>
    </row>
    <row r="182" spans="1:24" ht="15.6" x14ac:dyDescent="0.3">
      <c r="A182" s="114">
        <v>20141119113757</v>
      </c>
      <c r="B182" s="115">
        <f t="shared" si="5"/>
        <v>174</v>
      </c>
      <c r="C182" s="116" t="s">
        <v>602</v>
      </c>
      <c r="D182" s="117" t="s">
        <v>606</v>
      </c>
      <c r="E182" s="118">
        <v>41944</v>
      </c>
      <c r="F182" s="117">
        <v>598</v>
      </c>
      <c r="G182" s="119">
        <v>300</v>
      </c>
      <c r="H182" s="120"/>
      <c r="I182" s="120"/>
      <c r="J182" s="127"/>
      <c r="K182" s="120"/>
      <c r="L182" s="120"/>
      <c r="M182" s="119">
        <v>300</v>
      </c>
      <c r="N182" s="120"/>
      <c r="O182" s="120"/>
      <c r="P182" s="120"/>
      <c r="Q182" s="120"/>
      <c r="R182" s="120"/>
      <c r="S182" s="121"/>
      <c r="T182" s="121"/>
      <c r="U182" s="121"/>
      <c r="V182" s="121"/>
      <c r="W182" s="52"/>
      <c r="X182" s="24">
        <f t="shared" si="4"/>
        <v>0</v>
      </c>
    </row>
    <row r="183" spans="1:24" ht="15.6" x14ac:dyDescent="0.3">
      <c r="A183" s="114">
        <v>20141119113757</v>
      </c>
      <c r="B183" s="115">
        <f t="shared" si="5"/>
        <v>175</v>
      </c>
      <c r="C183" s="116" t="s">
        <v>602</v>
      </c>
      <c r="D183" s="117" t="s">
        <v>1201</v>
      </c>
      <c r="E183" s="118">
        <v>41944</v>
      </c>
      <c r="F183" s="117">
        <v>598</v>
      </c>
      <c r="G183" s="119">
        <v>300</v>
      </c>
      <c r="H183" s="120"/>
      <c r="I183" s="120"/>
      <c r="J183" s="119"/>
      <c r="K183" s="120"/>
      <c r="L183" s="120"/>
      <c r="M183" s="119"/>
      <c r="N183" s="120"/>
      <c r="O183" s="120"/>
      <c r="P183" s="119">
        <v>300</v>
      </c>
      <c r="Q183" s="120"/>
      <c r="R183" s="120"/>
      <c r="S183" s="122"/>
      <c r="T183" s="122"/>
      <c r="U183" s="122"/>
      <c r="V183" s="122"/>
      <c r="W183" s="52"/>
      <c r="X183" s="24">
        <f t="shared" si="4"/>
        <v>0</v>
      </c>
    </row>
    <row r="184" spans="1:24" ht="15.6" x14ac:dyDescent="0.3">
      <c r="A184" s="114">
        <v>20141119114050</v>
      </c>
      <c r="B184" s="115">
        <f t="shared" si="5"/>
        <v>176</v>
      </c>
      <c r="C184" s="116" t="s">
        <v>610</v>
      </c>
      <c r="D184" s="117" t="s">
        <v>603</v>
      </c>
      <c r="E184" s="118">
        <v>41953</v>
      </c>
      <c r="F184" s="117">
        <v>599</v>
      </c>
      <c r="G184" s="119">
        <v>12.88</v>
      </c>
      <c r="H184" s="120"/>
      <c r="I184" s="120"/>
      <c r="J184" s="127"/>
      <c r="K184" s="120"/>
      <c r="L184" s="127"/>
      <c r="M184" s="120"/>
      <c r="N184" s="120"/>
      <c r="O184" s="120"/>
      <c r="P184" s="120"/>
      <c r="Q184" s="120"/>
      <c r="R184" s="120"/>
      <c r="S184" s="121"/>
      <c r="T184" s="121"/>
      <c r="U184" s="121"/>
      <c r="V184" s="121">
        <v>12.88</v>
      </c>
      <c r="W184" s="52"/>
      <c r="X184" s="24">
        <f t="shared" si="4"/>
        <v>0</v>
      </c>
    </row>
    <row r="185" spans="1:24" ht="15.6" x14ac:dyDescent="0.3">
      <c r="A185" s="114">
        <v>20141119114050</v>
      </c>
      <c r="B185" s="115">
        <f t="shared" si="5"/>
        <v>177</v>
      </c>
      <c r="C185" s="116" t="s">
        <v>610</v>
      </c>
      <c r="D185" s="117" t="s">
        <v>606</v>
      </c>
      <c r="E185" s="118">
        <v>41953</v>
      </c>
      <c r="F185" s="117">
        <v>599</v>
      </c>
      <c r="G185" s="119">
        <v>300</v>
      </c>
      <c r="H185" s="120"/>
      <c r="I185" s="120"/>
      <c r="J185" s="119"/>
      <c r="K185" s="120"/>
      <c r="L185" s="120"/>
      <c r="M185" s="119">
        <v>300</v>
      </c>
      <c r="N185" s="120"/>
      <c r="O185" s="120"/>
      <c r="P185" s="120"/>
      <c r="Q185" s="120"/>
      <c r="R185" s="120"/>
      <c r="S185" s="122"/>
      <c r="T185" s="122"/>
      <c r="U185" s="122"/>
      <c r="V185" s="122"/>
      <c r="W185" s="52"/>
      <c r="X185" s="24">
        <f t="shared" si="4"/>
        <v>0</v>
      </c>
    </row>
    <row r="186" spans="1:24" ht="15.6" x14ac:dyDescent="0.3">
      <c r="A186" s="114">
        <v>20141208152329</v>
      </c>
      <c r="B186" s="115">
        <f t="shared" si="5"/>
        <v>178</v>
      </c>
      <c r="C186" s="116" t="s">
        <v>1185</v>
      </c>
      <c r="D186" s="117" t="s">
        <v>622</v>
      </c>
      <c r="E186" s="118">
        <v>41953</v>
      </c>
      <c r="F186" s="117">
        <v>1594</v>
      </c>
      <c r="G186" s="119">
        <v>332.15</v>
      </c>
      <c r="H186" s="120"/>
      <c r="I186" s="120"/>
      <c r="J186" s="127"/>
      <c r="K186" s="120"/>
      <c r="L186" s="120"/>
      <c r="M186" s="120"/>
      <c r="N186" s="120"/>
      <c r="O186" s="120"/>
      <c r="P186" s="120"/>
      <c r="Q186" s="120"/>
      <c r="R186" s="120"/>
      <c r="S186" s="121">
        <v>332.15</v>
      </c>
      <c r="T186" s="121"/>
      <c r="U186" s="121"/>
      <c r="V186" s="121"/>
      <c r="W186" s="52"/>
      <c r="X186" s="24">
        <f t="shared" si="4"/>
        <v>0</v>
      </c>
    </row>
    <row r="187" spans="1:24" ht="15.6" x14ac:dyDescent="0.3">
      <c r="A187" s="114">
        <v>20141119113607</v>
      </c>
      <c r="B187" s="115">
        <f t="shared" si="5"/>
        <v>179</v>
      </c>
      <c r="C187" s="116" t="s">
        <v>617</v>
      </c>
      <c r="D187" s="117" t="s">
        <v>603</v>
      </c>
      <c r="E187" s="118">
        <v>41954</v>
      </c>
      <c r="F187" s="117">
        <v>600</v>
      </c>
      <c r="G187" s="119">
        <v>44.8</v>
      </c>
      <c r="H187" s="120"/>
      <c r="I187" s="120"/>
      <c r="J187" s="119"/>
      <c r="K187" s="120"/>
      <c r="L187" s="120"/>
      <c r="M187" s="119"/>
      <c r="N187" s="120"/>
      <c r="O187" s="120"/>
      <c r="P187" s="120"/>
      <c r="Q187" s="120"/>
      <c r="R187" s="120"/>
      <c r="S187" s="122"/>
      <c r="T187" s="122"/>
      <c r="U187" s="122"/>
      <c r="V187" s="121">
        <v>44.8</v>
      </c>
      <c r="W187" s="52"/>
      <c r="X187" s="24">
        <f t="shared" si="4"/>
        <v>0</v>
      </c>
    </row>
    <row r="188" spans="1:24" ht="15.6" x14ac:dyDescent="0.3">
      <c r="A188" s="114">
        <v>20141119113607</v>
      </c>
      <c r="B188" s="115">
        <f t="shared" si="5"/>
        <v>180</v>
      </c>
      <c r="C188" s="116" t="s">
        <v>617</v>
      </c>
      <c r="D188" s="117" t="s">
        <v>1202</v>
      </c>
      <c r="E188" s="118">
        <v>41954</v>
      </c>
      <c r="F188" s="117">
        <v>600</v>
      </c>
      <c r="G188" s="119">
        <v>220.32</v>
      </c>
      <c r="H188" s="120"/>
      <c r="I188" s="120"/>
      <c r="J188" s="120"/>
      <c r="K188" s="119"/>
      <c r="L188" s="119"/>
      <c r="M188" s="120"/>
      <c r="N188" s="119">
        <v>220.32</v>
      </c>
      <c r="O188" s="120"/>
      <c r="P188" s="120"/>
      <c r="Q188" s="120"/>
      <c r="R188" s="120"/>
      <c r="S188" s="122"/>
      <c r="T188" s="122"/>
      <c r="U188" s="122"/>
      <c r="V188" s="122"/>
      <c r="W188" s="52"/>
      <c r="X188" s="24">
        <f t="shared" si="4"/>
        <v>0</v>
      </c>
    </row>
    <row r="189" spans="1:24" ht="15.6" x14ac:dyDescent="0.3">
      <c r="A189" s="114">
        <v>20141119113607</v>
      </c>
      <c r="B189" s="115">
        <f t="shared" si="5"/>
        <v>181</v>
      </c>
      <c r="C189" s="116" t="s">
        <v>617</v>
      </c>
      <c r="D189" s="117" t="s">
        <v>606</v>
      </c>
      <c r="E189" s="118">
        <v>41954</v>
      </c>
      <c r="F189" s="117">
        <v>600</v>
      </c>
      <c r="G189" s="119">
        <v>300</v>
      </c>
      <c r="H189" s="120"/>
      <c r="I189" s="120"/>
      <c r="J189" s="120"/>
      <c r="K189" s="120"/>
      <c r="L189" s="120"/>
      <c r="M189" s="119">
        <v>300</v>
      </c>
      <c r="N189" s="120"/>
      <c r="O189" s="120"/>
      <c r="P189" s="120"/>
      <c r="Q189" s="120"/>
      <c r="R189" s="120"/>
      <c r="S189" s="121"/>
      <c r="T189" s="121"/>
      <c r="U189" s="121"/>
      <c r="V189" s="121"/>
      <c r="W189" s="52"/>
      <c r="X189" s="24">
        <f t="shared" si="4"/>
        <v>0</v>
      </c>
    </row>
    <row r="190" spans="1:24" ht="15.6" x14ac:dyDescent="0.3">
      <c r="A190" s="114">
        <v>20141119111436</v>
      </c>
      <c r="B190" s="115">
        <f t="shared" si="5"/>
        <v>182</v>
      </c>
      <c r="C190" s="116" t="s">
        <v>610</v>
      </c>
      <c r="D190" s="117" t="s">
        <v>595</v>
      </c>
      <c r="E190" s="118">
        <v>41964</v>
      </c>
      <c r="F190" s="117">
        <v>596</v>
      </c>
      <c r="G190" s="119">
        <v>650</v>
      </c>
      <c r="H190" s="120"/>
      <c r="I190" s="120"/>
      <c r="J190" s="119"/>
      <c r="K190" s="120"/>
      <c r="L190" s="119">
        <v>650</v>
      </c>
      <c r="M190" s="119"/>
      <c r="N190" s="120"/>
      <c r="O190" s="120"/>
      <c r="P190" s="120"/>
      <c r="Q190" s="120"/>
      <c r="R190" s="120"/>
      <c r="S190" s="122"/>
      <c r="T190" s="122"/>
      <c r="U190" s="122"/>
      <c r="V190" s="122"/>
      <c r="W190" s="52"/>
      <c r="X190" s="24">
        <f t="shared" si="4"/>
        <v>0</v>
      </c>
    </row>
    <row r="191" spans="1:24" ht="15.6" x14ac:dyDescent="0.3">
      <c r="A191" s="114">
        <v>20141119113513</v>
      </c>
      <c r="B191" s="115">
        <f t="shared" si="5"/>
        <v>183</v>
      </c>
      <c r="C191" s="116" t="s">
        <v>611</v>
      </c>
      <c r="D191" s="117" t="s">
        <v>603</v>
      </c>
      <c r="E191" s="118">
        <v>41964</v>
      </c>
      <c r="F191" s="117">
        <v>117961</v>
      </c>
      <c r="G191" s="119">
        <v>34.72</v>
      </c>
      <c r="H191" s="120"/>
      <c r="I191" s="120"/>
      <c r="J191" s="120"/>
      <c r="K191" s="120"/>
      <c r="L191" s="120"/>
      <c r="M191" s="120"/>
      <c r="N191" s="120"/>
      <c r="O191" s="120"/>
      <c r="P191" s="120"/>
      <c r="Q191" s="120"/>
      <c r="R191" s="120"/>
      <c r="S191" s="121"/>
      <c r="T191" s="121"/>
      <c r="U191" s="121"/>
      <c r="V191" s="121">
        <v>34.72</v>
      </c>
      <c r="W191" s="52"/>
      <c r="X191" s="24">
        <f t="shared" si="4"/>
        <v>0</v>
      </c>
    </row>
    <row r="192" spans="1:24" ht="15.6" x14ac:dyDescent="0.3">
      <c r="A192" s="114">
        <v>20141119105258</v>
      </c>
      <c r="B192" s="115">
        <f t="shared" si="5"/>
        <v>184</v>
      </c>
      <c r="C192" s="116" t="s">
        <v>611</v>
      </c>
      <c r="D192" s="117" t="s">
        <v>595</v>
      </c>
      <c r="E192" s="118">
        <v>41964</v>
      </c>
      <c r="F192" s="117">
        <v>117961</v>
      </c>
      <c r="G192" s="119">
        <v>650</v>
      </c>
      <c r="H192" s="120"/>
      <c r="I192" s="120"/>
      <c r="J192" s="119"/>
      <c r="K192" s="120"/>
      <c r="L192" s="119">
        <v>650</v>
      </c>
      <c r="M192" s="119"/>
      <c r="N192" s="120"/>
      <c r="O192" s="120"/>
      <c r="P192" s="120"/>
      <c r="Q192" s="120"/>
      <c r="R192" s="120"/>
      <c r="S192" s="122"/>
      <c r="T192" s="122"/>
      <c r="U192" s="122"/>
      <c r="V192" s="122"/>
      <c r="W192" s="52"/>
      <c r="X192" s="24">
        <f t="shared" si="4"/>
        <v>0</v>
      </c>
    </row>
    <row r="193" spans="1:24" ht="15.6" x14ac:dyDescent="0.3">
      <c r="A193" s="114">
        <v>20141119113513</v>
      </c>
      <c r="B193" s="115">
        <f t="shared" si="5"/>
        <v>185</v>
      </c>
      <c r="C193" s="116" t="s">
        <v>611</v>
      </c>
      <c r="D193" s="117" t="s">
        <v>606</v>
      </c>
      <c r="E193" s="118">
        <v>41964</v>
      </c>
      <c r="F193" s="117">
        <v>117961</v>
      </c>
      <c r="G193" s="119">
        <v>400</v>
      </c>
      <c r="H193" s="120"/>
      <c r="I193" s="120">
        <v>100</v>
      </c>
      <c r="J193" s="120"/>
      <c r="K193" s="119"/>
      <c r="L193" s="119"/>
      <c r="M193" s="119">
        <v>300</v>
      </c>
      <c r="N193" s="120"/>
      <c r="O193" s="120"/>
      <c r="P193" s="120"/>
      <c r="Q193" s="120"/>
      <c r="R193" s="120"/>
      <c r="S193" s="122"/>
      <c r="T193" s="122"/>
      <c r="U193" s="122"/>
      <c r="V193" s="122"/>
      <c r="W193" s="52"/>
      <c r="X193" s="24">
        <f t="shared" si="4"/>
        <v>0</v>
      </c>
    </row>
    <row r="194" spans="1:24" ht="15.6" x14ac:dyDescent="0.3">
      <c r="A194" s="114">
        <v>20141120100927</v>
      </c>
      <c r="B194" s="115">
        <f t="shared" si="5"/>
        <v>186</v>
      </c>
      <c r="C194" s="116" t="s">
        <v>618</v>
      </c>
      <c r="D194" s="117" t="s">
        <v>1203</v>
      </c>
      <c r="E194" s="118">
        <v>41964</v>
      </c>
      <c r="F194" s="117">
        <v>117962</v>
      </c>
      <c r="G194" s="123">
        <v>119.84</v>
      </c>
      <c r="H194" s="120"/>
      <c r="I194" s="120"/>
      <c r="J194" s="123">
        <v>119.84</v>
      </c>
      <c r="K194" s="120"/>
      <c r="L194" s="120"/>
      <c r="M194" s="120"/>
      <c r="N194" s="120"/>
      <c r="O194" s="120"/>
      <c r="P194" s="120"/>
      <c r="Q194" s="120"/>
      <c r="R194" s="120"/>
      <c r="S194" s="121"/>
      <c r="T194" s="121"/>
      <c r="U194" s="121"/>
      <c r="V194" s="121"/>
      <c r="W194" s="52"/>
      <c r="X194" s="24">
        <f t="shared" si="4"/>
        <v>0</v>
      </c>
    </row>
    <row r="195" spans="1:24" ht="15.6" x14ac:dyDescent="0.3">
      <c r="A195" s="114">
        <v>20141119111836</v>
      </c>
      <c r="B195" s="115">
        <f t="shared" si="5"/>
        <v>187</v>
      </c>
      <c r="C195" s="116" t="s">
        <v>618</v>
      </c>
      <c r="D195" s="117" t="s">
        <v>595</v>
      </c>
      <c r="E195" s="118">
        <v>41964</v>
      </c>
      <c r="F195" s="117">
        <v>117962</v>
      </c>
      <c r="G195" s="119">
        <v>650</v>
      </c>
      <c r="H195" s="120"/>
      <c r="I195" s="120"/>
      <c r="J195" s="127"/>
      <c r="K195" s="120"/>
      <c r="L195" s="119">
        <v>650</v>
      </c>
      <c r="M195" s="120"/>
      <c r="N195" s="120"/>
      <c r="O195" s="120"/>
      <c r="P195" s="120"/>
      <c r="Q195" s="120"/>
      <c r="R195" s="120"/>
      <c r="S195" s="122"/>
      <c r="T195" s="122"/>
      <c r="U195" s="122"/>
      <c r="V195" s="122"/>
      <c r="W195" s="52"/>
      <c r="X195" s="24">
        <f t="shared" si="4"/>
        <v>0</v>
      </c>
    </row>
    <row r="196" spans="1:24" ht="15.6" x14ac:dyDescent="0.3">
      <c r="A196" s="114">
        <v>20141120100927</v>
      </c>
      <c r="B196" s="115">
        <f t="shared" si="5"/>
        <v>188</v>
      </c>
      <c r="C196" s="116" t="s">
        <v>618</v>
      </c>
      <c r="D196" s="117" t="s">
        <v>1204</v>
      </c>
      <c r="E196" s="118">
        <v>41964</v>
      </c>
      <c r="F196" s="117">
        <v>117962</v>
      </c>
      <c r="G196" s="123">
        <v>340.42</v>
      </c>
      <c r="H196" s="120"/>
      <c r="I196" s="120"/>
      <c r="J196" s="123">
        <v>340.42</v>
      </c>
      <c r="K196" s="120"/>
      <c r="L196" s="119"/>
      <c r="M196" s="120"/>
      <c r="N196" s="119"/>
      <c r="O196" s="120"/>
      <c r="P196" s="120"/>
      <c r="Q196" s="120"/>
      <c r="R196" s="120"/>
      <c r="S196" s="122"/>
      <c r="T196" s="122"/>
      <c r="U196" s="122"/>
      <c r="V196" s="122"/>
      <c r="W196" s="52"/>
      <c r="X196" s="24">
        <f t="shared" si="4"/>
        <v>0</v>
      </c>
    </row>
    <row r="197" spans="1:24" ht="15.6" x14ac:dyDescent="0.3">
      <c r="A197" s="114">
        <v>20141120100927</v>
      </c>
      <c r="B197" s="115">
        <f t="shared" si="5"/>
        <v>189</v>
      </c>
      <c r="C197" s="116" t="s">
        <v>618</v>
      </c>
      <c r="D197" s="117" t="s">
        <v>1205</v>
      </c>
      <c r="E197" s="118">
        <v>41964</v>
      </c>
      <c r="F197" s="117">
        <v>117962</v>
      </c>
      <c r="G197" s="123">
        <v>1050</v>
      </c>
      <c r="H197" s="120"/>
      <c r="I197" s="120"/>
      <c r="J197" s="123">
        <v>1050</v>
      </c>
      <c r="K197" s="120"/>
      <c r="L197" s="119"/>
      <c r="M197" s="120"/>
      <c r="N197" s="120"/>
      <c r="O197" s="120"/>
      <c r="P197" s="120"/>
      <c r="Q197" s="120"/>
      <c r="R197" s="120"/>
      <c r="S197" s="122"/>
      <c r="T197" s="122"/>
      <c r="U197" s="122"/>
      <c r="V197" s="122"/>
      <c r="W197" s="52"/>
      <c r="X197" s="24">
        <f t="shared" si="4"/>
        <v>0</v>
      </c>
    </row>
    <row r="198" spans="1:24" ht="15.6" x14ac:dyDescent="0.3">
      <c r="A198" s="114">
        <v>20141119111616</v>
      </c>
      <c r="B198" s="115">
        <f t="shared" si="5"/>
        <v>190</v>
      </c>
      <c r="C198" s="116" t="s">
        <v>612</v>
      </c>
      <c r="D198" s="117" t="s">
        <v>595</v>
      </c>
      <c r="E198" s="118">
        <v>41964</v>
      </c>
      <c r="F198" s="117">
        <v>117923</v>
      </c>
      <c r="G198" s="119">
        <v>650</v>
      </c>
      <c r="H198" s="120"/>
      <c r="I198" s="120"/>
      <c r="J198" s="120"/>
      <c r="K198" s="120"/>
      <c r="L198" s="119">
        <v>650</v>
      </c>
      <c r="M198" s="127"/>
      <c r="N198" s="120"/>
      <c r="O198" s="120"/>
      <c r="P198" s="120"/>
      <c r="Q198" s="120"/>
      <c r="R198" s="120"/>
      <c r="S198" s="122"/>
      <c r="T198" s="122"/>
      <c r="U198" s="122"/>
      <c r="V198" s="122"/>
      <c r="W198" s="52"/>
      <c r="X198" s="24">
        <f t="shared" si="4"/>
        <v>0</v>
      </c>
    </row>
    <row r="199" spans="1:24" ht="15.6" x14ac:dyDescent="0.3">
      <c r="A199" s="114">
        <v>20141119111533</v>
      </c>
      <c r="B199" s="115">
        <f t="shared" si="5"/>
        <v>191</v>
      </c>
      <c r="C199" s="116" t="s">
        <v>602</v>
      </c>
      <c r="D199" s="117" t="s">
        <v>595</v>
      </c>
      <c r="E199" s="118">
        <v>41964</v>
      </c>
      <c r="F199" s="117">
        <v>597</v>
      </c>
      <c r="G199" s="119">
        <v>650</v>
      </c>
      <c r="H199" s="120"/>
      <c r="I199" s="120"/>
      <c r="J199" s="120"/>
      <c r="K199" s="120"/>
      <c r="L199" s="119">
        <v>650</v>
      </c>
      <c r="M199" s="120"/>
      <c r="N199" s="120"/>
      <c r="O199" s="120"/>
      <c r="P199" s="120"/>
      <c r="Q199" s="120"/>
      <c r="R199" s="120"/>
      <c r="S199" s="122"/>
      <c r="T199" s="122"/>
      <c r="U199" s="122"/>
      <c r="V199" s="122"/>
      <c r="W199" s="52"/>
      <c r="X199" s="24">
        <f t="shared" si="4"/>
        <v>0</v>
      </c>
    </row>
    <row r="200" spans="1:24" ht="15.6" x14ac:dyDescent="0.3">
      <c r="A200" s="114">
        <v>20141120160917</v>
      </c>
      <c r="B200" s="115">
        <f t="shared" si="5"/>
        <v>192</v>
      </c>
      <c r="C200" s="116" t="s">
        <v>613</v>
      </c>
      <c r="D200" s="117" t="s">
        <v>603</v>
      </c>
      <c r="E200" s="118">
        <v>41964</v>
      </c>
      <c r="F200" s="117">
        <v>117957</v>
      </c>
      <c r="G200" s="119">
        <v>42</v>
      </c>
      <c r="H200" s="120"/>
      <c r="I200" s="120"/>
      <c r="J200" s="127"/>
      <c r="K200" s="120"/>
      <c r="L200" s="119"/>
      <c r="M200" s="120"/>
      <c r="N200" s="120"/>
      <c r="O200" s="120"/>
      <c r="P200" s="120"/>
      <c r="Q200" s="120"/>
      <c r="R200" s="120"/>
      <c r="S200" s="122"/>
      <c r="T200" s="122"/>
      <c r="U200" s="122"/>
      <c r="V200" s="121">
        <v>42</v>
      </c>
      <c r="W200" s="52"/>
      <c r="X200" s="24">
        <f t="shared" si="4"/>
        <v>0</v>
      </c>
    </row>
    <row r="201" spans="1:24" ht="15.6" x14ac:dyDescent="0.3">
      <c r="A201" s="114">
        <v>20141120160917</v>
      </c>
      <c r="B201" s="115">
        <f t="shared" si="5"/>
        <v>193</v>
      </c>
      <c r="C201" s="116" t="s">
        <v>613</v>
      </c>
      <c r="D201" s="117" t="s">
        <v>1206</v>
      </c>
      <c r="E201" s="118">
        <v>41964</v>
      </c>
      <c r="F201" s="117">
        <v>117957</v>
      </c>
      <c r="G201" s="123">
        <v>61.04</v>
      </c>
      <c r="H201" s="120"/>
      <c r="I201" s="120"/>
      <c r="J201" s="123">
        <v>61.04</v>
      </c>
      <c r="K201" s="120"/>
      <c r="L201" s="119"/>
      <c r="M201" s="120"/>
      <c r="N201" s="120"/>
      <c r="O201" s="120"/>
      <c r="P201" s="120"/>
      <c r="Q201" s="127"/>
      <c r="R201" s="120"/>
      <c r="S201" s="122"/>
      <c r="T201" s="122"/>
      <c r="U201" s="122"/>
      <c r="V201" s="122"/>
      <c r="W201" s="52"/>
      <c r="X201" s="24">
        <f t="shared" si="4"/>
        <v>0</v>
      </c>
    </row>
    <row r="202" spans="1:24" ht="15.6" x14ac:dyDescent="0.3">
      <c r="A202" s="114">
        <v>20141120160917</v>
      </c>
      <c r="B202" s="115">
        <f t="shared" si="5"/>
        <v>194</v>
      </c>
      <c r="C202" s="116" t="s">
        <v>613</v>
      </c>
      <c r="D202" s="117" t="s">
        <v>1204</v>
      </c>
      <c r="E202" s="118">
        <v>41964</v>
      </c>
      <c r="F202" s="117">
        <v>117957</v>
      </c>
      <c r="G202" s="123">
        <v>61.04</v>
      </c>
      <c r="H202" s="120"/>
      <c r="I202" s="120"/>
      <c r="J202" s="123">
        <v>61.04</v>
      </c>
      <c r="K202" s="120"/>
      <c r="L202" s="119"/>
      <c r="M202" s="129"/>
      <c r="N202" s="120"/>
      <c r="O202" s="120"/>
      <c r="P202" s="120"/>
      <c r="Q202" s="120"/>
      <c r="R202" s="120"/>
      <c r="S202" s="122"/>
      <c r="T202" s="122"/>
      <c r="U202" s="122"/>
      <c r="V202" s="121"/>
      <c r="W202" s="52"/>
      <c r="X202" s="24">
        <f t="shared" ref="X202:X265" si="6">G202-SUM(I202:W202)</f>
        <v>0</v>
      </c>
    </row>
    <row r="203" spans="1:24" ht="15.6" x14ac:dyDescent="0.3">
      <c r="A203" s="114">
        <v>20141119111759</v>
      </c>
      <c r="B203" s="115">
        <f t="shared" ref="B203:B266" si="7">B202+1</f>
        <v>195</v>
      </c>
      <c r="C203" s="116" t="s">
        <v>613</v>
      </c>
      <c r="D203" s="117" t="s">
        <v>595</v>
      </c>
      <c r="E203" s="118">
        <v>41964</v>
      </c>
      <c r="F203" s="117">
        <v>117957</v>
      </c>
      <c r="G203" s="119">
        <v>650</v>
      </c>
      <c r="H203" s="120"/>
      <c r="I203" s="120"/>
      <c r="J203" s="127"/>
      <c r="K203" s="120"/>
      <c r="L203" s="119">
        <v>650</v>
      </c>
      <c r="M203" s="120"/>
      <c r="N203" s="120"/>
      <c r="O203" s="120"/>
      <c r="P203" s="120"/>
      <c r="Q203" s="120"/>
      <c r="R203" s="120"/>
      <c r="S203" s="122"/>
      <c r="T203" s="122"/>
      <c r="U203" s="122"/>
      <c r="V203" s="122"/>
      <c r="W203" s="52"/>
      <c r="X203" s="24">
        <f t="shared" si="6"/>
        <v>0</v>
      </c>
    </row>
    <row r="204" spans="1:24" ht="15.6" x14ac:dyDescent="0.3">
      <c r="A204" s="143">
        <v>20141120160917</v>
      </c>
      <c r="B204" s="115">
        <f t="shared" si="7"/>
        <v>196</v>
      </c>
      <c r="C204" s="116" t="s">
        <v>613</v>
      </c>
      <c r="D204" s="117" t="s">
        <v>1206</v>
      </c>
      <c r="E204" s="118">
        <v>41964</v>
      </c>
      <c r="F204" s="117">
        <v>117957</v>
      </c>
      <c r="G204" s="123">
        <v>860.34</v>
      </c>
      <c r="H204" s="120"/>
      <c r="I204" s="120"/>
      <c r="J204" s="123">
        <v>860.34</v>
      </c>
      <c r="K204" s="120"/>
      <c r="L204" s="119"/>
      <c r="M204" s="120"/>
      <c r="N204" s="120"/>
      <c r="O204" s="120"/>
      <c r="P204" s="116"/>
      <c r="Q204" s="120"/>
      <c r="R204" s="120"/>
      <c r="S204" s="122"/>
      <c r="T204" s="122"/>
      <c r="U204" s="122"/>
      <c r="V204" s="122"/>
      <c r="W204" s="52"/>
      <c r="X204" s="24">
        <f t="shared" si="6"/>
        <v>0</v>
      </c>
    </row>
    <row r="205" spans="1:24" ht="15.6" x14ac:dyDescent="0.3">
      <c r="A205" s="143">
        <v>20141120160917</v>
      </c>
      <c r="B205" s="115">
        <f t="shared" si="7"/>
        <v>197</v>
      </c>
      <c r="C205" s="116" t="s">
        <v>613</v>
      </c>
      <c r="D205" s="117" t="s">
        <v>1207</v>
      </c>
      <c r="E205" s="118">
        <v>41964</v>
      </c>
      <c r="F205" s="117">
        <v>117957</v>
      </c>
      <c r="G205" s="123">
        <v>219.21</v>
      </c>
      <c r="H205" s="120"/>
      <c r="I205" s="120"/>
      <c r="J205" s="123">
        <v>219.21</v>
      </c>
      <c r="K205" s="120"/>
      <c r="L205" s="119"/>
      <c r="M205" s="120"/>
      <c r="N205" s="120"/>
      <c r="O205" s="120"/>
      <c r="P205" s="120"/>
      <c r="Q205" s="120"/>
      <c r="R205" s="120"/>
      <c r="S205" s="122"/>
      <c r="T205" s="122"/>
      <c r="U205" s="122"/>
      <c r="V205" s="122"/>
      <c r="W205" s="52"/>
      <c r="X205" s="24">
        <f t="shared" si="6"/>
        <v>0</v>
      </c>
    </row>
    <row r="206" spans="1:24" ht="15.6" x14ac:dyDescent="0.3">
      <c r="A206" s="114">
        <v>20141120160917</v>
      </c>
      <c r="B206" s="115">
        <f t="shared" si="7"/>
        <v>198</v>
      </c>
      <c r="C206" s="116" t="s">
        <v>613</v>
      </c>
      <c r="D206" s="117" t="s">
        <v>606</v>
      </c>
      <c r="E206" s="118">
        <v>41964</v>
      </c>
      <c r="F206" s="117">
        <v>117957</v>
      </c>
      <c r="G206" s="119">
        <v>300</v>
      </c>
      <c r="H206" s="120"/>
      <c r="I206" s="120"/>
      <c r="J206" s="127"/>
      <c r="K206" s="120"/>
      <c r="L206" s="120"/>
      <c r="M206" s="119">
        <v>300</v>
      </c>
      <c r="N206" s="120"/>
      <c r="O206" s="120"/>
      <c r="P206" s="120"/>
      <c r="Q206" s="120"/>
      <c r="R206" s="120"/>
      <c r="S206" s="121"/>
      <c r="T206" s="121"/>
      <c r="U206" s="121"/>
      <c r="V206" s="121"/>
      <c r="W206" s="52"/>
      <c r="X206" s="24">
        <f t="shared" si="6"/>
        <v>0</v>
      </c>
    </row>
    <row r="207" spans="1:24" ht="15.6" x14ac:dyDescent="0.3">
      <c r="A207" s="114">
        <v>20141120160917</v>
      </c>
      <c r="B207" s="115">
        <f t="shared" si="7"/>
        <v>199</v>
      </c>
      <c r="C207" s="116" t="s">
        <v>613</v>
      </c>
      <c r="D207" s="117" t="s">
        <v>1208</v>
      </c>
      <c r="E207" s="118">
        <v>41964</v>
      </c>
      <c r="F207" s="117">
        <v>117957</v>
      </c>
      <c r="G207" s="123">
        <v>750</v>
      </c>
      <c r="H207" s="120"/>
      <c r="I207" s="120"/>
      <c r="J207" s="123">
        <v>750</v>
      </c>
      <c r="K207" s="120"/>
      <c r="L207" s="120"/>
      <c r="M207" s="119"/>
      <c r="N207" s="120"/>
      <c r="O207" s="120"/>
      <c r="P207" s="120"/>
      <c r="Q207" s="120"/>
      <c r="R207" s="120"/>
      <c r="S207" s="122"/>
      <c r="T207" s="122"/>
      <c r="U207" s="122"/>
      <c r="V207" s="122"/>
      <c r="W207" s="52"/>
      <c r="X207" s="24">
        <f t="shared" si="6"/>
        <v>0</v>
      </c>
    </row>
    <row r="208" spans="1:24" ht="15.6" x14ac:dyDescent="0.3">
      <c r="A208" s="114">
        <v>20141120160917</v>
      </c>
      <c r="B208" s="115">
        <f t="shared" si="7"/>
        <v>200</v>
      </c>
      <c r="C208" s="116" t="s">
        <v>613</v>
      </c>
      <c r="D208" s="117" t="s">
        <v>1205</v>
      </c>
      <c r="E208" s="118">
        <v>41964</v>
      </c>
      <c r="F208" s="117">
        <v>117957</v>
      </c>
      <c r="G208" s="123">
        <v>600</v>
      </c>
      <c r="H208" s="120"/>
      <c r="I208" s="120"/>
      <c r="J208" s="123">
        <v>600</v>
      </c>
      <c r="K208" s="120"/>
      <c r="L208" s="120"/>
      <c r="M208" s="120"/>
      <c r="N208" s="120"/>
      <c r="O208" s="120"/>
      <c r="P208" s="120"/>
      <c r="Q208" s="120"/>
      <c r="R208" s="120"/>
      <c r="S208" s="121"/>
      <c r="T208" s="121"/>
      <c r="U208" s="121"/>
      <c r="V208" s="121"/>
      <c r="W208" s="52"/>
      <c r="X208" s="24">
        <f t="shared" si="6"/>
        <v>0</v>
      </c>
    </row>
    <row r="209" spans="1:24" ht="15.6" x14ac:dyDescent="0.3">
      <c r="A209" s="114">
        <v>20141120100750</v>
      </c>
      <c r="B209" s="115">
        <f t="shared" si="7"/>
        <v>201</v>
      </c>
      <c r="C209" s="116" t="s">
        <v>614</v>
      </c>
      <c r="D209" s="117" t="s">
        <v>1204</v>
      </c>
      <c r="E209" s="118">
        <v>41964</v>
      </c>
      <c r="F209" s="117">
        <v>117843</v>
      </c>
      <c r="G209" s="123">
        <v>148.96</v>
      </c>
      <c r="H209" s="120"/>
      <c r="I209" s="120"/>
      <c r="J209" s="123">
        <v>148.96</v>
      </c>
      <c r="K209" s="120"/>
      <c r="L209" s="127"/>
      <c r="M209" s="119"/>
      <c r="N209" s="120"/>
      <c r="O209" s="120"/>
      <c r="P209" s="120"/>
      <c r="Q209" s="120"/>
      <c r="R209" s="120"/>
      <c r="S209" s="122"/>
      <c r="T209" s="122"/>
      <c r="U209" s="122"/>
      <c r="V209" s="121"/>
      <c r="W209" s="52"/>
      <c r="X209" s="24">
        <f t="shared" si="6"/>
        <v>0</v>
      </c>
    </row>
    <row r="210" spans="1:24" ht="15.6" x14ac:dyDescent="0.3">
      <c r="A210" s="114">
        <v>20141119111918</v>
      </c>
      <c r="B210" s="115">
        <f t="shared" si="7"/>
        <v>202</v>
      </c>
      <c r="C210" s="116" t="s">
        <v>614</v>
      </c>
      <c r="D210" s="117" t="s">
        <v>595</v>
      </c>
      <c r="E210" s="118">
        <v>41964</v>
      </c>
      <c r="F210" s="117">
        <v>117843</v>
      </c>
      <c r="G210" s="119">
        <v>650</v>
      </c>
      <c r="H210" s="120"/>
      <c r="I210" s="120"/>
      <c r="J210" s="127"/>
      <c r="K210" s="120"/>
      <c r="L210" s="119">
        <v>650</v>
      </c>
      <c r="M210" s="120"/>
      <c r="N210" s="120"/>
      <c r="O210" s="120"/>
      <c r="P210" s="120"/>
      <c r="Q210" s="120"/>
      <c r="R210" s="120"/>
      <c r="S210" s="121"/>
      <c r="T210" s="121"/>
      <c r="U210" s="121"/>
      <c r="V210" s="121"/>
      <c r="W210" s="52"/>
      <c r="X210" s="24">
        <f t="shared" si="6"/>
        <v>0</v>
      </c>
    </row>
    <row r="211" spans="1:24" ht="15.6" x14ac:dyDescent="0.3">
      <c r="A211" s="114">
        <v>20141120100750</v>
      </c>
      <c r="B211" s="115">
        <f t="shared" si="7"/>
        <v>203</v>
      </c>
      <c r="C211" s="116" t="s">
        <v>614</v>
      </c>
      <c r="D211" s="117" t="s">
        <v>1205</v>
      </c>
      <c r="E211" s="118">
        <v>41964</v>
      </c>
      <c r="F211" s="117">
        <v>117843</v>
      </c>
      <c r="G211" s="123">
        <v>481.63</v>
      </c>
      <c r="H211" s="120"/>
      <c r="I211" s="120"/>
      <c r="J211" s="123">
        <v>481.63</v>
      </c>
      <c r="K211" s="120"/>
      <c r="L211" s="120"/>
      <c r="M211" s="119"/>
      <c r="N211" s="119"/>
      <c r="O211" s="120"/>
      <c r="P211" s="120"/>
      <c r="Q211" s="120"/>
      <c r="R211" s="120"/>
      <c r="S211" s="122"/>
      <c r="T211" s="122"/>
      <c r="U211" s="122"/>
      <c r="V211" s="122"/>
      <c r="W211" s="52"/>
      <c r="X211" s="24">
        <f t="shared" si="6"/>
        <v>0</v>
      </c>
    </row>
    <row r="212" spans="1:24" ht="15.6" x14ac:dyDescent="0.3">
      <c r="A212" s="114">
        <v>20141120100750</v>
      </c>
      <c r="B212" s="115">
        <f t="shared" si="7"/>
        <v>204</v>
      </c>
      <c r="C212" s="116" t="s">
        <v>614</v>
      </c>
      <c r="D212" s="117" t="s">
        <v>1205</v>
      </c>
      <c r="E212" s="118">
        <v>41964</v>
      </c>
      <c r="F212" s="117">
        <v>117843</v>
      </c>
      <c r="G212" s="123">
        <v>1050</v>
      </c>
      <c r="H212" s="120"/>
      <c r="I212" s="120"/>
      <c r="J212" s="123">
        <v>1050</v>
      </c>
      <c r="K212" s="120"/>
      <c r="L212" s="120"/>
      <c r="M212" s="120"/>
      <c r="N212" s="120"/>
      <c r="O212" s="120"/>
      <c r="P212" s="120"/>
      <c r="Q212" s="120"/>
      <c r="R212" s="120"/>
      <c r="S212" s="121"/>
      <c r="T212" s="121"/>
      <c r="U212" s="121"/>
      <c r="V212" s="121"/>
      <c r="W212" s="52"/>
      <c r="X212" s="24">
        <f t="shared" si="6"/>
        <v>0</v>
      </c>
    </row>
    <row r="213" spans="1:24" ht="15.6" x14ac:dyDescent="0.3">
      <c r="A213" s="114">
        <v>20141119112743</v>
      </c>
      <c r="B213" s="115">
        <f t="shared" si="7"/>
        <v>205</v>
      </c>
      <c r="C213" s="116" t="s">
        <v>615</v>
      </c>
      <c r="D213" s="117" t="s">
        <v>603</v>
      </c>
      <c r="E213" s="118">
        <v>41964</v>
      </c>
      <c r="F213" s="117">
        <v>117873</v>
      </c>
      <c r="G213" s="119">
        <v>30.24</v>
      </c>
      <c r="H213" s="120"/>
      <c r="I213" s="120"/>
      <c r="J213" s="119"/>
      <c r="K213" s="120"/>
      <c r="L213" s="120"/>
      <c r="M213" s="119"/>
      <c r="N213" s="120"/>
      <c r="O213" s="120"/>
      <c r="P213" s="120"/>
      <c r="Q213" s="120"/>
      <c r="R213" s="120"/>
      <c r="S213" s="122"/>
      <c r="T213" s="122"/>
      <c r="U213" s="122"/>
      <c r="V213" s="121">
        <v>30.24</v>
      </c>
      <c r="W213" s="52"/>
      <c r="X213" s="24">
        <f t="shared" si="6"/>
        <v>0</v>
      </c>
    </row>
    <row r="214" spans="1:24" ht="15.6" x14ac:dyDescent="0.3">
      <c r="A214" s="114">
        <v>20141119105920</v>
      </c>
      <c r="B214" s="115">
        <f t="shared" si="7"/>
        <v>206</v>
      </c>
      <c r="C214" s="116" t="s">
        <v>615</v>
      </c>
      <c r="D214" s="117" t="s">
        <v>595</v>
      </c>
      <c r="E214" s="118">
        <v>41964</v>
      </c>
      <c r="F214" s="117">
        <v>117873</v>
      </c>
      <c r="G214" s="119">
        <v>650</v>
      </c>
      <c r="H214" s="120"/>
      <c r="I214" s="120"/>
      <c r="J214" s="127"/>
      <c r="K214" s="120"/>
      <c r="L214" s="119">
        <v>650</v>
      </c>
      <c r="M214" s="120"/>
      <c r="N214" s="120"/>
      <c r="O214" s="120"/>
      <c r="P214" s="120"/>
      <c r="Q214" s="120"/>
      <c r="R214" s="120"/>
      <c r="S214" s="121"/>
      <c r="T214" s="121"/>
      <c r="U214" s="121"/>
      <c r="V214" s="121"/>
      <c r="W214" s="52"/>
      <c r="X214" s="24">
        <f t="shared" si="6"/>
        <v>0</v>
      </c>
    </row>
    <row r="215" spans="1:24" ht="15.6" x14ac:dyDescent="0.3">
      <c r="A215" s="114">
        <v>20141119112743</v>
      </c>
      <c r="B215" s="115">
        <f t="shared" si="7"/>
        <v>207</v>
      </c>
      <c r="C215" s="116" t="s">
        <v>615</v>
      </c>
      <c r="D215" s="117" t="s">
        <v>606</v>
      </c>
      <c r="E215" s="118">
        <v>41964</v>
      </c>
      <c r="F215" s="117">
        <v>117873</v>
      </c>
      <c r="G215" s="119">
        <v>300</v>
      </c>
      <c r="H215" s="120"/>
      <c r="I215" s="120"/>
      <c r="J215" s="119"/>
      <c r="K215" s="120"/>
      <c r="L215" s="120"/>
      <c r="M215" s="119">
        <v>300</v>
      </c>
      <c r="N215" s="120"/>
      <c r="O215" s="120"/>
      <c r="P215" s="120"/>
      <c r="Q215" s="120"/>
      <c r="R215" s="120"/>
      <c r="S215" s="122"/>
      <c r="T215" s="122"/>
      <c r="U215" s="122"/>
      <c r="V215" s="122"/>
      <c r="W215" s="52"/>
      <c r="X215" s="24">
        <f t="shared" si="6"/>
        <v>0</v>
      </c>
    </row>
    <row r="216" spans="1:24" ht="15.6" x14ac:dyDescent="0.3">
      <c r="A216" s="114">
        <v>20141119113411</v>
      </c>
      <c r="B216" s="115">
        <f t="shared" si="7"/>
        <v>208</v>
      </c>
      <c r="C216" s="116" t="s">
        <v>616</v>
      </c>
      <c r="D216" s="117" t="s">
        <v>603</v>
      </c>
      <c r="E216" s="118">
        <v>41964</v>
      </c>
      <c r="F216" s="117">
        <v>117939</v>
      </c>
      <c r="G216" s="119">
        <v>17.920000000000002</v>
      </c>
      <c r="H216" s="120"/>
      <c r="I216" s="120"/>
      <c r="J216" s="127"/>
      <c r="K216" s="120"/>
      <c r="L216" s="120"/>
      <c r="M216" s="120"/>
      <c r="N216" s="120"/>
      <c r="O216" s="120"/>
      <c r="P216" s="120"/>
      <c r="Q216" s="120"/>
      <c r="R216" s="120"/>
      <c r="S216" s="121"/>
      <c r="T216" s="121"/>
      <c r="U216" s="121"/>
      <c r="V216" s="121">
        <v>17.920000000000002</v>
      </c>
      <c r="W216" s="52"/>
      <c r="X216" s="24">
        <f t="shared" si="6"/>
        <v>0</v>
      </c>
    </row>
    <row r="217" spans="1:24" ht="15.6" x14ac:dyDescent="0.3">
      <c r="A217" s="114">
        <v>20141119111652</v>
      </c>
      <c r="B217" s="115">
        <f t="shared" si="7"/>
        <v>209</v>
      </c>
      <c r="C217" s="116" t="s">
        <v>616</v>
      </c>
      <c r="D217" s="117" t="s">
        <v>595</v>
      </c>
      <c r="E217" s="118">
        <v>41964</v>
      </c>
      <c r="F217" s="117">
        <v>117939</v>
      </c>
      <c r="G217" s="119">
        <v>650</v>
      </c>
      <c r="H217" s="120"/>
      <c r="I217" s="120"/>
      <c r="J217" s="127"/>
      <c r="K217" s="120"/>
      <c r="L217" s="119">
        <v>650</v>
      </c>
      <c r="M217" s="120"/>
      <c r="N217" s="120"/>
      <c r="O217" s="120"/>
      <c r="P217" s="120"/>
      <c r="Q217" s="120"/>
      <c r="R217" s="120"/>
      <c r="S217" s="121"/>
      <c r="T217" s="121"/>
      <c r="U217" s="121"/>
      <c r="V217" s="121"/>
      <c r="W217" s="52"/>
      <c r="X217" s="24">
        <f t="shared" si="6"/>
        <v>0</v>
      </c>
    </row>
    <row r="218" spans="1:24" ht="15.6" x14ac:dyDescent="0.3">
      <c r="A218" s="114">
        <v>20141119113411</v>
      </c>
      <c r="B218" s="115">
        <f t="shared" si="7"/>
        <v>210</v>
      </c>
      <c r="C218" s="116" t="s">
        <v>616</v>
      </c>
      <c r="D218" s="117" t="s">
        <v>606</v>
      </c>
      <c r="E218" s="118">
        <v>41964</v>
      </c>
      <c r="F218" s="117">
        <v>117939</v>
      </c>
      <c r="G218" s="119">
        <v>300</v>
      </c>
      <c r="H218" s="120"/>
      <c r="I218" s="120"/>
      <c r="J218" s="119"/>
      <c r="K218" s="127"/>
      <c r="L218" s="127"/>
      <c r="M218" s="119">
        <v>300</v>
      </c>
      <c r="N218" s="120"/>
      <c r="O218" s="120"/>
      <c r="P218" s="120"/>
      <c r="Q218" s="120"/>
      <c r="R218" s="120"/>
      <c r="S218" s="122"/>
      <c r="T218" s="122"/>
      <c r="U218" s="122"/>
      <c r="V218" s="122"/>
      <c r="W218" s="52"/>
      <c r="X218" s="24">
        <f t="shared" si="6"/>
        <v>0</v>
      </c>
    </row>
    <row r="219" spans="1:24" ht="15.6" x14ac:dyDescent="0.3">
      <c r="A219" s="114">
        <v>20141119111953</v>
      </c>
      <c r="B219" s="115">
        <f t="shared" si="7"/>
        <v>211</v>
      </c>
      <c r="C219" s="116" t="s">
        <v>617</v>
      </c>
      <c r="D219" s="117" t="s">
        <v>595</v>
      </c>
      <c r="E219" s="118">
        <v>41964</v>
      </c>
      <c r="F219" s="117">
        <v>595</v>
      </c>
      <c r="G219" s="119">
        <v>650</v>
      </c>
      <c r="H219" s="120"/>
      <c r="I219" s="120"/>
      <c r="J219" s="127"/>
      <c r="K219" s="120"/>
      <c r="L219" s="119">
        <v>650</v>
      </c>
      <c r="M219" s="120"/>
      <c r="N219" s="120"/>
      <c r="O219" s="120"/>
      <c r="P219" s="120"/>
      <c r="Q219" s="120"/>
      <c r="R219" s="120"/>
      <c r="S219" s="121"/>
      <c r="T219" s="121"/>
      <c r="U219" s="121"/>
      <c r="V219" s="121"/>
      <c r="W219" s="52"/>
      <c r="X219" s="24">
        <f t="shared" si="6"/>
        <v>0</v>
      </c>
    </row>
    <row r="220" spans="1:24" ht="15.6" x14ac:dyDescent="0.3">
      <c r="A220" s="114">
        <v>20141119105843</v>
      </c>
      <c r="B220" s="115">
        <f t="shared" si="7"/>
        <v>212</v>
      </c>
      <c r="C220" s="116" t="s">
        <v>619</v>
      </c>
      <c r="D220" s="117" t="s">
        <v>595</v>
      </c>
      <c r="E220" s="118">
        <v>41964</v>
      </c>
      <c r="F220" s="117">
        <v>117941</v>
      </c>
      <c r="G220" s="119">
        <v>650</v>
      </c>
      <c r="H220" s="120"/>
      <c r="I220" s="120"/>
      <c r="J220" s="119"/>
      <c r="K220" s="120"/>
      <c r="L220" s="119">
        <v>650</v>
      </c>
      <c r="M220" s="119"/>
      <c r="N220" s="120"/>
      <c r="O220" s="120"/>
      <c r="P220" s="120"/>
      <c r="Q220" s="127"/>
      <c r="R220" s="120"/>
      <c r="S220" s="122"/>
      <c r="T220" s="122"/>
      <c r="U220" s="122"/>
      <c r="V220" s="122"/>
      <c r="W220" s="52"/>
      <c r="X220" s="24">
        <f t="shared" si="6"/>
        <v>0</v>
      </c>
    </row>
    <row r="221" spans="1:24" ht="15.6" x14ac:dyDescent="0.3">
      <c r="A221" s="114">
        <v>20141219104905</v>
      </c>
      <c r="B221" s="115">
        <f t="shared" si="7"/>
        <v>213</v>
      </c>
      <c r="C221" s="116" t="s">
        <v>1186</v>
      </c>
      <c r="D221" s="117" t="s">
        <v>1209</v>
      </c>
      <c r="E221" s="118">
        <v>41974</v>
      </c>
      <c r="F221" s="117">
        <v>1665</v>
      </c>
      <c r="G221" s="123">
        <v>679.2</v>
      </c>
      <c r="H221" s="120"/>
      <c r="I221" s="120"/>
      <c r="J221" s="127">
        <v>611.28</v>
      </c>
      <c r="K221" s="120"/>
      <c r="L221" s="120"/>
      <c r="M221" s="120"/>
      <c r="N221" s="120">
        <v>67.92</v>
      </c>
      <c r="O221" s="120"/>
      <c r="P221" s="120"/>
      <c r="Q221" s="120"/>
      <c r="R221" s="120"/>
      <c r="S221" s="121"/>
      <c r="T221" s="121"/>
      <c r="U221" s="121"/>
      <c r="V221" s="121"/>
      <c r="W221" s="52"/>
      <c r="X221" s="24">
        <f t="shared" si="6"/>
        <v>0</v>
      </c>
    </row>
    <row r="222" spans="1:24" ht="15.6" x14ac:dyDescent="0.3">
      <c r="A222" s="114">
        <v>20141218100606</v>
      </c>
      <c r="B222" s="115">
        <f t="shared" si="7"/>
        <v>214</v>
      </c>
      <c r="C222" s="116" t="s">
        <v>602</v>
      </c>
      <c r="D222" s="117" t="s">
        <v>1210</v>
      </c>
      <c r="E222" s="118">
        <v>41974</v>
      </c>
      <c r="F222" s="117">
        <v>648</v>
      </c>
      <c r="G222" s="123">
        <v>218.4</v>
      </c>
      <c r="H222" s="120"/>
      <c r="I222" s="120"/>
      <c r="J222" s="123"/>
      <c r="K222" s="120"/>
      <c r="L222" s="120"/>
      <c r="M222" s="119"/>
      <c r="N222" s="120">
        <v>218.4</v>
      </c>
      <c r="O222" s="120"/>
      <c r="P222" s="120"/>
      <c r="Q222" s="120"/>
      <c r="R222" s="120"/>
      <c r="S222" s="122"/>
      <c r="T222" s="122"/>
      <c r="U222" s="122"/>
      <c r="V222" s="122"/>
      <c r="W222" s="52"/>
      <c r="X222" s="24">
        <f t="shared" si="6"/>
        <v>0</v>
      </c>
    </row>
    <row r="223" spans="1:24" ht="15.6" x14ac:dyDescent="0.3">
      <c r="A223" s="143">
        <v>20141218100606</v>
      </c>
      <c r="B223" s="115">
        <f t="shared" si="7"/>
        <v>215</v>
      </c>
      <c r="C223" s="116" t="s">
        <v>602</v>
      </c>
      <c r="D223" s="117" t="s">
        <v>1210</v>
      </c>
      <c r="E223" s="118">
        <v>41974</v>
      </c>
      <c r="F223" s="117">
        <v>648</v>
      </c>
      <c r="G223" s="123">
        <v>535.35</v>
      </c>
      <c r="H223" s="120"/>
      <c r="I223" s="120"/>
      <c r="J223" s="123"/>
      <c r="K223" s="120"/>
      <c r="L223" s="120"/>
      <c r="M223" s="120"/>
      <c r="N223" s="120">
        <v>535.35</v>
      </c>
      <c r="O223" s="120"/>
      <c r="P223" s="120"/>
      <c r="Q223" s="120"/>
      <c r="R223" s="120"/>
      <c r="S223" s="121"/>
      <c r="T223" s="121"/>
      <c r="U223" s="121"/>
      <c r="V223" s="121"/>
      <c r="W223" s="52"/>
      <c r="X223" s="24">
        <f t="shared" si="6"/>
        <v>0</v>
      </c>
    </row>
    <row r="224" spans="1:24" ht="15.6" x14ac:dyDescent="0.3">
      <c r="A224" s="114">
        <v>20141218100606</v>
      </c>
      <c r="B224" s="115">
        <f t="shared" si="7"/>
        <v>216</v>
      </c>
      <c r="C224" s="116" t="s">
        <v>602</v>
      </c>
      <c r="D224" s="117" t="s">
        <v>1206</v>
      </c>
      <c r="E224" s="118">
        <v>41974</v>
      </c>
      <c r="F224" s="117">
        <v>648</v>
      </c>
      <c r="G224" s="123">
        <v>300</v>
      </c>
      <c r="H224" s="120"/>
      <c r="I224" s="120"/>
      <c r="J224" s="123"/>
      <c r="K224" s="120"/>
      <c r="L224" s="120"/>
      <c r="M224" s="119"/>
      <c r="N224" s="120">
        <v>300</v>
      </c>
      <c r="O224" s="120"/>
      <c r="P224" s="120"/>
      <c r="Q224" s="120"/>
      <c r="R224" s="120"/>
      <c r="S224" s="122"/>
      <c r="T224" s="122"/>
      <c r="U224" s="122"/>
      <c r="V224" s="122"/>
      <c r="W224" s="52"/>
      <c r="X224" s="24">
        <f t="shared" si="6"/>
        <v>0</v>
      </c>
    </row>
    <row r="225" spans="1:24" ht="15.6" x14ac:dyDescent="0.3">
      <c r="A225" s="114">
        <v>20141218100606</v>
      </c>
      <c r="B225" s="115">
        <f t="shared" si="7"/>
        <v>217</v>
      </c>
      <c r="C225" s="116" t="s">
        <v>602</v>
      </c>
      <c r="D225" s="117" t="s">
        <v>1210</v>
      </c>
      <c r="E225" s="118">
        <v>41974</v>
      </c>
      <c r="F225" s="117">
        <v>648</v>
      </c>
      <c r="G225" s="123">
        <v>300</v>
      </c>
      <c r="H225" s="120"/>
      <c r="I225" s="120"/>
      <c r="J225" s="123"/>
      <c r="K225" s="120"/>
      <c r="L225" s="120"/>
      <c r="M225" s="120"/>
      <c r="N225" s="120">
        <v>300</v>
      </c>
      <c r="O225" s="120"/>
      <c r="P225" s="120"/>
      <c r="Q225" s="120"/>
      <c r="R225" s="120"/>
      <c r="S225" s="121"/>
      <c r="T225" s="121"/>
      <c r="U225" s="121"/>
      <c r="V225" s="121"/>
      <c r="W225" s="52"/>
      <c r="X225" s="24">
        <f t="shared" si="6"/>
        <v>0</v>
      </c>
    </row>
    <row r="226" spans="1:24" ht="15.6" x14ac:dyDescent="0.3">
      <c r="A226" s="114">
        <v>20141218163058</v>
      </c>
      <c r="B226" s="115">
        <f t="shared" si="7"/>
        <v>218</v>
      </c>
      <c r="C226" s="116" t="s">
        <v>1187</v>
      </c>
      <c r="D226" s="117" t="s">
        <v>1205</v>
      </c>
      <c r="E226" s="118">
        <v>41977</v>
      </c>
      <c r="F226" s="117">
        <v>1664</v>
      </c>
      <c r="G226" s="123">
        <v>2878.48</v>
      </c>
      <c r="H226" s="120"/>
      <c r="I226" s="120"/>
      <c r="J226" s="119">
        <v>2616.8000000000002</v>
      </c>
      <c r="K226" s="120"/>
      <c r="L226" s="120"/>
      <c r="M226" s="119"/>
      <c r="N226" s="120">
        <v>261.68</v>
      </c>
      <c r="O226" s="120"/>
      <c r="P226" s="120"/>
      <c r="Q226" s="120"/>
      <c r="R226" s="120"/>
      <c r="S226" s="122"/>
      <c r="T226" s="122"/>
      <c r="U226" s="122"/>
      <c r="V226" s="122"/>
      <c r="W226" s="52"/>
      <c r="X226" s="24">
        <f t="shared" si="6"/>
        <v>0</v>
      </c>
    </row>
    <row r="227" spans="1:24" ht="15.6" x14ac:dyDescent="0.3">
      <c r="A227" s="114">
        <v>20141218094456</v>
      </c>
      <c r="B227" s="115">
        <f t="shared" si="7"/>
        <v>219</v>
      </c>
      <c r="C227" s="116" t="s">
        <v>610</v>
      </c>
      <c r="D227" s="117" t="s">
        <v>603</v>
      </c>
      <c r="E227" s="118">
        <v>41982</v>
      </c>
      <c r="F227" s="117">
        <v>646</v>
      </c>
      <c r="G227" s="119">
        <v>12.88</v>
      </c>
      <c r="H227" s="120"/>
      <c r="I227" s="120"/>
      <c r="J227" s="127"/>
      <c r="K227" s="120"/>
      <c r="L227" s="120"/>
      <c r="M227" s="120"/>
      <c r="N227" s="120"/>
      <c r="O227" s="120"/>
      <c r="P227" s="120"/>
      <c r="Q227" s="120"/>
      <c r="R227" s="120"/>
      <c r="S227" s="121"/>
      <c r="T227" s="121"/>
      <c r="U227" s="121"/>
      <c r="V227" s="121">
        <v>12.88</v>
      </c>
      <c r="W227" s="52"/>
      <c r="X227" s="24">
        <f t="shared" si="6"/>
        <v>0</v>
      </c>
    </row>
    <row r="228" spans="1:24" ht="15.6" x14ac:dyDescent="0.3">
      <c r="A228" s="114">
        <v>20141218094456</v>
      </c>
      <c r="B228" s="115">
        <f t="shared" si="7"/>
        <v>220</v>
      </c>
      <c r="C228" s="116" t="s">
        <v>610</v>
      </c>
      <c r="D228" s="117" t="s">
        <v>606</v>
      </c>
      <c r="E228" s="118">
        <v>41982</v>
      </c>
      <c r="F228" s="117">
        <v>646</v>
      </c>
      <c r="G228" s="119">
        <v>300</v>
      </c>
      <c r="H228" s="120"/>
      <c r="I228" s="120"/>
      <c r="J228" s="119"/>
      <c r="K228" s="120"/>
      <c r="L228" s="127"/>
      <c r="M228" s="119">
        <v>300</v>
      </c>
      <c r="N228" s="120"/>
      <c r="O228" s="120"/>
      <c r="P228" s="120"/>
      <c r="Q228" s="120"/>
      <c r="R228" s="120"/>
      <c r="S228" s="122"/>
      <c r="T228" s="122"/>
      <c r="U228" s="122"/>
      <c r="V228" s="122"/>
      <c r="W228" s="52"/>
      <c r="X228" s="24">
        <f t="shared" si="6"/>
        <v>0</v>
      </c>
    </row>
    <row r="229" spans="1:24" ht="15.6" x14ac:dyDescent="0.3">
      <c r="A229" s="114">
        <v>20141230142123</v>
      </c>
      <c r="B229" s="115">
        <f t="shared" si="7"/>
        <v>221</v>
      </c>
      <c r="C229" s="116" t="s">
        <v>647</v>
      </c>
      <c r="D229" s="117" t="s">
        <v>1211</v>
      </c>
      <c r="E229" s="118">
        <v>41982</v>
      </c>
      <c r="F229" s="117">
        <v>1678</v>
      </c>
      <c r="G229" s="119">
        <v>6.34</v>
      </c>
      <c r="H229" s="120"/>
      <c r="I229" s="120"/>
      <c r="J229" s="127"/>
      <c r="K229" s="120"/>
      <c r="L229" s="120"/>
      <c r="M229" s="119"/>
      <c r="N229" s="120"/>
      <c r="O229" s="120"/>
      <c r="P229" s="120"/>
      <c r="Q229" s="120"/>
      <c r="R229" s="120"/>
      <c r="S229" s="121">
        <v>6.34</v>
      </c>
      <c r="T229" s="122"/>
      <c r="U229" s="122"/>
      <c r="V229" s="122"/>
      <c r="W229" s="52"/>
      <c r="X229" s="24">
        <f t="shared" si="6"/>
        <v>0</v>
      </c>
    </row>
    <row r="230" spans="1:24" ht="15.6" x14ac:dyDescent="0.3">
      <c r="A230" s="114">
        <v>20141230142002</v>
      </c>
      <c r="B230" s="115">
        <f t="shared" si="7"/>
        <v>222</v>
      </c>
      <c r="C230" s="116" t="s">
        <v>1188</v>
      </c>
      <c r="D230" s="117" t="s">
        <v>1211</v>
      </c>
      <c r="E230" s="118">
        <v>41982</v>
      </c>
      <c r="F230" s="117">
        <v>1677</v>
      </c>
      <c r="G230" s="119">
        <v>8.2899999999999991</v>
      </c>
      <c r="H230" s="120"/>
      <c r="I230" s="120"/>
      <c r="J230" s="127"/>
      <c r="K230" s="120"/>
      <c r="L230" s="119"/>
      <c r="M230" s="120"/>
      <c r="N230" s="120"/>
      <c r="O230" s="120"/>
      <c r="P230" s="120"/>
      <c r="Q230" s="120"/>
      <c r="R230" s="120"/>
      <c r="S230" s="121">
        <v>8.2899999999999991</v>
      </c>
      <c r="T230" s="122"/>
      <c r="U230" s="122"/>
      <c r="V230" s="122"/>
      <c r="W230" s="52"/>
      <c r="X230" s="24">
        <f t="shared" si="6"/>
        <v>0</v>
      </c>
    </row>
    <row r="231" spans="1:24" ht="15.6" x14ac:dyDescent="0.3">
      <c r="A231" s="114">
        <v>9674</v>
      </c>
      <c r="B231" s="115">
        <f t="shared" si="7"/>
        <v>223</v>
      </c>
      <c r="C231" s="116" t="s">
        <v>1189</v>
      </c>
      <c r="D231" s="117" t="s">
        <v>622</v>
      </c>
      <c r="E231" s="118">
        <v>41982</v>
      </c>
      <c r="F231" s="117">
        <v>1689</v>
      </c>
      <c r="G231" s="119">
        <v>266.33</v>
      </c>
      <c r="H231" s="120"/>
      <c r="I231" s="120"/>
      <c r="J231" s="127"/>
      <c r="K231" s="120"/>
      <c r="L231" s="119"/>
      <c r="M231" s="120"/>
      <c r="N231" s="120"/>
      <c r="O231" s="120"/>
      <c r="P231" s="120"/>
      <c r="Q231" s="120"/>
      <c r="R231" s="120"/>
      <c r="S231" s="121">
        <v>266.33</v>
      </c>
      <c r="T231" s="122"/>
      <c r="U231" s="122"/>
      <c r="V231" s="122"/>
      <c r="W231" s="52"/>
      <c r="X231" s="24">
        <f t="shared" si="6"/>
        <v>0</v>
      </c>
    </row>
    <row r="232" spans="1:24" ht="15.6" x14ac:dyDescent="0.3">
      <c r="A232" s="114">
        <v>20141218095532</v>
      </c>
      <c r="B232" s="115">
        <f t="shared" si="7"/>
        <v>224</v>
      </c>
      <c r="C232" s="116" t="s">
        <v>617</v>
      </c>
      <c r="D232" s="117" t="s">
        <v>603</v>
      </c>
      <c r="E232" s="118">
        <v>41982</v>
      </c>
      <c r="F232" s="117">
        <v>647</v>
      </c>
      <c r="G232" s="119">
        <v>44.8</v>
      </c>
      <c r="H232" s="120"/>
      <c r="I232" s="120"/>
      <c r="J232" s="127"/>
      <c r="K232" s="127"/>
      <c r="L232" s="119"/>
      <c r="M232" s="120"/>
      <c r="N232" s="120"/>
      <c r="O232" s="120"/>
      <c r="P232" s="120"/>
      <c r="Q232" s="120"/>
      <c r="R232" s="120"/>
      <c r="S232" s="122"/>
      <c r="T232" s="122"/>
      <c r="U232" s="122"/>
      <c r="V232" s="121">
        <v>44.8</v>
      </c>
      <c r="W232" s="52"/>
      <c r="X232" s="24">
        <f t="shared" si="6"/>
        <v>0</v>
      </c>
    </row>
    <row r="233" spans="1:24" ht="15.6" x14ac:dyDescent="0.3">
      <c r="A233" s="114">
        <v>20141218095532</v>
      </c>
      <c r="B233" s="115">
        <f t="shared" si="7"/>
        <v>225</v>
      </c>
      <c r="C233" s="116" t="s">
        <v>617</v>
      </c>
      <c r="D233" s="117" t="s">
        <v>1203</v>
      </c>
      <c r="E233" s="118">
        <v>41982</v>
      </c>
      <c r="F233" s="117">
        <v>647</v>
      </c>
      <c r="G233" s="123">
        <v>120.96</v>
      </c>
      <c r="H233" s="120"/>
      <c r="I233" s="120"/>
      <c r="J233" s="123">
        <v>120.96</v>
      </c>
      <c r="K233" s="120"/>
      <c r="L233" s="119"/>
      <c r="M233" s="120"/>
      <c r="N233" s="120"/>
      <c r="O233" s="120"/>
      <c r="P233" s="120"/>
      <c r="Q233" s="120"/>
      <c r="R233" s="120"/>
      <c r="S233" s="122"/>
      <c r="T233" s="122"/>
      <c r="U233" s="122"/>
      <c r="V233" s="122"/>
      <c r="W233" s="52"/>
      <c r="X233" s="24">
        <f t="shared" si="6"/>
        <v>0</v>
      </c>
    </row>
    <row r="234" spans="1:24" ht="15.6" x14ac:dyDescent="0.3">
      <c r="A234" s="143">
        <v>20141218095532</v>
      </c>
      <c r="B234" s="115">
        <f t="shared" si="7"/>
        <v>226</v>
      </c>
      <c r="C234" s="116" t="s">
        <v>617</v>
      </c>
      <c r="D234" s="117" t="s">
        <v>1212</v>
      </c>
      <c r="E234" s="118">
        <v>41982</v>
      </c>
      <c r="F234" s="117">
        <v>647</v>
      </c>
      <c r="G234" s="123">
        <v>175.21</v>
      </c>
      <c r="H234" s="120"/>
      <c r="I234" s="120"/>
      <c r="J234" s="123">
        <v>175.21</v>
      </c>
      <c r="K234" s="120"/>
      <c r="L234" s="119"/>
      <c r="M234" s="120"/>
      <c r="N234" s="120"/>
      <c r="O234" s="120"/>
      <c r="P234" s="120"/>
      <c r="Q234" s="120"/>
      <c r="R234" s="120"/>
      <c r="S234" s="122"/>
      <c r="T234" s="122"/>
      <c r="U234" s="122"/>
      <c r="V234" s="122"/>
      <c r="W234" s="52"/>
      <c r="X234" s="24">
        <f t="shared" si="6"/>
        <v>0</v>
      </c>
    </row>
    <row r="235" spans="1:24" ht="15.6" x14ac:dyDescent="0.3">
      <c r="A235" s="114">
        <v>20141218095532</v>
      </c>
      <c r="B235" s="115">
        <f t="shared" si="7"/>
        <v>227</v>
      </c>
      <c r="C235" s="116" t="s">
        <v>617</v>
      </c>
      <c r="D235" s="117" t="s">
        <v>606</v>
      </c>
      <c r="E235" s="118">
        <v>41982</v>
      </c>
      <c r="F235" s="117">
        <v>647</v>
      </c>
      <c r="G235" s="119">
        <v>300</v>
      </c>
      <c r="H235" s="120"/>
      <c r="I235" s="120"/>
      <c r="J235" s="127"/>
      <c r="K235" s="120"/>
      <c r="L235" s="119"/>
      <c r="M235" s="119">
        <v>300</v>
      </c>
      <c r="N235" s="120"/>
      <c r="O235" s="120"/>
      <c r="P235" s="120"/>
      <c r="Q235" s="120"/>
      <c r="R235" s="120"/>
      <c r="S235" s="122"/>
      <c r="T235" s="122"/>
      <c r="U235" s="122"/>
      <c r="V235" s="122"/>
      <c r="W235" s="52"/>
      <c r="X235" s="24">
        <f t="shared" si="6"/>
        <v>0</v>
      </c>
    </row>
    <row r="236" spans="1:24" ht="15.6" x14ac:dyDescent="0.3">
      <c r="A236" s="114">
        <v>20141218095532</v>
      </c>
      <c r="B236" s="115">
        <f t="shared" si="7"/>
        <v>228</v>
      </c>
      <c r="C236" s="116" t="s">
        <v>617</v>
      </c>
      <c r="D236" s="117" t="s">
        <v>1213</v>
      </c>
      <c r="E236" s="118">
        <v>41982</v>
      </c>
      <c r="F236" s="117">
        <v>647</v>
      </c>
      <c r="G236" s="123">
        <v>600</v>
      </c>
      <c r="H236" s="120"/>
      <c r="I236" s="120"/>
      <c r="J236" s="123">
        <v>600</v>
      </c>
      <c r="K236" s="120"/>
      <c r="L236" s="119"/>
      <c r="M236" s="120"/>
      <c r="N236" s="120"/>
      <c r="O236" s="120"/>
      <c r="P236" s="120"/>
      <c r="Q236" s="120"/>
      <c r="R236" s="120"/>
      <c r="S236" s="122"/>
      <c r="T236" s="122"/>
      <c r="U236" s="122"/>
      <c r="V236" s="122"/>
      <c r="W236" s="52"/>
      <c r="X236" s="24">
        <f t="shared" si="6"/>
        <v>0</v>
      </c>
    </row>
    <row r="237" spans="1:24" ht="15.6" x14ac:dyDescent="0.3">
      <c r="A237" s="114">
        <v>20141230142230</v>
      </c>
      <c r="B237" s="115">
        <f t="shared" si="7"/>
        <v>229</v>
      </c>
      <c r="C237" s="116" t="s">
        <v>1190</v>
      </c>
      <c r="D237" s="117" t="s">
        <v>1214</v>
      </c>
      <c r="E237" s="118">
        <v>41982</v>
      </c>
      <c r="F237" s="117">
        <v>1675</v>
      </c>
      <c r="G237" s="119">
        <v>19.600000000000001</v>
      </c>
      <c r="H237" s="120"/>
      <c r="I237" s="120"/>
      <c r="J237" s="127"/>
      <c r="K237" s="120"/>
      <c r="L237" s="119"/>
      <c r="M237" s="120"/>
      <c r="N237" s="120"/>
      <c r="O237" s="120"/>
      <c r="P237" s="120"/>
      <c r="Q237" s="120"/>
      <c r="R237" s="120"/>
      <c r="S237" s="121">
        <v>19.600000000000001</v>
      </c>
      <c r="T237" s="122"/>
      <c r="U237" s="122"/>
      <c r="V237" s="122"/>
      <c r="W237" s="52"/>
      <c r="X237" s="24">
        <f t="shared" si="6"/>
        <v>0</v>
      </c>
    </row>
    <row r="238" spans="1:24" ht="15.6" x14ac:dyDescent="0.3">
      <c r="A238" s="114">
        <v>20141217154733</v>
      </c>
      <c r="B238" s="115">
        <f t="shared" si="7"/>
        <v>230</v>
      </c>
      <c r="C238" s="116" t="s">
        <v>610</v>
      </c>
      <c r="D238" s="117" t="s">
        <v>595</v>
      </c>
      <c r="E238" s="118">
        <v>41992</v>
      </c>
      <c r="F238" s="117">
        <v>644</v>
      </c>
      <c r="G238" s="119">
        <v>650</v>
      </c>
      <c r="H238" s="120"/>
      <c r="I238" s="120"/>
      <c r="J238" s="127"/>
      <c r="K238" s="120"/>
      <c r="L238" s="119">
        <v>650</v>
      </c>
      <c r="M238" s="120"/>
      <c r="N238" s="120"/>
      <c r="O238" s="120"/>
      <c r="P238" s="120"/>
      <c r="Q238" s="120"/>
      <c r="R238" s="120"/>
      <c r="S238" s="122"/>
      <c r="T238" s="122"/>
      <c r="U238" s="122"/>
      <c r="V238" s="122"/>
      <c r="W238" s="52"/>
      <c r="X238" s="24">
        <f t="shared" si="6"/>
        <v>0</v>
      </c>
    </row>
    <row r="239" spans="1:24" ht="15.6" x14ac:dyDescent="0.3">
      <c r="A239" s="114">
        <v>20141218093656</v>
      </c>
      <c r="B239" s="115">
        <f t="shared" si="7"/>
        <v>231</v>
      </c>
      <c r="C239" s="116" t="s">
        <v>611</v>
      </c>
      <c r="D239" s="117" t="s">
        <v>603</v>
      </c>
      <c r="E239" s="118">
        <v>41992</v>
      </c>
      <c r="F239" s="117">
        <v>119027</v>
      </c>
      <c r="G239" s="119">
        <v>34.72</v>
      </c>
      <c r="H239" s="120"/>
      <c r="I239" s="120"/>
      <c r="J239" s="127"/>
      <c r="K239" s="120"/>
      <c r="L239" s="119"/>
      <c r="M239" s="120"/>
      <c r="N239" s="120"/>
      <c r="O239" s="120"/>
      <c r="P239" s="120"/>
      <c r="Q239" s="120"/>
      <c r="R239" s="120"/>
      <c r="S239" s="122"/>
      <c r="T239" s="122"/>
      <c r="U239" s="122"/>
      <c r="V239" s="121">
        <v>34.72</v>
      </c>
      <c r="W239" s="52"/>
      <c r="X239" s="24">
        <f t="shared" si="6"/>
        <v>0</v>
      </c>
    </row>
    <row r="240" spans="1:24" ht="15.6" x14ac:dyDescent="0.3">
      <c r="A240" s="114">
        <v>20141218093656</v>
      </c>
      <c r="B240" s="115">
        <f t="shared" si="7"/>
        <v>232</v>
      </c>
      <c r="C240" s="116" t="s">
        <v>611</v>
      </c>
      <c r="D240" s="117" t="s">
        <v>1210</v>
      </c>
      <c r="E240" s="118">
        <v>41992</v>
      </c>
      <c r="F240" s="117">
        <v>119027</v>
      </c>
      <c r="G240" s="123">
        <v>169.12</v>
      </c>
      <c r="H240" s="120"/>
      <c r="I240" s="120"/>
      <c r="J240" s="123">
        <v>169.12</v>
      </c>
      <c r="K240" s="120"/>
      <c r="L240" s="119"/>
      <c r="M240" s="120"/>
      <c r="N240" s="120"/>
      <c r="O240" s="120"/>
      <c r="P240" s="120"/>
      <c r="Q240" s="120"/>
      <c r="R240" s="120"/>
      <c r="S240" s="122"/>
      <c r="T240" s="122"/>
      <c r="U240" s="122"/>
      <c r="V240" s="122"/>
      <c r="W240" s="52"/>
      <c r="X240" s="24">
        <f t="shared" si="6"/>
        <v>0</v>
      </c>
    </row>
    <row r="241" spans="1:24" ht="15.6" x14ac:dyDescent="0.3">
      <c r="A241" s="114">
        <v>20141217154544</v>
      </c>
      <c r="B241" s="115">
        <f t="shared" si="7"/>
        <v>233</v>
      </c>
      <c r="C241" s="116" t="s">
        <v>611</v>
      </c>
      <c r="D241" s="117" t="s">
        <v>595</v>
      </c>
      <c r="E241" s="118">
        <v>41992</v>
      </c>
      <c r="F241" s="117">
        <v>119027</v>
      </c>
      <c r="G241" s="119">
        <v>650</v>
      </c>
      <c r="H241" s="120"/>
      <c r="I241" s="120"/>
      <c r="J241" s="127"/>
      <c r="K241" s="120"/>
      <c r="L241" s="119">
        <v>650</v>
      </c>
      <c r="M241" s="120"/>
      <c r="N241" s="120"/>
      <c r="O241" s="119"/>
      <c r="P241" s="120"/>
      <c r="Q241" s="120"/>
      <c r="R241" s="120"/>
      <c r="S241" s="122"/>
      <c r="T241" s="122"/>
      <c r="U241" s="122"/>
      <c r="V241" s="122"/>
      <c r="W241" s="52"/>
      <c r="X241" s="24">
        <f t="shared" si="6"/>
        <v>0</v>
      </c>
    </row>
    <row r="242" spans="1:24" ht="15.6" x14ac:dyDescent="0.3">
      <c r="A242" s="143">
        <v>20141218093656</v>
      </c>
      <c r="B242" s="115">
        <f t="shared" si="7"/>
        <v>234</v>
      </c>
      <c r="C242" s="116" t="s">
        <v>611</v>
      </c>
      <c r="D242" s="117" t="s">
        <v>1210</v>
      </c>
      <c r="E242" s="118">
        <v>41992</v>
      </c>
      <c r="F242" s="117">
        <v>119027</v>
      </c>
      <c r="G242" s="123">
        <v>355.42</v>
      </c>
      <c r="H242" s="120"/>
      <c r="I242" s="120"/>
      <c r="J242" s="123">
        <v>355.42</v>
      </c>
      <c r="K242" s="120"/>
      <c r="L242" s="120"/>
      <c r="M242" s="120"/>
      <c r="N242" s="120"/>
      <c r="O242" s="120"/>
      <c r="P242" s="120"/>
      <c r="Q242" s="120"/>
      <c r="R242" s="120"/>
      <c r="S242" s="121"/>
      <c r="T242" s="121"/>
      <c r="U242" s="121"/>
      <c r="V242" s="121"/>
      <c r="W242" s="52"/>
      <c r="X242" s="24">
        <f t="shared" si="6"/>
        <v>0</v>
      </c>
    </row>
    <row r="243" spans="1:24" ht="15.6" x14ac:dyDescent="0.3">
      <c r="A243" s="114">
        <v>20141218093656</v>
      </c>
      <c r="B243" s="115">
        <f t="shared" si="7"/>
        <v>235</v>
      </c>
      <c r="C243" s="116" t="s">
        <v>611</v>
      </c>
      <c r="D243" s="117" t="s">
        <v>606</v>
      </c>
      <c r="E243" s="118">
        <v>41992</v>
      </c>
      <c r="F243" s="117">
        <v>119027</v>
      </c>
      <c r="G243" s="119">
        <v>400</v>
      </c>
      <c r="H243" s="120"/>
      <c r="I243" s="120">
        <v>100</v>
      </c>
      <c r="J243" s="127"/>
      <c r="K243" s="120"/>
      <c r="L243" s="120"/>
      <c r="M243" s="119">
        <v>300</v>
      </c>
      <c r="N243" s="120"/>
      <c r="O243" s="119"/>
      <c r="P243" s="120"/>
      <c r="Q243" s="120"/>
      <c r="R243" s="120"/>
      <c r="S243" s="122"/>
      <c r="T243" s="122"/>
      <c r="U243" s="122"/>
      <c r="V243" s="122"/>
      <c r="W243" s="52"/>
      <c r="X243" s="24">
        <f t="shared" si="6"/>
        <v>0</v>
      </c>
    </row>
    <row r="244" spans="1:24" ht="15.6" x14ac:dyDescent="0.3">
      <c r="A244" s="114">
        <v>20141218093656</v>
      </c>
      <c r="B244" s="115">
        <f t="shared" si="7"/>
        <v>236</v>
      </c>
      <c r="C244" s="116" t="s">
        <v>611</v>
      </c>
      <c r="D244" s="117" t="s">
        <v>1208</v>
      </c>
      <c r="E244" s="118">
        <v>41992</v>
      </c>
      <c r="F244" s="117">
        <v>119027</v>
      </c>
      <c r="G244" s="123">
        <v>300</v>
      </c>
      <c r="H244" s="120"/>
      <c r="I244" s="120"/>
      <c r="J244" s="123">
        <v>300</v>
      </c>
      <c r="K244" s="120"/>
      <c r="L244" s="120"/>
      <c r="M244" s="120"/>
      <c r="N244" s="120"/>
      <c r="O244" s="119"/>
      <c r="P244" s="120"/>
      <c r="Q244" s="120"/>
      <c r="R244" s="120"/>
      <c r="S244" s="122"/>
      <c r="T244" s="122"/>
      <c r="U244" s="122"/>
      <c r="V244" s="122"/>
      <c r="W244" s="52"/>
      <c r="X244" s="24">
        <f t="shared" si="6"/>
        <v>0</v>
      </c>
    </row>
    <row r="245" spans="1:24" ht="15.6" x14ac:dyDescent="0.3">
      <c r="A245" s="114">
        <v>20141218093656</v>
      </c>
      <c r="B245" s="115">
        <f t="shared" si="7"/>
        <v>237</v>
      </c>
      <c r="C245" s="116" t="s">
        <v>611</v>
      </c>
      <c r="D245" s="117" t="s">
        <v>1205</v>
      </c>
      <c r="E245" s="118">
        <v>41992</v>
      </c>
      <c r="F245" s="117">
        <v>119027</v>
      </c>
      <c r="G245" s="123">
        <v>300</v>
      </c>
      <c r="H245" s="120"/>
      <c r="I245" s="120"/>
      <c r="J245" s="123">
        <v>300</v>
      </c>
      <c r="K245" s="120"/>
      <c r="L245" s="120"/>
      <c r="M245" s="120"/>
      <c r="N245" s="120"/>
      <c r="O245" s="119"/>
      <c r="P245" s="120"/>
      <c r="Q245" s="120"/>
      <c r="R245" s="120"/>
      <c r="S245" s="122"/>
      <c r="T245" s="122"/>
      <c r="U245" s="122"/>
      <c r="V245" s="122"/>
      <c r="W245" s="52"/>
      <c r="X245" s="24">
        <f t="shared" si="6"/>
        <v>0</v>
      </c>
    </row>
    <row r="246" spans="1:24" ht="15.6" x14ac:dyDescent="0.3">
      <c r="A246" s="114">
        <v>20141218095130</v>
      </c>
      <c r="B246" s="115">
        <f t="shared" si="7"/>
        <v>238</v>
      </c>
      <c r="C246" s="116" t="s">
        <v>618</v>
      </c>
      <c r="D246" s="117" t="s">
        <v>603</v>
      </c>
      <c r="E246" s="118">
        <v>41992</v>
      </c>
      <c r="F246" s="117">
        <v>119028</v>
      </c>
      <c r="G246" s="123">
        <v>69.44</v>
      </c>
      <c r="H246" s="120"/>
      <c r="I246" s="120"/>
      <c r="J246" s="127"/>
      <c r="K246" s="120"/>
      <c r="L246" s="127"/>
      <c r="M246" s="120"/>
      <c r="N246" s="120"/>
      <c r="O246" s="120"/>
      <c r="P246" s="120"/>
      <c r="Q246" s="120"/>
      <c r="R246" s="120"/>
      <c r="S246" s="122"/>
      <c r="T246" s="122"/>
      <c r="U246" s="122"/>
      <c r="V246" s="144">
        <v>69.44</v>
      </c>
      <c r="W246" s="52"/>
      <c r="X246" s="24">
        <f t="shared" si="6"/>
        <v>0</v>
      </c>
    </row>
    <row r="247" spans="1:24" ht="15.6" x14ac:dyDescent="0.3">
      <c r="A247" s="114">
        <v>20141218095130</v>
      </c>
      <c r="B247" s="115">
        <f t="shared" si="7"/>
        <v>239</v>
      </c>
      <c r="C247" s="116" t="s">
        <v>618</v>
      </c>
      <c r="D247" s="117" t="s">
        <v>1215</v>
      </c>
      <c r="E247" s="118">
        <v>41992</v>
      </c>
      <c r="F247" s="117">
        <v>119028</v>
      </c>
      <c r="G247" s="119">
        <v>168</v>
      </c>
      <c r="H247" s="116"/>
      <c r="I247" s="116"/>
      <c r="J247" s="116"/>
      <c r="K247" s="116"/>
      <c r="L247" s="116"/>
      <c r="M247" s="116"/>
      <c r="N247" s="119">
        <v>168</v>
      </c>
      <c r="O247" s="116"/>
      <c r="P247" s="116"/>
      <c r="Q247" s="116"/>
      <c r="R247" s="116"/>
      <c r="S247" s="134"/>
      <c r="T247" s="134"/>
      <c r="U247" s="134"/>
      <c r="V247" s="124"/>
      <c r="W247" s="52"/>
      <c r="X247" s="24">
        <f t="shared" si="6"/>
        <v>0</v>
      </c>
    </row>
    <row r="248" spans="1:24" ht="15.6" x14ac:dyDescent="0.3">
      <c r="A248" s="114">
        <v>20141217155036</v>
      </c>
      <c r="B248" s="115">
        <f t="shared" si="7"/>
        <v>240</v>
      </c>
      <c r="C248" s="116" t="s">
        <v>618</v>
      </c>
      <c r="D248" s="117" t="s">
        <v>595</v>
      </c>
      <c r="E248" s="118">
        <v>41992</v>
      </c>
      <c r="F248" s="117">
        <v>119028</v>
      </c>
      <c r="G248" s="119">
        <v>650</v>
      </c>
      <c r="H248" s="116"/>
      <c r="I248" s="116"/>
      <c r="J248" s="116"/>
      <c r="K248" s="116"/>
      <c r="L248" s="119">
        <v>650</v>
      </c>
      <c r="M248" s="116"/>
      <c r="N248" s="116"/>
      <c r="O248" s="116"/>
      <c r="P248" s="116"/>
      <c r="Q248" s="116"/>
      <c r="R248" s="116"/>
      <c r="S248" s="134"/>
      <c r="T248" s="134"/>
      <c r="U248" s="134"/>
      <c r="V248" s="124"/>
      <c r="W248" s="52"/>
      <c r="X248" s="24">
        <f t="shared" si="6"/>
        <v>0</v>
      </c>
    </row>
    <row r="249" spans="1:24" ht="15.6" x14ac:dyDescent="0.3">
      <c r="A249" s="143">
        <v>20141218095130</v>
      </c>
      <c r="B249" s="115">
        <f t="shared" si="7"/>
        <v>241</v>
      </c>
      <c r="C249" s="116" t="s">
        <v>618</v>
      </c>
      <c r="D249" s="117" t="s">
        <v>1216</v>
      </c>
      <c r="E249" s="118">
        <v>41992</v>
      </c>
      <c r="F249" s="117">
        <v>119028</v>
      </c>
      <c r="G249" s="123">
        <v>309.12</v>
      </c>
      <c r="H249" s="116"/>
      <c r="I249" s="116"/>
      <c r="J249" s="116"/>
      <c r="K249" s="116"/>
      <c r="L249" s="116"/>
      <c r="M249" s="116"/>
      <c r="N249" s="123">
        <v>309.12</v>
      </c>
      <c r="O249" s="116"/>
      <c r="P249" s="116"/>
      <c r="Q249" s="116"/>
      <c r="R249" s="116"/>
      <c r="S249" s="134"/>
      <c r="T249" s="134"/>
      <c r="U249" s="134"/>
      <c r="V249" s="124"/>
      <c r="W249" s="52"/>
      <c r="X249" s="24">
        <f t="shared" si="6"/>
        <v>0</v>
      </c>
    </row>
    <row r="250" spans="1:24" ht="15.6" x14ac:dyDescent="0.3">
      <c r="A250" s="114">
        <v>20141218095130</v>
      </c>
      <c r="B250" s="115">
        <f t="shared" si="7"/>
        <v>242</v>
      </c>
      <c r="C250" s="116" t="s">
        <v>618</v>
      </c>
      <c r="D250" s="117" t="s">
        <v>606</v>
      </c>
      <c r="E250" s="118">
        <v>41992</v>
      </c>
      <c r="F250" s="117">
        <v>119028</v>
      </c>
      <c r="G250" s="119">
        <v>300</v>
      </c>
      <c r="H250" s="116"/>
      <c r="I250" s="116"/>
      <c r="J250" s="116"/>
      <c r="K250" s="116"/>
      <c r="L250" s="116"/>
      <c r="M250" s="119">
        <v>300</v>
      </c>
      <c r="N250" s="116"/>
      <c r="O250" s="116"/>
      <c r="P250" s="116"/>
      <c r="Q250" s="116"/>
      <c r="R250" s="116"/>
      <c r="S250" s="134"/>
      <c r="T250" s="134"/>
      <c r="U250" s="134"/>
      <c r="V250" s="124"/>
      <c r="W250" s="52"/>
      <c r="X250" s="24">
        <f t="shared" si="6"/>
        <v>0</v>
      </c>
    </row>
    <row r="251" spans="1:24" ht="15.6" x14ac:dyDescent="0.3">
      <c r="A251" s="114">
        <v>20141218095130</v>
      </c>
      <c r="B251" s="115">
        <f t="shared" si="7"/>
        <v>243</v>
      </c>
      <c r="C251" s="116" t="s">
        <v>618</v>
      </c>
      <c r="D251" s="117" t="s">
        <v>1216</v>
      </c>
      <c r="E251" s="118">
        <v>41992</v>
      </c>
      <c r="F251" s="117">
        <v>119028</v>
      </c>
      <c r="G251" s="119">
        <v>750</v>
      </c>
      <c r="H251" s="116"/>
      <c r="I251" s="116"/>
      <c r="J251" s="116"/>
      <c r="K251" s="116"/>
      <c r="L251" s="116"/>
      <c r="M251" s="116"/>
      <c r="N251" s="119">
        <v>750</v>
      </c>
      <c r="O251" s="116"/>
      <c r="P251" s="116"/>
      <c r="Q251" s="116"/>
      <c r="R251" s="116"/>
      <c r="S251" s="134"/>
      <c r="T251" s="134"/>
      <c r="U251" s="134"/>
      <c r="V251" s="124"/>
      <c r="W251" s="52"/>
      <c r="X251" s="24">
        <f t="shared" si="6"/>
        <v>0</v>
      </c>
    </row>
    <row r="252" spans="1:24" ht="15.6" x14ac:dyDescent="0.3">
      <c r="A252" s="114">
        <v>20141218094659</v>
      </c>
      <c r="B252" s="115">
        <f t="shared" si="7"/>
        <v>244</v>
      </c>
      <c r="C252" s="116" t="s">
        <v>612</v>
      </c>
      <c r="D252" s="117" t="s">
        <v>1217</v>
      </c>
      <c r="E252" s="118">
        <v>41992</v>
      </c>
      <c r="F252" s="117">
        <v>118977</v>
      </c>
      <c r="G252" s="123">
        <v>196</v>
      </c>
      <c r="H252" s="116"/>
      <c r="I252" s="116"/>
      <c r="J252" s="123">
        <v>196</v>
      </c>
      <c r="K252" s="116"/>
      <c r="L252" s="116"/>
      <c r="M252" s="116"/>
      <c r="N252" s="116"/>
      <c r="O252" s="116"/>
      <c r="P252" s="116"/>
      <c r="Q252" s="116"/>
      <c r="R252" s="116"/>
      <c r="S252" s="134"/>
      <c r="T252" s="134"/>
      <c r="U252" s="134"/>
      <c r="V252" s="124"/>
      <c r="W252" s="52"/>
      <c r="X252" s="24">
        <f t="shared" si="6"/>
        <v>0</v>
      </c>
    </row>
    <row r="253" spans="1:24" ht="15.6" x14ac:dyDescent="0.3">
      <c r="A253" s="114">
        <v>20141217154854</v>
      </c>
      <c r="B253" s="115">
        <f t="shared" si="7"/>
        <v>245</v>
      </c>
      <c r="C253" s="116" t="s">
        <v>612</v>
      </c>
      <c r="D253" s="117" t="s">
        <v>595</v>
      </c>
      <c r="E253" s="118">
        <v>41992</v>
      </c>
      <c r="F253" s="117">
        <v>118977</v>
      </c>
      <c r="G253" s="119">
        <v>650</v>
      </c>
      <c r="H253" s="116"/>
      <c r="I253" s="116"/>
      <c r="J253" s="116"/>
      <c r="K253" s="116"/>
      <c r="L253" s="119">
        <v>650</v>
      </c>
      <c r="M253" s="116"/>
      <c r="N253" s="116"/>
      <c r="O253" s="116"/>
      <c r="P253" s="116"/>
      <c r="Q253" s="116"/>
      <c r="R253" s="116"/>
      <c r="S253" s="142"/>
      <c r="T253" s="142"/>
      <c r="U253" s="142"/>
      <c r="V253" s="124"/>
      <c r="W253" s="52"/>
      <c r="X253" s="24">
        <f t="shared" si="6"/>
        <v>0</v>
      </c>
    </row>
    <row r="254" spans="1:24" ht="15.6" x14ac:dyDescent="0.3">
      <c r="A254" s="143">
        <v>20141218094659</v>
      </c>
      <c r="B254" s="115">
        <f t="shared" si="7"/>
        <v>246</v>
      </c>
      <c r="C254" s="116" t="s">
        <v>612</v>
      </c>
      <c r="D254" s="117" t="s">
        <v>1218</v>
      </c>
      <c r="E254" s="118">
        <v>41992</v>
      </c>
      <c r="F254" s="117">
        <v>118977</v>
      </c>
      <c r="G254" s="123">
        <v>549.63</v>
      </c>
      <c r="H254" s="116"/>
      <c r="I254" s="116"/>
      <c r="J254" s="123">
        <v>549.63</v>
      </c>
      <c r="K254" s="116"/>
      <c r="L254" s="116"/>
      <c r="M254" s="116"/>
      <c r="N254" s="116"/>
      <c r="O254" s="116"/>
      <c r="P254" s="116"/>
      <c r="Q254" s="116"/>
      <c r="R254" s="116"/>
      <c r="S254" s="124"/>
      <c r="T254" s="124"/>
      <c r="U254" s="124"/>
      <c r="V254" s="124"/>
      <c r="W254" s="52"/>
      <c r="X254" s="24">
        <f t="shared" si="6"/>
        <v>0</v>
      </c>
    </row>
    <row r="255" spans="1:24" ht="15.6" x14ac:dyDescent="0.3">
      <c r="A255" s="114">
        <v>20141218094659</v>
      </c>
      <c r="B255" s="115">
        <f t="shared" si="7"/>
        <v>247</v>
      </c>
      <c r="C255" s="116" t="s">
        <v>612</v>
      </c>
      <c r="D255" s="117" t="s">
        <v>606</v>
      </c>
      <c r="E255" s="118">
        <v>41992</v>
      </c>
      <c r="F255" s="117">
        <v>118977</v>
      </c>
      <c r="G255" s="119">
        <v>300</v>
      </c>
      <c r="H255" s="116"/>
      <c r="I255" s="116"/>
      <c r="J255" s="116"/>
      <c r="K255" s="116"/>
      <c r="L255" s="116"/>
      <c r="M255" s="119">
        <v>300</v>
      </c>
      <c r="N255" s="116"/>
      <c r="O255" s="116"/>
      <c r="P255" s="116"/>
      <c r="Q255" s="116"/>
      <c r="R255" s="116"/>
      <c r="S255" s="124"/>
      <c r="T255" s="124"/>
      <c r="U255" s="124"/>
      <c r="V255" s="124"/>
      <c r="W255" s="52"/>
      <c r="X255" s="24">
        <f t="shared" si="6"/>
        <v>0</v>
      </c>
    </row>
    <row r="256" spans="1:24" ht="15.6" x14ac:dyDescent="0.3">
      <c r="A256" s="114">
        <v>20141218094659</v>
      </c>
      <c r="B256" s="115">
        <f t="shared" si="7"/>
        <v>248</v>
      </c>
      <c r="C256" s="116" t="s">
        <v>612</v>
      </c>
      <c r="D256" s="117" t="s">
        <v>1206</v>
      </c>
      <c r="E256" s="118">
        <v>41992</v>
      </c>
      <c r="F256" s="117">
        <v>118977</v>
      </c>
      <c r="G256" s="123">
        <v>450</v>
      </c>
      <c r="H256" s="116"/>
      <c r="I256" s="116"/>
      <c r="J256" s="123">
        <v>450</v>
      </c>
      <c r="K256" s="116"/>
      <c r="L256" s="116"/>
      <c r="M256" s="116"/>
      <c r="N256" s="116"/>
      <c r="O256" s="116"/>
      <c r="P256" s="116"/>
      <c r="Q256" s="116"/>
      <c r="R256" s="116"/>
      <c r="S256" s="124"/>
      <c r="T256" s="124"/>
      <c r="U256" s="124"/>
      <c r="V256" s="124"/>
      <c r="W256" s="52"/>
      <c r="X256" s="24">
        <f t="shared" si="6"/>
        <v>0</v>
      </c>
    </row>
    <row r="257" spans="1:24" ht="15.6" x14ac:dyDescent="0.3">
      <c r="A257" s="114">
        <v>20141218094659</v>
      </c>
      <c r="B257" s="115">
        <f t="shared" si="7"/>
        <v>249</v>
      </c>
      <c r="C257" s="116" t="s">
        <v>612</v>
      </c>
      <c r="D257" s="117" t="s">
        <v>1205</v>
      </c>
      <c r="E257" s="118">
        <v>41992</v>
      </c>
      <c r="F257" s="117">
        <v>118977</v>
      </c>
      <c r="G257" s="123">
        <v>600</v>
      </c>
      <c r="H257" s="116"/>
      <c r="I257" s="116"/>
      <c r="J257" s="123">
        <v>600</v>
      </c>
      <c r="K257" s="116"/>
      <c r="L257" s="116"/>
      <c r="M257" s="116"/>
      <c r="N257" s="116"/>
      <c r="O257" s="116"/>
      <c r="P257" s="116"/>
      <c r="Q257" s="116"/>
      <c r="R257" s="116"/>
      <c r="S257" s="124"/>
      <c r="T257" s="124"/>
      <c r="U257" s="124"/>
      <c r="V257" s="124"/>
      <c r="W257" s="52"/>
      <c r="X257" s="24">
        <f t="shared" si="6"/>
        <v>0</v>
      </c>
    </row>
    <row r="258" spans="1:24" ht="15.6" x14ac:dyDescent="0.3">
      <c r="A258" s="114">
        <v>20141217154815</v>
      </c>
      <c r="B258" s="115">
        <f t="shared" si="7"/>
        <v>250</v>
      </c>
      <c r="C258" s="116" t="s">
        <v>602</v>
      </c>
      <c r="D258" s="117" t="s">
        <v>595</v>
      </c>
      <c r="E258" s="118">
        <v>41992</v>
      </c>
      <c r="F258" s="117">
        <v>645</v>
      </c>
      <c r="G258" s="119">
        <v>650</v>
      </c>
      <c r="H258" s="141"/>
      <c r="I258" s="141"/>
      <c r="J258" s="141"/>
      <c r="K258" s="141"/>
      <c r="L258" s="119">
        <v>650</v>
      </c>
      <c r="M258" s="141"/>
      <c r="N258" s="141"/>
      <c r="O258" s="141"/>
      <c r="P258" s="141"/>
      <c r="Q258" s="141"/>
      <c r="R258" s="141"/>
      <c r="S258" s="124"/>
      <c r="T258" s="124"/>
      <c r="U258" s="124"/>
      <c r="V258" s="145"/>
      <c r="W258" s="52"/>
      <c r="X258" s="24">
        <f t="shared" si="6"/>
        <v>0</v>
      </c>
    </row>
    <row r="259" spans="1:24" ht="15.6" x14ac:dyDescent="0.3">
      <c r="A259" s="114">
        <v>20141218094603</v>
      </c>
      <c r="B259" s="115">
        <f t="shared" si="7"/>
        <v>251</v>
      </c>
      <c r="C259" s="116" t="s">
        <v>613</v>
      </c>
      <c r="D259" s="117" t="s">
        <v>603</v>
      </c>
      <c r="E259" s="118">
        <v>41992</v>
      </c>
      <c r="F259" s="117">
        <v>119023</v>
      </c>
      <c r="G259" s="119">
        <v>42</v>
      </c>
      <c r="H259" s="141"/>
      <c r="I259" s="141"/>
      <c r="J259" s="141"/>
      <c r="K259" s="141"/>
      <c r="L259" s="141"/>
      <c r="M259" s="141"/>
      <c r="N259" s="141"/>
      <c r="O259" s="141"/>
      <c r="P259" s="141"/>
      <c r="Q259" s="141"/>
      <c r="R259" s="141"/>
      <c r="S259" s="124"/>
      <c r="T259" s="124"/>
      <c r="U259" s="124"/>
      <c r="V259" s="121">
        <v>42</v>
      </c>
      <c r="W259" s="52"/>
      <c r="X259" s="24">
        <f t="shared" si="6"/>
        <v>0</v>
      </c>
    </row>
    <row r="260" spans="1:24" ht="15.6" x14ac:dyDescent="0.3">
      <c r="A260" s="114">
        <v>20141217155003</v>
      </c>
      <c r="B260" s="115">
        <f t="shared" si="7"/>
        <v>252</v>
      </c>
      <c r="C260" s="116" t="s">
        <v>613</v>
      </c>
      <c r="D260" s="117" t="s">
        <v>595</v>
      </c>
      <c r="E260" s="118">
        <v>41992</v>
      </c>
      <c r="F260" s="117">
        <v>119023</v>
      </c>
      <c r="G260" s="119">
        <v>650</v>
      </c>
      <c r="H260" s="141"/>
      <c r="I260" s="141"/>
      <c r="J260" s="141"/>
      <c r="K260" s="141"/>
      <c r="L260" s="119">
        <v>650</v>
      </c>
      <c r="M260" s="141"/>
      <c r="N260" s="141"/>
      <c r="O260" s="141"/>
      <c r="P260" s="141"/>
      <c r="Q260" s="141"/>
      <c r="R260" s="141"/>
      <c r="S260" s="124"/>
      <c r="T260" s="124"/>
      <c r="U260" s="124"/>
      <c r="V260" s="145"/>
      <c r="W260" s="52"/>
      <c r="X260" s="24">
        <f t="shared" si="6"/>
        <v>0</v>
      </c>
    </row>
    <row r="261" spans="1:24" ht="15.6" x14ac:dyDescent="0.3">
      <c r="A261" s="114">
        <v>20141218094603</v>
      </c>
      <c r="B261" s="115">
        <f t="shared" si="7"/>
        <v>253</v>
      </c>
      <c r="C261" s="116" t="s">
        <v>613</v>
      </c>
      <c r="D261" s="117" t="s">
        <v>606</v>
      </c>
      <c r="E261" s="118">
        <v>41992</v>
      </c>
      <c r="F261" s="117">
        <v>119023</v>
      </c>
      <c r="G261" s="119">
        <v>300</v>
      </c>
      <c r="H261" s="141"/>
      <c r="I261" s="141"/>
      <c r="J261" s="141"/>
      <c r="K261" s="141"/>
      <c r="L261" s="141"/>
      <c r="M261" s="119">
        <v>300</v>
      </c>
      <c r="N261" s="141"/>
      <c r="O261" s="141"/>
      <c r="P261" s="141"/>
      <c r="Q261" s="141"/>
      <c r="R261" s="141"/>
      <c r="S261" s="124"/>
      <c r="T261" s="124"/>
      <c r="U261" s="124"/>
      <c r="V261" s="145"/>
      <c r="W261" s="52"/>
      <c r="X261" s="24">
        <f t="shared" si="6"/>
        <v>0</v>
      </c>
    </row>
    <row r="262" spans="1:24" ht="15.6" x14ac:dyDescent="0.3">
      <c r="A262" s="114">
        <v>20141219082419</v>
      </c>
      <c r="B262" s="115">
        <f t="shared" si="7"/>
        <v>254</v>
      </c>
      <c r="C262" s="116" t="s">
        <v>614</v>
      </c>
      <c r="D262" s="117" t="s">
        <v>603</v>
      </c>
      <c r="E262" s="118">
        <v>41992</v>
      </c>
      <c r="F262" s="117">
        <v>118905</v>
      </c>
      <c r="G262" s="119">
        <v>47.04</v>
      </c>
      <c r="H262" s="141"/>
      <c r="I262" s="141"/>
      <c r="J262" s="141"/>
      <c r="K262" s="141"/>
      <c r="L262" s="141"/>
      <c r="M262" s="141"/>
      <c r="N262" s="141"/>
      <c r="O262" s="141"/>
      <c r="P262" s="141"/>
      <c r="Q262" s="141"/>
      <c r="R262" s="141"/>
      <c r="S262" s="124"/>
      <c r="T262" s="124"/>
      <c r="U262" s="124"/>
      <c r="V262" s="121">
        <v>47.04</v>
      </c>
      <c r="W262" s="52"/>
      <c r="X262" s="24">
        <f t="shared" si="6"/>
        <v>0</v>
      </c>
    </row>
    <row r="263" spans="1:24" ht="15.6" x14ac:dyDescent="0.3">
      <c r="A263" s="114">
        <v>20141217155113</v>
      </c>
      <c r="B263" s="115">
        <f t="shared" si="7"/>
        <v>255</v>
      </c>
      <c r="C263" s="116" t="s">
        <v>614</v>
      </c>
      <c r="D263" s="117" t="s">
        <v>595</v>
      </c>
      <c r="E263" s="118">
        <v>41992</v>
      </c>
      <c r="F263" s="117">
        <v>118905</v>
      </c>
      <c r="G263" s="119">
        <v>650</v>
      </c>
      <c r="H263" s="141"/>
      <c r="I263" s="141"/>
      <c r="J263" s="141"/>
      <c r="K263" s="141"/>
      <c r="L263" s="119">
        <v>650</v>
      </c>
      <c r="M263" s="141"/>
      <c r="N263" s="141"/>
      <c r="O263" s="141"/>
      <c r="P263" s="141"/>
      <c r="Q263" s="141"/>
      <c r="R263" s="141"/>
      <c r="S263" s="124"/>
      <c r="T263" s="124"/>
      <c r="U263" s="124"/>
      <c r="V263" s="145"/>
      <c r="W263" s="52"/>
      <c r="X263" s="24">
        <f t="shared" si="6"/>
        <v>0</v>
      </c>
    </row>
    <row r="264" spans="1:24" ht="15.6" x14ac:dyDescent="0.3">
      <c r="A264" s="114">
        <v>20141219082419</v>
      </c>
      <c r="B264" s="115">
        <f t="shared" si="7"/>
        <v>256</v>
      </c>
      <c r="C264" s="116" t="s">
        <v>614</v>
      </c>
      <c r="D264" s="117" t="s">
        <v>606</v>
      </c>
      <c r="E264" s="118">
        <v>41992</v>
      </c>
      <c r="F264" s="117">
        <v>118905</v>
      </c>
      <c r="G264" s="119">
        <v>300</v>
      </c>
      <c r="H264" s="141"/>
      <c r="I264" s="141"/>
      <c r="J264" s="141"/>
      <c r="K264" s="141"/>
      <c r="L264" s="141"/>
      <c r="M264" s="119">
        <v>300</v>
      </c>
      <c r="N264" s="141"/>
      <c r="O264" s="141"/>
      <c r="P264" s="141"/>
      <c r="Q264" s="141"/>
      <c r="R264" s="141"/>
      <c r="S264" s="124"/>
      <c r="T264" s="124"/>
      <c r="U264" s="124"/>
      <c r="V264" s="145"/>
      <c r="W264" s="52"/>
      <c r="X264" s="24">
        <f t="shared" si="6"/>
        <v>0</v>
      </c>
    </row>
    <row r="265" spans="1:24" ht="15.6" x14ac:dyDescent="0.3">
      <c r="A265" s="114">
        <v>20141218094238</v>
      </c>
      <c r="B265" s="115">
        <f t="shared" si="7"/>
        <v>257</v>
      </c>
      <c r="C265" s="116" t="s">
        <v>615</v>
      </c>
      <c r="D265" s="117" t="s">
        <v>603</v>
      </c>
      <c r="E265" s="118">
        <v>41992</v>
      </c>
      <c r="F265" s="117">
        <v>118936</v>
      </c>
      <c r="G265" s="119">
        <v>30.24</v>
      </c>
      <c r="H265" s="141"/>
      <c r="I265" s="141"/>
      <c r="J265" s="141"/>
      <c r="K265" s="141"/>
      <c r="L265" s="141"/>
      <c r="M265" s="141"/>
      <c r="N265" s="141"/>
      <c r="O265" s="141"/>
      <c r="P265" s="141"/>
      <c r="Q265" s="141"/>
      <c r="R265" s="141"/>
      <c r="S265" s="124"/>
      <c r="T265" s="124"/>
      <c r="U265" s="124"/>
      <c r="V265" s="121">
        <v>30.24</v>
      </c>
      <c r="W265" s="52"/>
      <c r="X265" s="24">
        <f t="shared" si="6"/>
        <v>0</v>
      </c>
    </row>
    <row r="266" spans="1:24" ht="15.6" x14ac:dyDescent="0.3">
      <c r="A266" s="114">
        <v>20141218094238</v>
      </c>
      <c r="B266" s="115">
        <f t="shared" si="7"/>
        <v>258</v>
      </c>
      <c r="C266" s="116" t="s">
        <v>615</v>
      </c>
      <c r="D266" s="117" t="s">
        <v>1205</v>
      </c>
      <c r="E266" s="118">
        <v>41992</v>
      </c>
      <c r="F266" s="117">
        <v>118936</v>
      </c>
      <c r="G266" s="123">
        <v>67.2</v>
      </c>
      <c r="H266" s="141"/>
      <c r="I266" s="141"/>
      <c r="J266" s="123">
        <v>67.2</v>
      </c>
      <c r="K266" s="141"/>
      <c r="L266" s="141"/>
      <c r="M266" s="141"/>
      <c r="N266" s="141"/>
      <c r="O266" s="141"/>
      <c r="P266" s="141"/>
      <c r="Q266" s="141"/>
      <c r="R266" s="141"/>
      <c r="S266" s="124"/>
      <c r="T266" s="124"/>
      <c r="U266" s="124"/>
      <c r="V266" s="121"/>
      <c r="W266" s="52"/>
      <c r="X266" s="24">
        <f t="shared" ref="X266:X329" si="8">G266-SUM(I266:W266)</f>
        <v>0</v>
      </c>
    </row>
    <row r="267" spans="1:24" ht="15.6" x14ac:dyDescent="0.3">
      <c r="A267" s="114">
        <v>20141217154701</v>
      </c>
      <c r="B267" s="115">
        <f t="shared" ref="B267:B330" si="9">B266+1</f>
        <v>259</v>
      </c>
      <c r="C267" s="116" t="s">
        <v>615</v>
      </c>
      <c r="D267" s="117" t="s">
        <v>595</v>
      </c>
      <c r="E267" s="118">
        <v>41992</v>
      </c>
      <c r="F267" s="117">
        <v>118936</v>
      </c>
      <c r="G267" s="119">
        <v>650</v>
      </c>
      <c r="H267" s="141"/>
      <c r="I267" s="141"/>
      <c r="J267" s="141"/>
      <c r="K267" s="141"/>
      <c r="L267" s="119">
        <v>650</v>
      </c>
      <c r="M267" s="141"/>
      <c r="N267" s="141"/>
      <c r="O267" s="141"/>
      <c r="P267" s="141"/>
      <c r="Q267" s="141"/>
      <c r="R267" s="141"/>
      <c r="S267" s="124"/>
      <c r="T267" s="124"/>
      <c r="U267" s="124"/>
      <c r="V267" s="145"/>
      <c r="W267" s="52"/>
      <c r="X267" s="24">
        <f t="shared" si="8"/>
        <v>0</v>
      </c>
    </row>
    <row r="268" spans="1:24" ht="15.6" x14ac:dyDescent="0.3">
      <c r="A268" s="143">
        <v>20141218094238</v>
      </c>
      <c r="B268" s="115">
        <f t="shared" si="9"/>
        <v>260</v>
      </c>
      <c r="C268" s="116" t="s">
        <v>615</v>
      </c>
      <c r="D268" s="117" t="s">
        <v>1205</v>
      </c>
      <c r="E268" s="118">
        <v>41992</v>
      </c>
      <c r="F268" s="117">
        <v>118936</v>
      </c>
      <c r="G268" s="123">
        <v>175.21</v>
      </c>
      <c r="H268" s="141"/>
      <c r="I268" s="141"/>
      <c r="J268" s="123">
        <v>175.21</v>
      </c>
      <c r="K268" s="141"/>
      <c r="L268" s="141"/>
      <c r="M268" s="141"/>
      <c r="N268" s="141"/>
      <c r="O268" s="141"/>
      <c r="P268" s="141"/>
      <c r="Q268" s="141"/>
      <c r="R268" s="141"/>
      <c r="S268" s="124"/>
      <c r="T268" s="124"/>
      <c r="U268" s="124"/>
      <c r="V268" s="145"/>
      <c r="W268" s="52"/>
      <c r="X268" s="24">
        <f t="shared" si="8"/>
        <v>0</v>
      </c>
    </row>
    <row r="269" spans="1:24" ht="15.6" x14ac:dyDescent="0.3">
      <c r="A269" s="114">
        <v>20141218094238</v>
      </c>
      <c r="B269" s="115">
        <f t="shared" si="9"/>
        <v>261</v>
      </c>
      <c r="C269" s="116" t="s">
        <v>615</v>
      </c>
      <c r="D269" s="117" t="s">
        <v>606</v>
      </c>
      <c r="E269" s="118">
        <v>41992</v>
      </c>
      <c r="F269" s="117">
        <v>118936</v>
      </c>
      <c r="G269" s="119">
        <v>300</v>
      </c>
      <c r="H269" s="141"/>
      <c r="I269" s="141"/>
      <c r="J269" s="141"/>
      <c r="K269" s="141"/>
      <c r="L269" s="141"/>
      <c r="M269" s="119">
        <v>300</v>
      </c>
      <c r="N269" s="141"/>
      <c r="O269" s="141"/>
      <c r="P269" s="141"/>
      <c r="Q269" s="141"/>
      <c r="R269" s="141"/>
      <c r="S269" s="124"/>
      <c r="T269" s="124"/>
      <c r="U269" s="124"/>
      <c r="V269" s="145"/>
      <c r="W269" s="52"/>
      <c r="X269" s="24">
        <f t="shared" si="8"/>
        <v>0</v>
      </c>
    </row>
    <row r="270" spans="1:24" ht="15.6" x14ac:dyDescent="0.3">
      <c r="A270" s="114">
        <v>20141218094238</v>
      </c>
      <c r="B270" s="115">
        <f t="shared" si="9"/>
        <v>262</v>
      </c>
      <c r="C270" s="116" t="s">
        <v>615</v>
      </c>
      <c r="D270" s="117" t="s">
        <v>1204</v>
      </c>
      <c r="E270" s="118">
        <v>41992</v>
      </c>
      <c r="F270" s="117">
        <v>118936</v>
      </c>
      <c r="G270" s="123">
        <v>600</v>
      </c>
      <c r="H270" s="141"/>
      <c r="I270" s="141"/>
      <c r="J270" s="123">
        <v>600</v>
      </c>
      <c r="K270" s="141"/>
      <c r="L270" s="141"/>
      <c r="M270" s="141"/>
      <c r="N270" s="141"/>
      <c r="O270" s="141"/>
      <c r="P270" s="141"/>
      <c r="Q270" s="141"/>
      <c r="R270" s="141"/>
      <c r="S270" s="124"/>
      <c r="T270" s="124"/>
      <c r="U270" s="124"/>
      <c r="V270" s="145"/>
      <c r="W270" s="52"/>
      <c r="X270" s="24">
        <f t="shared" si="8"/>
        <v>0</v>
      </c>
    </row>
    <row r="271" spans="1:24" ht="15.6" x14ac:dyDescent="0.3">
      <c r="A271" s="114">
        <v>20141218094922</v>
      </c>
      <c r="B271" s="115">
        <f t="shared" si="9"/>
        <v>263</v>
      </c>
      <c r="C271" s="116" t="s">
        <v>616</v>
      </c>
      <c r="D271" s="117" t="s">
        <v>603</v>
      </c>
      <c r="E271" s="118">
        <v>41992</v>
      </c>
      <c r="F271" s="117">
        <v>118997</v>
      </c>
      <c r="G271" s="119">
        <v>17.920000000000002</v>
      </c>
      <c r="H271" s="141"/>
      <c r="I271" s="141"/>
      <c r="J271" s="141"/>
      <c r="K271" s="141"/>
      <c r="L271" s="141"/>
      <c r="M271" s="141"/>
      <c r="N271" s="141"/>
      <c r="O271" s="141"/>
      <c r="P271" s="141"/>
      <c r="Q271" s="141"/>
      <c r="R271" s="141"/>
      <c r="S271" s="124"/>
      <c r="T271" s="124"/>
      <c r="U271" s="124"/>
      <c r="V271" s="121">
        <v>17.920000000000002</v>
      </c>
      <c r="W271" s="52"/>
      <c r="X271" s="24">
        <f t="shared" si="8"/>
        <v>0</v>
      </c>
    </row>
    <row r="272" spans="1:24" ht="15.6" x14ac:dyDescent="0.3">
      <c r="A272" s="114">
        <v>20141218094922</v>
      </c>
      <c r="B272" s="115">
        <f t="shared" si="9"/>
        <v>264</v>
      </c>
      <c r="C272" s="116" t="s">
        <v>616</v>
      </c>
      <c r="D272" s="117" t="s">
        <v>1217</v>
      </c>
      <c r="E272" s="118">
        <v>41992</v>
      </c>
      <c r="F272" s="117">
        <v>118997</v>
      </c>
      <c r="G272" s="123">
        <v>178.08</v>
      </c>
      <c r="H272" s="141"/>
      <c r="I272" s="141"/>
      <c r="J272" s="123">
        <v>178.08</v>
      </c>
      <c r="K272" s="141"/>
      <c r="L272" s="141"/>
      <c r="M272" s="141"/>
      <c r="N272" s="141"/>
      <c r="O272" s="141"/>
      <c r="P272" s="141"/>
      <c r="Q272" s="141"/>
      <c r="R272" s="141"/>
      <c r="S272" s="124"/>
      <c r="T272" s="124"/>
      <c r="U272" s="124"/>
      <c r="V272" s="145"/>
      <c r="W272" s="52"/>
      <c r="X272" s="24">
        <f t="shared" si="8"/>
        <v>0</v>
      </c>
    </row>
    <row r="273" spans="1:24" ht="15.6" x14ac:dyDescent="0.3">
      <c r="A273" s="114">
        <v>20141217154931</v>
      </c>
      <c r="B273" s="115">
        <f t="shared" si="9"/>
        <v>265</v>
      </c>
      <c r="C273" s="116" t="s">
        <v>616</v>
      </c>
      <c r="D273" s="117" t="s">
        <v>595</v>
      </c>
      <c r="E273" s="118">
        <v>41992</v>
      </c>
      <c r="F273" s="117">
        <v>118997</v>
      </c>
      <c r="G273" s="119">
        <v>650</v>
      </c>
      <c r="H273" s="141"/>
      <c r="I273" s="141"/>
      <c r="J273" s="141"/>
      <c r="K273" s="141"/>
      <c r="L273" s="119">
        <v>650</v>
      </c>
      <c r="M273" s="141"/>
      <c r="N273" s="141"/>
      <c r="O273" s="141"/>
      <c r="P273" s="141"/>
      <c r="Q273" s="141"/>
      <c r="R273" s="141"/>
      <c r="S273" s="124"/>
      <c r="T273" s="124"/>
      <c r="U273" s="124"/>
      <c r="V273" s="145"/>
      <c r="W273" s="52"/>
      <c r="X273" s="24">
        <f t="shared" si="8"/>
        <v>0</v>
      </c>
    </row>
    <row r="274" spans="1:24" ht="15.6" x14ac:dyDescent="0.3">
      <c r="A274" s="143">
        <v>20141218094922</v>
      </c>
      <c r="B274" s="115">
        <f t="shared" si="9"/>
        <v>266</v>
      </c>
      <c r="C274" s="116" t="s">
        <v>616</v>
      </c>
      <c r="D274" s="117" t="s">
        <v>1219</v>
      </c>
      <c r="E274" s="118">
        <v>41992</v>
      </c>
      <c r="F274" s="117">
        <v>118997</v>
      </c>
      <c r="G274" s="123">
        <v>543.9</v>
      </c>
      <c r="H274" s="141"/>
      <c r="I274" s="141"/>
      <c r="J274" s="123">
        <v>543.9</v>
      </c>
      <c r="K274" s="141"/>
      <c r="L274" s="141"/>
      <c r="M274" s="141"/>
      <c r="N274" s="141"/>
      <c r="O274" s="141"/>
      <c r="P274" s="141"/>
      <c r="Q274" s="141"/>
      <c r="R274" s="141"/>
      <c r="S274" s="124"/>
      <c r="T274" s="124"/>
      <c r="U274" s="124"/>
      <c r="V274" s="145"/>
      <c r="W274" s="52"/>
      <c r="X274" s="24">
        <f t="shared" si="8"/>
        <v>0</v>
      </c>
    </row>
    <row r="275" spans="1:24" ht="15.6" x14ac:dyDescent="0.3">
      <c r="A275" s="114">
        <v>20141218094922</v>
      </c>
      <c r="B275" s="115">
        <f t="shared" si="9"/>
        <v>267</v>
      </c>
      <c r="C275" s="116" t="s">
        <v>616</v>
      </c>
      <c r="D275" s="117" t="s">
        <v>606</v>
      </c>
      <c r="E275" s="118">
        <v>41992</v>
      </c>
      <c r="F275" s="117">
        <v>118997</v>
      </c>
      <c r="G275" s="119">
        <v>300</v>
      </c>
      <c r="H275" s="141"/>
      <c r="I275" s="141"/>
      <c r="J275" s="141"/>
      <c r="K275" s="141"/>
      <c r="L275" s="141"/>
      <c r="M275" s="119">
        <v>300</v>
      </c>
      <c r="N275" s="141"/>
      <c r="O275" s="141"/>
      <c r="P275" s="141"/>
      <c r="Q275" s="141"/>
      <c r="R275" s="141"/>
      <c r="S275" s="124"/>
      <c r="T275" s="124"/>
      <c r="U275" s="124"/>
      <c r="V275" s="145"/>
      <c r="W275" s="52"/>
      <c r="X275" s="24">
        <f t="shared" si="8"/>
        <v>0</v>
      </c>
    </row>
    <row r="276" spans="1:24" ht="15.6" x14ac:dyDescent="0.3">
      <c r="A276" s="114">
        <v>20141218094922</v>
      </c>
      <c r="B276" s="115">
        <f t="shared" si="9"/>
        <v>268</v>
      </c>
      <c r="C276" s="116" t="s">
        <v>616</v>
      </c>
      <c r="D276" s="117" t="s">
        <v>1206</v>
      </c>
      <c r="E276" s="118">
        <v>41992</v>
      </c>
      <c r="F276" s="117">
        <v>118997</v>
      </c>
      <c r="G276" s="123">
        <v>450</v>
      </c>
      <c r="H276" s="141"/>
      <c r="I276" s="141"/>
      <c r="J276" s="123">
        <v>450</v>
      </c>
      <c r="K276" s="141"/>
      <c r="L276" s="141"/>
      <c r="M276" s="141"/>
      <c r="N276" s="141"/>
      <c r="O276" s="141"/>
      <c r="P276" s="141"/>
      <c r="Q276" s="141"/>
      <c r="R276" s="141"/>
      <c r="S276" s="124"/>
      <c r="T276" s="124"/>
      <c r="U276" s="124"/>
      <c r="V276" s="145"/>
      <c r="W276" s="52"/>
      <c r="X276" s="24">
        <f t="shared" si="8"/>
        <v>0</v>
      </c>
    </row>
    <row r="277" spans="1:24" ht="15.6" x14ac:dyDescent="0.3">
      <c r="A277" s="114">
        <v>20141218094922</v>
      </c>
      <c r="B277" s="115">
        <f t="shared" si="9"/>
        <v>269</v>
      </c>
      <c r="C277" s="116" t="s">
        <v>616</v>
      </c>
      <c r="D277" s="117" t="s">
        <v>1204</v>
      </c>
      <c r="E277" s="118">
        <v>41992</v>
      </c>
      <c r="F277" s="117">
        <v>118997</v>
      </c>
      <c r="G277" s="123">
        <v>600</v>
      </c>
      <c r="H277" s="141"/>
      <c r="I277" s="141"/>
      <c r="J277" s="123">
        <v>600</v>
      </c>
      <c r="K277" s="141"/>
      <c r="L277" s="141"/>
      <c r="M277" s="141"/>
      <c r="N277" s="141"/>
      <c r="O277" s="141"/>
      <c r="P277" s="141"/>
      <c r="Q277" s="141"/>
      <c r="R277" s="141"/>
      <c r="S277" s="124"/>
      <c r="T277" s="124"/>
      <c r="U277" s="124"/>
      <c r="V277" s="145"/>
      <c r="W277" s="52"/>
      <c r="X277" s="24">
        <f t="shared" si="8"/>
        <v>0</v>
      </c>
    </row>
    <row r="278" spans="1:24" ht="15.6" x14ac:dyDescent="0.3">
      <c r="A278" s="114">
        <v>20141217155148</v>
      </c>
      <c r="B278" s="115">
        <f t="shared" si="9"/>
        <v>270</v>
      </c>
      <c r="C278" s="116" t="s">
        <v>617</v>
      </c>
      <c r="D278" s="117" t="s">
        <v>595</v>
      </c>
      <c r="E278" s="118">
        <v>41992</v>
      </c>
      <c r="F278" s="117">
        <v>643</v>
      </c>
      <c r="G278" s="119">
        <v>650</v>
      </c>
      <c r="H278" s="141"/>
      <c r="I278" s="141"/>
      <c r="J278" s="141"/>
      <c r="K278" s="141"/>
      <c r="L278" s="119">
        <v>650</v>
      </c>
      <c r="M278" s="141"/>
      <c r="N278" s="141"/>
      <c r="O278" s="141"/>
      <c r="P278" s="141"/>
      <c r="Q278" s="141"/>
      <c r="R278" s="141"/>
      <c r="S278" s="124"/>
      <c r="T278" s="124"/>
      <c r="U278" s="124"/>
      <c r="V278" s="145"/>
      <c r="W278" s="52"/>
      <c r="X278" s="24">
        <f t="shared" si="8"/>
        <v>0</v>
      </c>
    </row>
    <row r="279" spans="1:24" ht="15.6" x14ac:dyDescent="0.3">
      <c r="A279" s="114">
        <v>20141218094018</v>
      </c>
      <c r="B279" s="115">
        <f t="shared" si="9"/>
        <v>271</v>
      </c>
      <c r="C279" s="116" t="s">
        <v>619</v>
      </c>
      <c r="D279" s="117" t="s">
        <v>1217</v>
      </c>
      <c r="E279" s="118">
        <v>41992</v>
      </c>
      <c r="F279" s="117">
        <v>118998</v>
      </c>
      <c r="G279" s="123">
        <v>123.2</v>
      </c>
      <c r="H279" s="141"/>
      <c r="I279" s="141"/>
      <c r="J279" s="123">
        <v>123.2</v>
      </c>
      <c r="K279" s="141"/>
      <c r="L279" s="141"/>
      <c r="M279" s="141"/>
      <c r="N279" s="141"/>
      <c r="O279" s="141"/>
      <c r="P279" s="141"/>
      <c r="Q279" s="141"/>
      <c r="R279" s="141"/>
      <c r="S279" s="124"/>
      <c r="T279" s="124"/>
      <c r="U279" s="124"/>
      <c r="V279" s="145"/>
      <c r="W279" s="52"/>
      <c r="X279" s="24">
        <f t="shared" si="8"/>
        <v>0</v>
      </c>
    </row>
    <row r="280" spans="1:24" ht="15.6" x14ac:dyDescent="0.3">
      <c r="A280" s="114">
        <v>20141217154629</v>
      </c>
      <c r="B280" s="115">
        <f t="shared" si="9"/>
        <v>272</v>
      </c>
      <c r="C280" s="116" t="s">
        <v>619</v>
      </c>
      <c r="D280" s="117" t="s">
        <v>595</v>
      </c>
      <c r="E280" s="118">
        <v>41992</v>
      </c>
      <c r="F280" s="117">
        <v>118998</v>
      </c>
      <c r="G280" s="119">
        <v>650</v>
      </c>
      <c r="H280" s="141"/>
      <c r="I280" s="141"/>
      <c r="J280" s="141"/>
      <c r="K280" s="141"/>
      <c r="L280" s="119">
        <v>650</v>
      </c>
      <c r="M280" s="141"/>
      <c r="N280" s="141"/>
      <c r="O280" s="141"/>
      <c r="P280" s="141"/>
      <c r="Q280" s="141"/>
      <c r="R280" s="141"/>
      <c r="S280" s="124"/>
      <c r="T280" s="124"/>
      <c r="U280" s="124"/>
      <c r="V280" s="145"/>
      <c r="W280" s="52"/>
      <c r="X280" s="24">
        <f t="shared" si="8"/>
        <v>0</v>
      </c>
    </row>
    <row r="281" spans="1:24" ht="15.6" x14ac:dyDescent="0.3">
      <c r="A281" s="143">
        <v>20141218094018</v>
      </c>
      <c r="B281" s="115">
        <f t="shared" si="9"/>
        <v>273</v>
      </c>
      <c r="C281" s="116" t="s">
        <v>619</v>
      </c>
      <c r="D281" s="117" t="s">
        <v>1218</v>
      </c>
      <c r="E281" s="118">
        <v>41992</v>
      </c>
      <c r="F281" s="117">
        <v>118998</v>
      </c>
      <c r="G281" s="123">
        <v>547.14</v>
      </c>
      <c r="H281" s="141"/>
      <c r="I281" s="141"/>
      <c r="J281" s="123">
        <v>547.14</v>
      </c>
      <c r="K281" s="141"/>
      <c r="L281" s="141"/>
      <c r="M281" s="141"/>
      <c r="N281" s="141"/>
      <c r="O281" s="141"/>
      <c r="P281" s="141"/>
      <c r="Q281" s="141"/>
      <c r="R281" s="141"/>
      <c r="S281" s="124"/>
      <c r="T281" s="124"/>
      <c r="U281" s="124"/>
      <c r="V281" s="145"/>
      <c r="W281" s="52"/>
      <c r="X281" s="24">
        <f t="shared" si="8"/>
        <v>0</v>
      </c>
    </row>
    <row r="282" spans="1:24" ht="15.6" x14ac:dyDescent="0.3">
      <c r="A282" s="114">
        <v>20141218094018</v>
      </c>
      <c r="B282" s="115">
        <f t="shared" si="9"/>
        <v>274</v>
      </c>
      <c r="C282" s="116" t="s">
        <v>619</v>
      </c>
      <c r="D282" s="117" t="s">
        <v>1206</v>
      </c>
      <c r="E282" s="118">
        <v>41992</v>
      </c>
      <c r="F282" s="117">
        <v>118998</v>
      </c>
      <c r="G282" s="123">
        <v>750</v>
      </c>
      <c r="H282" s="141"/>
      <c r="I282" s="141"/>
      <c r="J282" s="123">
        <v>750</v>
      </c>
      <c r="K282" s="141"/>
      <c r="L282" s="141"/>
      <c r="M282" s="141"/>
      <c r="N282" s="141"/>
      <c r="O282" s="141"/>
      <c r="P282" s="141"/>
      <c r="Q282" s="141"/>
      <c r="R282" s="141"/>
      <c r="S282" s="124"/>
      <c r="T282" s="124"/>
      <c r="U282" s="124"/>
      <c r="V282" s="145"/>
      <c r="W282" s="52"/>
      <c r="X282" s="24">
        <f t="shared" si="8"/>
        <v>0</v>
      </c>
    </row>
    <row r="283" spans="1:24" ht="15.6" x14ac:dyDescent="0.3">
      <c r="A283" s="114">
        <v>20141218094018</v>
      </c>
      <c r="B283" s="115">
        <f t="shared" si="9"/>
        <v>275</v>
      </c>
      <c r="C283" s="116" t="s">
        <v>619</v>
      </c>
      <c r="D283" s="117" t="s">
        <v>1220</v>
      </c>
      <c r="E283" s="118">
        <v>41992</v>
      </c>
      <c r="F283" s="117">
        <v>118998</v>
      </c>
      <c r="G283" s="123">
        <v>300</v>
      </c>
      <c r="H283" s="141"/>
      <c r="I283" s="141"/>
      <c r="J283" s="123">
        <v>300</v>
      </c>
      <c r="K283" s="141"/>
      <c r="L283" s="141"/>
      <c r="M283" s="141"/>
      <c r="N283" s="141"/>
      <c r="O283" s="141"/>
      <c r="P283" s="141"/>
      <c r="Q283" s="141"/>
      <c r="R283" s="141"/>
      <c r="S283" s="124"/>
      <c r="T283" s="124"/>
      <c r="U283" s="124"/>
      <c r="V283" s="145"/>
      <c r="W283" s="52"/>
      <c r="X283" s="24">
        <f t="shared" si="8"/>
        <v>0</v>
      </c>
    </row>
    <row r="284" spans="1:24" ht="15.6" x14ac:dyDescent="0.3">
      <c r="A284" s="114">
        <v>11539747</v>
      </c>
      <c r="B284" s="115">
        <f t="shared" si="9"/>
        <v>276</v>
      </c>
      <c r="C284" s="116" t="s">
        <v>648</v>
      </c>
      <c r="D284" s="117" t="s">
        <v>1221</v>
      </c>
      <c r="E284" s="118">
        <v>41996</v>
      </c>
      <c r="F284" s="117">
        <v>119065</v>
      </c>
      <c r="G284" s="123">
        <v>859</v>
      </c>
      <c r="H284" s="141"/>
      <c r="I284" s="141"/>
      <c r="J284" s="141"/>
      <c r="K284" s="141"/>
      <c r="L284" s="141"/>
      <c r="M284" s="141"/>
      <c r="N284" s="141">
        <v>859</v>
      </c>
      <c r="O284" s="141"/>
      <c r="P284" s="141"/>
      <c r="Q284" s="141"/>
      <c r="R284" s="141"/>
      <c r="S284" s="124"/>
      <c r="T284" s="124"/>
      <c r="U284" s="124"/>
      <c r="V284" s="145"/>
      <c r="W284" s="52"/>
      <c r="X284" s="24">
        <f t="shared" si="8"/>
        <v>0</v>
      </c>
    </row>
    <row r="285" spans="1:24" ht="15.6" x14ac:dyDescent="0.3">
      <c r="A285" s="114">
        <v>11539747</v>
      </c>
      <c r="B285" s="115">
        <f t="shared" si="9"/>
        <v>277</v>
      </c>
      <c r="C285" s="116" t="s">
        <v>648</v>
      </c>
      <c r="D285" s="117" t="s">
        <v>1222</v>
      </c>
      <c r="E285" s="118">
        <v>41996</v>
      </c>
      <c r="F285" s="117">
        <v>119065</v>
      </c>
      <c r="G285" s="123">
        <v>508</v>
      </c>
      <c r="H285" s="141"/>
      <c r="I285" s="141"/>
      <c r="J285" s="141"/>
      <c r="K285" s="141"/>
      <c r="L285" s="141"/>
      <c r="M285" s="141"/>
      <c r="N285" s="141">
        <v>508</v>
      </c>
      <c r="O285" s="141"/>
      <c r="P285" s="141"/>
      <c r="Q285" s="141"/>
      <c r="R285" s="141"/>
      <c r="S285" s="124"/>
      <c r="T285" s="124"/>
      <c r="U285" s="124"/>
      <c r="V285" s="145"/>
      <c r="W285" s="52"/>
      <c r="X285" s="24">
        <f t="shared" si="8"/>
        <v>0</v>
      </c>
    </row>
    <row r="286" spans="1:24" ht="15.6" x14ac:dyDescent="0.3">
      <c r="A286" s="114">
        <v>11539634</v>
      </c>
      <c r="B286" s="115">
        <f t="shared" si="9"/>
        <v>278</v>
      </c>
      <c r="C286" s="116" t="s">
        <v>648</v>
      </c>
      <c r="D286" s="117" t="s">
        <v>1223</v>
      </c>
      <c r="E286" s="118">
        <v>41999</v>
      </c>
      <c r="F286" s="117">
        <v>119102</v>
      </c>
      <c r="G286" s="123">
        <v>1184</v>
      </c>
      <c r="H286" s="141"/>
      <c r="I286" s="141"/>
      <c r="J286" s="141">
        <v>1036</v>
      </c>
      <c r="K286" s="141"/>
      <c r="L286" s="141"/>
      <c r="M286" s="141"/>
      <c r="N286" s="141">
        <v>148</v>
      </c>
      <c r="O286" s="141"/>
      <c r="P286" s="141"/>
      <c r="Q286" s="141"/>
      <c r="R286" s="141"/>
      <c r="S286" s="124"/>
      <c r="T286" s="124"/>
      <c r="U286" s="124"/>
      <c r="V286" s="145"/>
      <c r="W286" s="52"/>
      <c r="X286" s="24">
        <f t="shared" si="8"/>
        <v>0</v>
      </c>
    </row>
    <row r="287" spans="1:24" ht="15.6" x14ac:dyDescent="0.3">
      <c r="A287" s="114">
        <v>20150112111700</v>
      </c>
      <c r="B287" s="115">
        <f t="shared" si="9"/>
        <v>279</v>
      </c>
      <c r="C287" s="116" t="s">
        <v>602</v>
      </c>
      <c r="D287" s="117" t="s">
        <v>603</v>
      </c>
      <c r="E287" s="118">
        <v>42027</v>
      </c>
      <c r="F287" s="117">
        <v>680</v>
      </c>
      <c r="G287" s="119">
        <v>67.2</v>
      </c>
      <c r="H287" s="141"/>
      <c r="I287" s="141"/>
      <c r="J287" s="141"/>
      <c r="K287" s="141"/>
      <c r="L287" s="141"/>
      <c r="M287" s="141"/>
      <c r="N287" s="141"/>
      <c r="O287" s="141"/>
      <c r="P287" s="141"/>
      <c r="Q287" s="141"/>
      <c r="R287" s="141"/>
      <c r="S287" s="124"/>
      <c r="T287" s="124"/>
      <c r="U287" s="124"/>
      <c r="V287" s="121">
        <v>67.2</v>
      </c>
      <c r="W287" s="52"/>
      <c r="X287" s="24">
        <f t="shared" si="8"/>
        <v>0</v>
      </c>
    </row>
    <row r="288" spans="1:24" ht="15.6" x14ac:dyDescent="0.3">
      <c r="A288" s="114">
        <v>20150112111700</v>
      </c>
      <c r="B288" s="115">
        <f t="shared" si="9"/>
        <v>280</v>
      </c>
      <c r="C288" s="116" t="s">
        <v>602</v>
      </c>
      <c r="D288" s="117" t="s">
        <v>1224</v>
      </c>
      <c r="E288" s="118">
        <v>42027</v>
      </c>
      <c r="F288" s="117">
        <v>680</v>
      </c>
      <c r="G288" s="119">
        <v>218.4</v>
      </c>
      <c r="H288" s="141"/>
      <c r="I288" s="141"/>
      <c r="J288" s="141"/>
      <c r="K288" s="141"/>
      <c r="L288" s="141"/>
      <c r="M288" s="141"/>
      <c r="N288" s="141"/>
      <c r="O288" s="141"/>
      <c r="P288" s="119">
        <v>218.4</v>
      </c>
      <c r="Q288" s="141"/>
      <c r="R288" s="141"/>
      <c r="S288" s="124"/>
      <c r="T288" s="124"/>
      <c r="U288" s="124"/>
      <c r="V288" s="145"/>
      <c r="W288" s="52"/>
      <c r="X288" s="24">
        <f t="shared" si="8"/>
        <v>0</v>
      </c>
    </row>
    <row r="289" spans="1:24" ht="15.6" x14ac:dyDescent="0.3">
      <c r="A289" s="143">
        <v>20150112111700</v>
      </c>
      <c r="B289" s="115">
        <f t="shared" si="9"/>
        <v>281</v>
      </c>
      <c r="C289" s="116" t="s">
        <v>602</v>
      </c>
      <c r="D289" s="117" t="s">
        <v>1225</v>
      </c>
      <c r="E289" s="118">
        <v>42027</v>
      </c>
      <c r="F289" s="117">
        <v>680</v>
      </c>
      <c r="G289" s="123">
        <v>81.3</v>
      </c>
      <c r="H289" s="141"/>
      <c r="I289" s="141"/>
      <c r="J289" s="141"/>
      <c r="K289" s="141"/>
      <c r="L289" s="141"/>
      <c r="M289" s="141"/>
      <c r="N289" s="141"/>
      <c r="O289" s="141"/>
      <c r="P289" s="123">
        <v>81.3</v>
      </c>
      <c r="Q289" s="141"/>
      <c r="R289" s="141"/>
      <c r="S289" s="124"/>
      <c r="T289" s="124"/>
      <c r="U289" s="124"/>
      <c r="V289" s="145"/>
      <c r="W289" s="52"/>
      <c r="X289" s="24">
        <f t="shared" si="8"/>
        <v>0</v>
      </c>
    </row>
    <row r="290" spans="1:24" ht="15.6" x14ac:dyDescent="0.3">
      <c r="A290" s="114">
        <v>20150112111700</v>
      </c>
      <c r="B290" s="115">
        <f t="shared" si="9"/>
        <v>282</v>
      </c>
      <c r="C290" s="116" t="s">
        <v>602</v>
      </c>
      <c r="D290" s="117" t="s">
        <v>606</v>
      </c>
      <c r="E290" s="118">
        <v>42027</v>
      </c>
      <c r="F290" s="117">
        <v>680</v>
      </c>
      <c r="G290" s="119">
        <v>300</v>
      </c>
      <c r="H290" s="141"/>
      <c r="I290" s="141"/>
      <c r="J290" s="141"/>
      <c r="K290" s="141"/>
      <c r="L290" s="141"/>
      <c r="M290" s="119">
        <v>300</v>
      </c>
      <c r="N290" s="141"/>
      <c r="O290" s="141"/>
      <c r="P290" s="141"/>
      <c r="Q290" s="141"/>
      <c r="R290" s="141"/>
      <c r="S290" s="124"/>
      <c r="T290" s="124"/>
      <c r="U290" s="124"/>
      <c r="V290" s="145"/>
      <c r="W290" s="52"/>
      <c r="X290" s="24">
        <f t="shared" si="8"/>
        <v>0</v>
      </c>
    </row>
    <row r="291" spans="1:24" ht="15.6" x14ac:dyDescent="0.3">
      <c r="A291" s="114">
        <v>20150112111700</v>
      </c>
      <c r="B291" s="115">
        <f t="shared" si="9"/>
        <v>283</v>
      </c>
      <c r="C291" s="116" t="s">
        <v>602</v>
      </c>
      <c r="D291" s="117" t="s">
        <v>1224</v>
      </c>
      <c r="E291" s="118">
        <v>42027</v>
      </c>
      <c r="F291" s="117">
        <v>680</v>
      </c>
      <c r="G291" s="119">
        <v>300</v>
      </c>
      <c r="H291" s="141"/>
      <c r="I291" s="141"/>
      <c r="J291" s="141"/>
      <c r="K291" s="141"/>
      <c r="L291" s="141"/>
      <c r="M291" s="141"/>
      <c r="N291" s="141"/>
      <c r="O291" s="141"/>
      <c r="P291" s="119">
        <v>300</v>
      </c>
      <c r="Q291" s="141"/>
      <c r="R291" s="141"/>
      <c r="S291" s="124"/>
      <c r="T291" s="124"/>
      <c r="U291" s="124"/>
      <c r="V291" s="145"/>
      <c r="W291" s="52"/>
      <c r="X291" s="24">
        <f t="shared" si="8"/>
        <v>0</v>
      </c>
    </row>
    <row r="292" spans="1:24" ht="15.6" x14ac:dyDescent="0.3">
      <c r="A292" s="114">
        <v>20150112112035</v>
      </c>
      <c r="B292" s="115">
        <f t="shared" si="9"/>
        <v>284</v>
      </c>
      <c r="C292" s="116" t="s">
        <v>617</v>
      </c>
      <c r="D292" s="117" t="s">
        <v>1216</v>
      </c>
      <c r="E292" s="118">
        <v>42027</v>
      </c>
      <c r="F292" s="117">
        <v>679</v>
      </c>
      <c r="G292" s="119">
        <v>154.56</v>
      </c>
      <c r="H292" s="141"/>
      <c r="I292" s="141"/>
      <c r="J292" s="141"/>
      <c r="K292" s="141"/>
      <c r="L292" s="141"/>
      <c r="M292" s="141"/>
      <c r="N292" s="119">
        <v>154.56</v>
      </c>
      <c r="O292" s="141"/>
      <c r="P292" s="141"/>
      <c r="Q292" s="141"/>
      <c r="R292" s="141"/>
      <c r="S292" s="124"/>
      <c r="T292" s="124"/>
      <c r="U292" s="124"/>
      <c r="V292" s="145"/>
      <c r="W292" s="52"/>
      <c r="X292" s="24">
        <f t="shared" si="8"/>
        <v>0</v>
      </c>
    </row>
    <row r="293" spans="1:24" ht="15.6" x14ac:dyDescent="0.3">
      <c r="A293" s="143">
        <v>20150112112035</v>
      </c>
      <c r="B293" s="115">
        <f t="shared" si="9"/>
        <v>285</v>
      </c>
      <c r="C293" s="116" t="s">
        <v>617</v>
      </c>
      <c r="D293" s="117" t="s">
        <v>1216</v>
      </c>
      <c r="E293" s="118">
        <v>42027</v>
      </c>
      <c r="F293" s="117">
        <v>679</v>
      </c>
      <c r="G293" s="123">
        <v>1427.23</v>
      </c>
      <c r="H293" s="141"/>
      <c r="I293" s="141"/>
      <c r="J293" s="141"/>
      <c r="K293" s="141"/>
      <c r="L293" s="141"/>
      <c r="M293" s="141"/>
      <c r="N293" s="123">
        <v>1427.23</v>
      </c>
      <c r="O293" s="141"/>
      <c r="P293" s="141"/>
      <c r="Q293" s="141"/>
      <c r="R293" s="141"/>
      <c r="S293" s="124"/>
      <c r="T293" s="124"/>
      <c r="U293" s="124"/>
      <c r="V293" s="145"/>
      <c r="W293" s="52"/>
      <c r="X293" s="24">
        <f t="shared" si="8"/>
        <v>0</v>
      </c>
    </row>
    <row r="294" spans="1:24" ht="15.6" x14ac:dyDescent="0.3">
      <c r="A294" s="114">
        <v>20150112112035</v>
      </c>
      <c r="B294" s="115">
        <f t="shared" si="9"/>
        <v>286</v>
      </c>
      <c r="C294" s="116" t="s">
        <v>617</v>
      </c>
      <c r="D294" s="117" t="s">
        <v>1226</v>
      </c>
      <c r="E294" s="118">
        <v>42027</v>
      </c>
      <c r="F294" s="117">
        <v>679</v>
      </c>
      <c r="G294" s="119">
        <v>1800</v>
      </c>
      <c r="H294" s="141"/>
      <c r="I294" s="141"/>
      <c r="J294" s="141"/>
      <c r="K294" s="141"/>
      <c r="L294" s="141"/>
      <c r="M294" s="141"/>
      <c r="N294" s="119">
        <v>1800</v>
      </c>
      <c r="O294" s="141"/>
      <c r="P294" s="141"/>
      <c r="Q294" s="141"/>
      <c r="R294" s="141"/>
      <c r="S294" s="124"/>
      <c r="T294" s="124"/>
      <c r="U294" s="124"/>
      <c r="V294" s="145"/>
      <c r="W294" s="52"/>
      <c r="X294" s="24">
        <f t="shared" si="8"/>
        <v>0</v>
      </c>
    </row>
    <row r="295" spans="1:24" ht="15.6" x14ac:dyDescent="0.3">
      <c r="A295" s="114">
        <v>20150112111459</v>
      </c>
      <c r="B295" s="115">
        <f t="shared" si="9"/>
        <v>287</v>
      </c>
      <c r="C295" s="116" t="s">
        <v>619</v>
      </c>
      <c r="D295" s="117" t="s">
        <v>603</v>
      </c>
      <c r="E295" s="118">
        <v>42027</v>
      </c>
      <c r="F295" s="118" t="s">
        <v>455</v>
      </c>
      <c r="G295" s="119">
        <v>47.6</v>
      </c>
      <c r="H295" s="141"/>
      <c r="I295" s="141"/>
      <c r="J295" s="141"/>
      <c r="K295" s="141"/>
      <c r="L295" s="141"/>
      <c r="M295" s="141"/>
      <c r="N295" s="141"/>
      <c r="O295" s="141"/>
      <c r="P295" s="141"/>
      <c r="Q295" s="141"/>
      <c r="R295" s="141"/>
      <c r="S295" s="124"/>
      <c r="T295" s="124"/>
      <c r="U295" s="124"/>
      <c r="V295" s="121">
        <v>47.6</v>
      </c>
      <c r="W295" s="52"/>
      <c r="X295" s="24">
        <f t="shared" si="8"/>
        <v>0</v>
      </c>
    </row>
    <row r="296" spans="1:24" ht="15.6" x14ac:dyDescent="0.3">
      <c r="A296" s="114">
        <v>20150112111459</v>
      </c>
      <c r="B296" s="115">
        <f t="shared" si="9"/>
        <v>288</v>
      </c>
      <c r="C296" s="116" t="s">
        <v>619</v>
      </c>
      <c r="D296" s="117" t="s">
        <v>606</v>
      </c>
      <c r="E296" s="118">
        <v>42027</v>
      </c>
      <c r="F296" s="118" t="s">
        <v>455</v>
      </c>
      <c r="G296" s="119">
        <v>300</v>
      </c>
      <c r="H296" s="141"/>
      <c r="I296" s="141"/>
      <c r="J296" s="141"/>
      <c r="K296" s="141"/>
      <c r="L296" s="141"/>
      <c r="M296" s="119">
        <v>300</v>
      </c>
      <c r="N296" s="141"/>
      <c r="O296" s="141"/>
      <c r="P296" s="141"/>
      <c r="Q296" s="141"/>
      <c r="R296" s="141"/>
      <c r="S296" s="124"/>
      <c r="T296" s="124"/>
      <c r="U296" s="124"/>
      <c r="V296" s="124"/>
      <c r="W296" s="52"/>
      <c r="X296" s="24">
        <f t="shared" si="8"/>
        <v>0</v>
      </c>
    </row>
    <row r="297" spans="1:24" ht="15" customHeight="1" x14ac:dyDescent="0.3">
      <c r="A297" s="146" t="s">
        <v>649</v>
      </c>
      <c r="B297" s="115">
        <f t="shared" si="9"/>
        <v>289</v>
      </c>
      <c r="C297" s="116" t="s">
        <v>1182</v>
      </c>
      <c r="D297" s="131" t="s">
        <v>679</v>
      </c>
      <c r="E297" s="132" t="s">
        <v>455</v>
      </c>
      <c r="F297" s="116"/>
      <c r="G297" s="133">
        <v>2225.65</v>
      </c>
      <c r="H297" s="120"/>
      <c r="I297" s="120"/>
      <c r="J297" s="120"/>
      <c r="K297" s="120"/>
      <c r="L297" s="120"/>
      <c r="M297" s="120"/>
      <c r="N297" s="120"/>
      <c r="O297" s="120"/>
      <c r="P297" s="120"/>
      <c r="Q297" s="120"/>
      <c r="R297" s="120"/>
      <c r="S297" s="124"/>
      <c r="T297" s="134">
        <v>2225.65</v>
      </c>
      <c r="U297" s="124"/>
      <c r="V297" s="124"/>
      <c r="W297" s="52"/>
      <c r="X297" s="24">
        <f t="shared" si="8"/>
        <v>0</v>
      </c>
    </row>
    <row r="298" spans="1:24" ht="15.6" x14ac:dyDescent="0.3">
      <c r="A298" s="130" t="s">
        <v>455</v>
      </c>
      <c r="B298" s="115">
        <f t="shared" si="9"/>
        <v>290</v>
      </c>
      <c r="C298" s="116" t="s">
        <v>650</v>
      </c>
      <c r="D298" s="131" t="s">
        <v>635</v>
      </c>
      <c r="E298" s="132" t="s">
        <v>455</v>
      </c>
      <c r="F298" s="116"/>
      <c r="G298" s="135"/>
      <c r="H298" s="120"/>
      <c r="I298" s="120"/>
      <c r="J298" s="120"/>
      <c r="K298" s="120"/>
      <c r="L298" s="135"/>
      <c r="M298" s="120"/>
      <c r="N298" s="120"/>
      <c r="O298" s="120"/>
      <c r="P298" s="120"/>
      <c r="Q298" s="120"/>
      <c r="R298" s="120"/>
      <c r="S298" s="124"/>
      <c r="T298" s="134"/>
      <c r="U298" s="124"/>
      <c r="V298" s="124"/>
      <c r="W298" s="52"/>
      <c r="X298" s="24">
        <f t="shared" si="8"/>
        <v>0</v>
      </c>
    </row>
    <row r="299" spans="1:24" ht="14.4" customHeight="1" x14ac:dyDescent="0.3">
      <c r="A299" s="146" t="s">
        <v>651</v>
      </c>
      <c r="B299" s="115">
        <f t="shared" si="9"/>
        <v>291</v>
      </c>
      <c r="C299" s="116" t="s">
        <v>1182</v>
      </c>
      <c r="D299" s="131" t="s">
        <v>679</v>
      </c>
      <c r="E299" s="132"/>
      <c r="F299" s="116"/>
      <c r="G299" s="133">
        <v>2225.65</v>
      </c>
      <c r="H299" s="120"/>
      <c r="I299" s="120"/>
      <c r="J299" s="120"/>
      <c r="K299" s="120"/>
      <c r="L299" s="120"/>
      <c r="M299" s="120"/>
      <c r="N299" s="120"/>
      <c r="O299" s="120"/>
      <c r="P299" s="120"/>
      <c r="Q299" s="120"/>
      <c r="R299" s="120"/>
      <c r="S299" s="124"/>
      <c r="T299" s="134">
        <v>2225.65</v>
      </c>
      <c r="U299" s="124"/>
      <c r="V299" s="124"/>
      <c r="W299" s="52"/>
      <c r="X299" s="24">
        <f t="shared" si="8"/>
        <v>0</v>
      </c>
    </row>
    <row r="300" spans="1:24" ht="15.6" x14ac:dyDescent="0.3">
      <c r="A300" s="130" t="s">
        <v>455</v>
      </c>
      <c r="B300" s="115">
        <f t="shared" si="9"/>
        <v>292</v>
      </c>
      <c r="C300" s="116" t="s">
        <v>652</v>
      </c>
      <c r="D300" s="131" t="s">
        <v>635</v>
      </c>
      <c r="E300" s="132"/>
      <c r="F300" s="116"/>
      <c r="G300" s="133"/>
      <c r="H300" s="120"/>
      <c r="I300" s="120"/>
      <c r="J300" s="120"/>
      <c r="K300" s="120"/>
      <c r="L300" s="120"/>
      <c r="M300" s="120"/>
      <c r="N300" s="120"/>
      <c r="O300" s="120"/>
      <c r="P300" s="120"/>
      <c r="Q300" s="120"/>
      <c r="R300" s="120"/>
      <c r="S300" s="124"/>
      <c r="T300" s="134"/>
      <c r="U300" s="124"/>
      <c r="V300" s="124"/>
      <c r="W300" s="52"/>
      <c r="X300" s="24">
        <f t="shared" si="8"/>
        <v>0</v>
      </c>
    </row>
    <row r="301" spans="1:24" ht="14.4" customHeight="1" x14ac:dyDescent="0.3">
      <c r="A301" s="146" t="s">
        <v>653</v>
      </c>
      <c r="B301" s="115">
        <f t="shared" si="9"/>
        <v>293</v>
      </c>
      <c r="C301" s="116" t="s">
        <v>1182</v>
      </c>
      <c r="D301" s="131" t="s">
        <v>679</v>
      </c>
      <c r="E301" s="132"/>
      <c r="F301" s="116"/>
      <c r="G301" s="133">
        <v>2637.4</v>
      </c>
      <c r="H301" s="120"/>
      <c r="I301" s="120"/>
      <c r="J301" s="120"/>
      <c r="K301" s="120"/>
      <c r="L301" s="120"/>
      <c r="M301" s="120"/>
      <c r="N301" s="120"/>
      <c r="O301" s="120"/>
      <c r="P301" s="120"/>
      <c r="Q301" s="120"/>
      <c r="R301" s="120"/>
      <c r="S301" s="124"/>
      <c r="T301" s="134">
        <v>2637.4</v>
      </c>
      <c r="U301" s="124"/>
      <c r="V301" s="124"/>
      <c r="W301" s="52"/>
      <c r="X301" s="24">
        <f t="shared" si="8"/>
        <v>0</v>
      </c>
    </row>
    <row r="302" spans="1:24" ht="15.6" x14ac:dyDescent="0.3">
      <c r="A302" s="130" t="s">
        <v>455</v>
      </c>
      <c r="B302" s="115">
        <f t="shared" si="9"/>
        <v>294</v>
      </c>
      <c r="C302" s="116" t="s">
        <v>654</v>
      </c>
      <c r="D302" s="131" t="s">
        <v>635</v>
      </c>
      <c r="E302" s="132"/>
      <c r="F302" s="116"/>
      <c r="G302" s="133"/>
      <c r="H302" s="120"/>
      <c r="I302" s="120"/>
      <c r="J302" s="120"/>
      <c r="K302" s="120"/>
      <c r="L302" s="120"/>
      <c r="M302" s="120"/>
      <c r="N302" s="120"/>
      <c r="O302" s="120"/>
      <c r="P302" s="120"/>
      <c r="Q302" s="120"/>
      <c r="R302" s="120"/>
      <c r="S302" s="124"/>
      <c r="T302" s="124"/>
      <c r="U302" s="124"/>
      <c r="V302" s="124"/>
      <c r="W302" s="52"/>
      <c r="X302" s="24">
        <f t="shared" si="8"/>
        <v>0</v>
      </c>
    </row>
    <row r="303" spans="1:24" ht="15.6" x14ac:dyDescent="0.3">
      <c r="A303" s="130"/>
      <c r="B303" s="115">
        <f t="shared" si="9"/>
        <v>295</v>
      </c>
      <c r="C303" s="116" t="s">
        <v>687</v>
      </c>
      <c r="D303" s="131" t="s">
        <v>688</v>
      </c>
      <c r="E303" s="132"/>
      <c r="F303" s="116"/>
      <c r="G303" s="133">
        <v>-5582.87</v>
      </c>
      <c r="H303" s="141"/>
      <c r="I303" s="141"/>
      <c r="J303" s="141"/>
      <c r="K303" s="141"/>
      <c r="L303" s="141"/>
      <c r="M303" s="141"/>
      <c r="N303" s="141"/>
      <c r="O303" s="141"/>
      <c r="P303" s="141"/>
      <c r="Q303" s="141"/>
      <c r="R303" s="141"/>
      <c r="S303" s="116"/>
      <c r="T303" s="116"/>
      <c r="U303" s="116"/>
      <c r="V303" s="116"/>
      <c r="W303" s="52">
        <v>-5582.87</v>
      </c>
      <c r="X303" s="24">
        <f t="shared" si="8"/>
        <v>0</v>
      </c>
    </row>
    <row r="304" spans="1:24" ht="15.6" x14ac:dyDescent="0.3">
      <c r="A304" s="147">
        <v>20150209135055</v>
      </c>
      <c r="B304" s="115">
        <f t="shared" si="9"/>
        <v>296</v>
      </c>
      <c r="C304" s="148" t="s">
        <v>640</v>
      </c>
      <c r="D304" s="148" t="s">
        <v>622</v>
      </c>
      <c r="E304" s="149">
        <v>42012</v>
      </c>
      <c r="F304" s="150">
        <v>1822</v>
      </c>
      <c r="G304" s="151">
        <v>48.83</v>
      </c>
      <c r="H304" s="120"/>
      <c r="I304" s="120"/>
      <c r="J304" s="120"/>
      <c r="K304" s="120"/>
      <c r="L304" s="119"/>
      <c r="M304" s="120"/>
      <c r="N304" s="120"/>
      <c r="O304" s="120"/>
      <c r="P304" s="120"/>
      <c r="Q304" s="120"/>
      <c r="R304" s="120"/>
      <c r="S304" s="121">
        <v>48.83</v>
      </c>
      <c r="T304" s="121"/>
      <c r="U304" s="121"/>
      <c r="V304" s="121"/>
      <c r="W304" s="52"/>
      <c r="X304" s="24">
        <f t="shared" si="8"/>
        <v>0</v>
      </c>
    </row>
    <row r="305" spans="1:24" ht="15.6" x14ac:dyDescent="0.3">
      <c r="A305" s="147">
        <v>1279994</v>
      </c>
      <c r="B305" s="115">
        <f t="shared" si="9"/>
        <v>297</v>
      </c>
      <c r="C305" s="148" t="s">
        <v>431</v>
      </c>
      <c r="D305" s="148" t="s">
        <v>1227</v>
      </c>
      <c r="E305" s="149">
        <v>42013</v>
      </c>
      <c r="F305" s="150">
        <v>119275</v>
      </c>
      <c r="G305" s="151">
        <v>473</v>
      </c>
      <c r="H305" s="120"/>
      <c r="I305" s="120"/>
      <c r="J305" s="120"/>
      <c r="K305" s="120"/>
      <c r="L305" s="120"/>
      <c r="M305" s="120"/>
      <c r="N305" s="119"/>
      <c r="O305" s="120"/>
      <c r="P305" s="119"/>
      <c r="Q305" s="119"/>
      <c r="R305" s="120"/>
      <c r="S305" s="122"/>
      <c r="T305" s="122"/>
      <c r="U305" s="122">
        <f>G305</f>
        <v>473</v>
      </c>
      <c r="V305" s="122"/>
      <c r="W305" s="52"/>
      <c r="X305" s="24">
        <f t="shared" si="8"/>
        <v>0</v>
      </c>
    </row>
    <row r="306" spans="1:24" ht="15.6" x14ac:dyDescent="0.3">
      <c r="A306" s="147">
        <v>20150121083915</v>
      </c>
      <c r="B306" s="115">
        <f t="shared" si="9"/>
        <v>298</v>
      </c>
      <c r="C306" s="148" t="s">
        <v>617</v>
      </c>
      <c r="D306" s="148" t="s">
        <v>606</v>
      </c>
      <c r="E306" s="149">
        <v>42013</v>
      </c>
      <c r="F306" s="150">
        <v>688</v>
      </c>
      <c r="G306" s="151">
        <v>300</v>
      </c>
      <c r="H306" s="120"/>
      <c r="I306" s="120"/>
      <c r="J306" s="120"/>
      <c r="K306" s="120"/>
      <c r="L306" s="120"/>
      <c r="M306" s="151">
        <v>300</v>
      </c>
      <c r="N306" s="120"/>
      <c r="O306" s="120"/>
      <c r="P306" s="123"/>
      <c r="Q306" s="116"/>
      <c r="R306" s="116"/>
      <c r="S306" s="124"/>
      <c r="T306" s="124"/>
      <c r="U306" s="124"/>
      <c r="V306" s="121"/>
      <c r="W306" s="52"/>
      <c r="X306" s="24">
        <f t="shared" si="8"/>
        <v>0</v>
      </c>
    </row>
    <row r="307" spans="1:24" ht="15.6" x14ac:dyDescent="0.3">
      <c r="A307" s="147">
        <v>20150121081056</v>
      </c>
      <c r="B307" s="115">
        <f t="shared" si="9"/>
        <v>299</v>
      </c>
      <c r="C307" s="148" t="s">
        <v>610</v>
      </c>
      <c r="D307" s="148" t="s">
        <v>603</v>
      </c>
      <c r="E307" s="149">
        <v>42016</v>
      </c>
      <c r="F307" s="150">
        <v>687</v>
      </c>
      <c r="G307" s="151">
        <v>33.35</v>
      </c>
      <c r="H307" s="120"/>
      <c r="I307" s="120"/>
      <c r="J307" s="119"/>
      <c r="K307" s="120"/>
      <c r="L307" s="120"/>
      <c r="M307" s="119"/>
      <c r="N307" s="120"/>
      <c r="O307" s="120"/>
      <c r="P307" s="119"/>
      <c r="Q307" s="120"/>
      <c r="R307" s="120"/>
      <c r="S307" s="122"/>
      <c r="T307" s="122"/>
      <c r="U307" s="122"/>
      <c r="V307" s="122">
        <v>33.35</v>
      </c>
      <c r="W307" s="52"/>
      <c r="X307" s="24">
        <f t="shared" si="8"/>
        <v>0</v>
      </c>
    </row>
    <row r="308" spans="1:24" ht="15.6" x14ac:dyDescent="0.3">
      <c r="A308" s="147">
        <v>20150121081056</v>
      </c>
      <c r="B308" s="115">
        <f t="shared" si="9"/>
        <v>300</v>
      </c>
      <c r="C308" s="148" t="s">
        <v>610</v>
      </c>
      <c r="D308" s="148" t="s">
        <v>606</v>
      </c>
      <c r="E308" s="149">
        <v>42016</v>
      </c>
      <c r="F308" s="150">
        <v>687</v>
      </c>
      <c r="G308" s="151">
        <v>300</v>
      </c>
      <c r="H308" s="120"/>
      <c r="I308" s="120"/>
      <c r="J308" s="120"/>
      <c r="K308" s="119"/>
      <c r="L308" s="119"/>
      <c r="M308" s="151">
        <v>300</v>
      </c>
      <c r="N308" s="120"/>
      <c r="O308" s="120"/>
      <c r="P308" s="119"/>
      <c r="Q308" s="120"/>
      <c r="R308" s="120"/>
      <c r="S308" s="122"/>
      <c r="T308" s="122"/>
      <c r="U308" s="122"/>
      <c r="V308" s="122"/>
      <c r="W308" s="52"/>
      <c r="X308" s="24">
        <f t="shared" si="8"/>
        <v>0</v>
      </c>
    </row>
    <row r="309" spans="1:24" ht="15.6" x14ac:dyDescent="0.3">
      <c r="A309" s="147">
        <v>20150120161001</v>
      </c>
      <c r="B309" s="115">
        <f t="shared" si="9"/>
        <v>301</v>
      </c>
      <c r="C309" s="148" t="s">
        <v>610</v>
      </c>
      <c r="D309" s="148" t="s">
        <v>595</v>
      </c>
      <c r="E309" s="149">
        <v>42027</v>
      </c>
      <c r="F309" s="150">
        <v>690</v>
      </c>
      <c r="G309" s="151">
        <v>650</v>
      </c>
      <c r="H309" s="120"/>
      <c r="I309" s="120"/>
      <c r="J309" s="120"/>
      <c r="K309" s="120"/>
      <c r="L309" s="151">
        <v>650</v>
      </c>
      <c r="M309" s="120"/>
      <c r="N309" s="120"/>
      <c r="O309" s="120"/>
      <c r="P309" s="123"/>
      <c r="Q309" s="120"/>
      <c r="R309" s="120"/>
      <c r="S309" s="121"/>
      <c r="T309" s="121"/>
      <c r="U309" s="121"/>
      <c r="V309" s="121"/>
      <c r="W309" s="52"/>
      <c r="X309" s="24">
        <f t="shared" si="8"/>
        <v>0</v>
      </c>
    </row>
    <row r="310" spans="1:24" ht="15.6" x14ac:dyDescent="0.3">
      <c r="A310" s="147">
        <v>20150121081228</v>
      </c>
      <c r="B310" s="115">
        <f t="shared" si="9"/>
        <v>302</v>
      </c>
      <c r="C310" s="148" t="s">
        <v>618</v>
      </c>
      <c r="D310" s="148" t="s">
        <v>603</v>
      </c>
      <c r="E310" s="149">
        <v>42027</v>
      </c>
      <c r="F310" s="150">
        <v>119570</v>
      </c>
      <c r="G310" s="151">
        <v>27.6</v>
      </c>
      <c r="H310" s="120"/>
      <c r="I310" s="120"/>
      <c r="J310" s="120"/>
      <c r="K310" s="120"/>
      <c r="L310" s="120"/>
      <c r="M310" s="119"/>
      <c r="N310" s="120"/>
      <c r="O310" s="120"/>
      <c r="P310" s="120"/>
      <c r="Q310" s="120"/>
      <c r="R310" s="120"/>
      <c r="S310" s="121"/>
      <c r="T310" s="121"/>
      <c r="U310" s="121"/>
      <c r="V310" s="121">
        <v>27.6</v>
      </c>
      <c r="W310" s="52"/>
      <c r="X310" s="24">
        <f t="shared" si="8"/>
        <v>0</v>
      </c>
    </row>
    <row r="311" spans="1:24" ht="15.6" x14ac:dyDescent="0.3">
      <c r="A311" s="147">
        <v>20150120161942</v>
      </c>
      <c r="B311" s="115">
        <f t="shared" si="9"/>
        <v>303</v>
      </c>
      <c r="C311" s="148" t="s">
        <v>618</v>
      </c>
      <c r="D311" s="148" t="s">
        <v>595</v>
      </c>
      <c r="E311" s="149">
        <v>42027</v>
      </c>
      <c r="F311" s="150">
        <v>119570</v>
      </c>
      <c r="G311" s="151">
        <v>650</v>
      </c>
      <c r="H311" s="120"/>
      <c r="I311" s="120"/>
      <c r="J311" s="119"/>
      <c r="K311" s="119"/>
      <c r="L311" s="151">
        <v>650</v>
      </c>
      <c r="M311" s="119"/>
      <c r="N311" s="120"/>
      <c r="O311" s="120"/>
      <c r="P311" s="120"/>
      <c r="Q311" s="120"/>
      <c r="R311" s="120"/>
      <c r="S311" s="122"/>
      <c r="T311" s="122"/>
      <c r="U311" s="122"/>
      <c r="V311" s="122"/>
      <c r="W311" s="52"/>
      <c r="X311" s="24">
        <f t="shared" si="8"/>
        <v>0</v>
      </c>
    </row>
    <row r="312" spans="1:24" ht="15.6" x14ac:dyDescent="0.3">
      <c r="A312" s="147">
        <v>20150121081228</v>
      </c>
      <c r="B312" s="115">
        <f t="shared" si="9"/>
        <v>304</v>
      </c>
      <c r="C312" s="148" t="s">
        <v>618</v>
      </c>
      <c r="D312" s="148" t="s">
        <v>606</v>
      </c>
      <c r="E312" s="149">
        <v>42027</v>
      </c>
      <c r="F312" s="150">
        <v>119570</v>
      </c>
      <c r="G312" s="151">
        <v>300</v>
      </c>
      <c r="H312" s="120"/>
      <c r="I312" s="120"/>
      <c r="J312" s="125"/>
      <c r="K312" s="120"/>
      <c r="L312" s="119"/>
      <c r="M312" s="151">
        <v>300</v>
      </c>
      <c r="N312" s="120"/>
      <c r="O312" s="120"/>
      <c r="P312" s="120"/>
      <c r="Q312" s="120"/>
      <c r="R312" s="120"/>
      <c r="S312" s="121"/>
      <c r="T312" s="121"/>
      <c r="U312" s="121"/>
      <c r="V312" s="121"/>
      <c r="W312" s="52"/>
      <c r="X312" s="24">
        <f t="shared" si="8"/>
        <v>0</v>
      </c>
    </row>
    <row r="313" spans="1:24" ht="15.6" x14ac:dyDescent="0.3">
      <c r="A313" s="147">
        <v>20150121090757</v>
      </c>
      <c r="B313" s="115">
        <f t="shared" si="9"/>
        <v>305</v>
      </c>
      <c r="C313" s="148" t="s">
        <v>612</v>
      </c>
      <c r="D313" s="148" t="s">
        <v>603</v>
      </c>
      <c r="E313" s="149">
        <v>42027</v>
      </c>
      <c r="F313" s="150">
        <v>119517</v>
      </c>
      <c r="G313" s="151">
        <v>71.3</v>
      </c>
      <c r="H313" s="120"/>
      <c r="I313" s="120"/>
      <c r="J313" s="119"/>
      <c r="K313" s="120"/>
      <c r="L313" s="120"/>
      <c r="M313" s="119"/>
      <c r="N313" s="120"/>
      <c r="O313" s="119"/>
      <c r="P313" s="120"/>
      <c r="Q313" s="120"/>
      <c r="R313" s="120"/>
      <c r="S313" s="122"/>
      <c r="T313" s="122"/>
      <c r="U313" s="122"/>
      <c r="V313" s="122">
        <v>71.3</v>
      </c>
      <c r="W313" s="52"/>
      <c r="X313" s="24">
        <f t="shared" si="8"/>
        <v>0</v>
      </c>
    </row>
    <row r="314" spans="1:24" ht="15.6" x14ac:dyDescent="0.3">
      <c r="A314" s="147">
        <v>20150120161250</v>
      </c>
      <c r="B314" s="115">
        <f t="shared" si="9"/>
        <v>306</v>
      </c>
      <c r="C314" s="148" t="s">
        <v>612</v>
      </c>
      <c r="D314" s="148" t="s">
        <v>595</v>
      </c>
      <c r="E314" s="149">
        <v>42027</v>
      </c>
      <c r="F314" s="150">
        <v>119517</v>
      </c>
      <c r="G314" s="151">
        <v>650</v>
      </c>
      <c r="H314" s="120"/>
      <c r="I314" s="120"/>
      <c r="J314" s="120"/>
      <c r="K314" s="120"/>
      <c r="L314" s="151">
        <v>650</v>
      </c>
      <c r="M314" s="120"/>
      <c r="N314" s="120"/>
      <c r="O314" s="120"/>
      <c r="P314" s="120"/>
      <c r="Q314" s="120"/>
      <c r="R314" s="120"/>
      <c r="S314" s="121"/>
      <c r="T314" s="121"/>
      <c r="U314" s="121"/>
      <c r="V314" s="121"/>
      <c r="W314" s="52"/>
      <c r="X314" s="24">
        <f t="shared" si="8"/>
        <v>0</v>
      </c>
    </row>
    <row r="315" spans="1:24" ht="15.6" x14ac:dyDescent="0.3">
      <c r="A315" s="147">
        <v>20150121090757</v>
      </c>
      <c r="B315" s="115">
        <f t="shared" si="9"/>
        <v>307</v>
      </c>
      <c r="C315" s="148" t="s">
        <v>612</v>
      </c>
      <c r="D315" s="148" t="s">
        <v>606</v>
      </c>
      <c r="E315" s="149">
        <v>42027</v>
      </c>
      <c r="F315" s="150">
        <v>119517</v>
      </c>
      <c r="G315" s="151">
        <v>300</v>
      </c>
      <c r="H315" s="120"/>
      <c r="I315" s="120"/>
      <c r="J315" s="119"/>
      <c r="K315" s="120"/>
      <c r="L315" s="120"/>
      <c r="M315" s="151">
        <v>300</v>
      </c>
      <c r="N315" s="120"/>
      <c r="O315" s="120"/>
      <c r="P315" s="120"/>
      <c r="Q315" s="120"/>
      <c r="R315" s="120"/>
      <c r="S315" s="121"/>
      <c r="T315" s="122"/>
      <c r="U315" s="122"/>
      <c r="V315" s="121"/>
      <c r="W315" s="52"/>
      <c r="X315" s="24">
        <f t="shared" si="8"/>
        <v>0</v>
      </c>
    </row>
    <row r="316" spans="1:24" ht="15.6" x14ac:dyDescent="0.3">
      <c r="A316" s="147">
        <v>20150120161046</v>
      </c>
      <c r="B316" s="115">
        <f t="shared" si="9"/>
        <v>308</v>
      </c>
      <c r="C316" s="148" t="s">
        <v>602</v>
      </c>
      <c r="D316" s="148" t="s">
        <v>595</v>
      </c>
      <c r="E316" s="149">
        <v>42027</v>
      </c>
      <c r="F316" s="150">
        <v>691</v>
      </c>
      <c r="G316" s="151">
        <v>650</v>
      </c>
      <c r="H316" s="120"/>
      <c r="I316" s="120"/>
      <c r="J316" s="120"/>
      <c r="K316" s="120"/>
      <c r="L316" s="151">
        <v>650</v>
      </c>
      <c r="M316" s="120"/>
      <c r="N316" s="120"/>
      <c r="O316" s="120"/>
      <c r="P316" s="120"/>
      <c r="Q316" s="120"/>
      <c r="R316" s="120"/>
      <c r="S316" s="121"/>
      <c r="T316" s="121"/>
      <c r="U316" s="121"/>
      <c r="V316" s="121"/>
      <c r="W316" s="52"/>
      <c r="X316" s="24">
        <f t="shared" si="8"/>
        <v>0</v>
      </c>
    </row>
    <row r="317" spans="1:24" ht="15.6" x14ac:dyDescent="0.3">
      <c r="A317" s="147">
        <v>20150120161906</v>
      </c>
      <c r="B317" s="115">
        <f t="shared" si="9"/>
        <v>309</v>
      </c>
      <c r="C317" s="148" t="s">
        <v>613</v>
      </c>
      <c r="D317" s="148" t="s">
        <v>595</v>
      </c>
      <c r="E317" s="149">
        <v>42027</v>
      </c>
      <c r="F317" s="150">
        <v>119564</v>
      </c>
      <c r="G317" s="151">
        <v>650</v>
      </c>
      <c r="H317" s="120"/>
      <c r="I317" s="120"/>
      <c r="J317" s="119"/>
      <c r="K317" s="120"/>
      <c r="L317" s="151">
        <v>650</v>
      </c>
      <c r="M317" s="119"/>
      <c r="N317" s="120"/>
      <c r="O317" s="120"/>
      <c r="P317" s="120"/>
      <c r="Q317" s="120"/>
      <c r="R317" s="120"/>
      <c r="S317" s="122"/>
      <c r="T317" s="122"/>
      <c r="U317" s="122"/>
      <c r="V317" s="122"/>
      <c r="W317" s="52"/>
      <c r="X317" s="24">
        <f t="shared" si="8"/>
        <v>0</v>
      </c>
    </row>
    <row r="318" spans="1:24" ht="15.6" x14ac:dyDescent="0.3">
      <c r="A318" s="147">
        <v>20150121090911</v>
      </c>
      <c r="B318" s="115">
        <f t="shared" si="9"/>
        <v>310</v>
      </c>
      <c r="C318" s="148" t="s">
        <v>613</v>
      </c>
      <c r="D318" s="148" t="s">
        <v>606</v>
      </c>
      <c r="E318" s="149">
        <v>42027</v>
      </c>
      <c r="F318" s="150">
        <v>119564</v>
      </c>
      <c r="G318" s="151">
        <v>300</v>
      </c>
      <c r="H318" s="120"/>
      <c r="I318" s="120"/>
      <c r="J318" s="120"/>
      <c r="K318" s="120"/>
      <c r="L318" s="120"/>
      <c r="M318" s="151">
        <v>300</v>
      </c>
      <c r="N318" s="120"/>
      <c r="O318" s="119"/>
      <c r="P318" s="120"/>
      <c r="Q318" s="120"/>
      <c r="R318" s="120"/>
      <c r="S318" s="121"/>
      <c r="T318" s="121"/>
      <c r="U318" s="121"/>
      <c r="V318" s="121"/>
      <c r="W318" s="52"/>
      <c r="X318" s="24">
        <f t="shared" si="8"/>
        <v>0</v>
      </c>
    </row>
    <row r="319" spans="1:24" ht="15.6" x14ac:dyDescent="0.3">
      <c r="A319" s="147">
        <v>20150121090951</v>
      </c>
      <c r="B319" s="115">
        <f t="shared" si="9"/>
        <v>311</v>
      </c>
      <c r="C319" s="148" t="s">
        <v>614</v>
      </c>
      <c r="D319" s="148" t="s">
        <v>603</v>
      </c>
      <c r="E319" s="149">
        <v>42027</v>
      </c>
      <c r="F319" s="150">
        <v>119426</v>
      </c>
      <c r="G319" s="151">
        <v>28.75</v>
      </c>
      <c r="H319" s="120"/>
      <c r="I319" s="120"/>
      <c r="J319" s="119"/>
      <c r="K319" s="120"/>
      <c r="L319" s="120"/>
      <c r="M319" s="119"/>
      <c r="N319" s="120"/>
      <c r="O319" s="119"/>
      <c r="P319" s="120"/>
      <c r="Q319" s="120"/>
      <c r="R319" s="120"/>
      <c r="S319" s="122"/>
      <c r="T319" s="122"/>
      <c r="U319" s="122"/>
      <c r="V319" s="122">
        <v>28.75</v>
      </c>
      <c r="W319" s="52"/>
      <c r="X319" s="24">
        <f t="shared" si="8"/>
        <v>0</v>
      </c>
    </row>
    <row r="320" spans="1:24" ht="15.6" x14ac:dyDescent="0.3">
      <c r="A320" s="147">
        <v>20150120162031</v>
      </c>
      <c r="B320" s="115">
        <f t="shared" si="9"/>
        <v>312</v>
      </c>
      <c r="C320" s="148" t="s">
        <v>614</v>
      </c>
      <c r="D320" s="148" t="s">
        <v>595</v>
      </c>
      <c r="E320" s="149">
        <v>42027</v>
      </c>
      <c r="F320" s="150">
        <v>119426</v>
      </c>
      <c r="G320" s="151">
        <v>650</v>
      </c>
      <c r="H320" s="120"/>
      <c r="I320" s="120"/>
      <c r="J320" s="125"/>
      <c r="K320" s="120"/>
      <c r="L320" s="151">
        <v>650</v>
      </c>
      <c r="M320" s="120"/>
      <c r="N320" s="120"/>
      <c r="O320" s="119"/>
      <c r="P320" s="120"/>
      <c r="Q320" s="120"/>
      <c r="R320" s="120"/>
      <c r="S320" s="121"/>
      <c r="T320" s="121"/>
      <c r="U320" s="121"/>
      <c r="V320" s="121"/>
      <c r="W320" s="52"/>
      <c r="X320" s="24">
        <f t="shared" si="8"/>
        <v>0</v>
      </c>
    </row>
    <row r="321" spans="1:24" ht="15.6" x14ac:dyDescent="0.3">
      <c r="A321" s="147">
        <v>20150121090951</v>
      </c>
      <c r="B321" s="115">
        <f t="shared" si="9"/>
        <v>313</v>
      </c>
      <c r="C321" s="148" t="s">
        <v>614</v>
      </c>
      <c r="D321" s="148" t="s">
        <v>606</v>
      </c>
      <c r="E321" s="149">
        <v>42027</v>
      </c>
      <c r="F321" s="150">
        <v>119426</v>
      </c>
      <c r="G321" s="151">
        <v>300</v>
      </c>
      <c r="H321" s="120"/>
      <c r="I321" s="120"/>
      <c r="J321" s="119"/>
      <c r="K321" s="120"/>
      <c r="L321" s="120"/>
      <c r="M321" s="151">
        <v>300</v>
      </c>
      <c r="N321" s="120"/>
      <c r="O321" s="119"/>
      <c r="P321" s="120"/>
      <c r="Q321" s="120"/>
      <c r="R321" s="120"/>
      <c r="S321" s="122"/>
      <c r="T321" s="122"/>
      <c r="U321" s="122"/>
      <c r="V321" s="122"/>
      <c r="W321" s="52"/>
      <c r="X321" s="24">
        <f t="shared" si="8"/>
        <v>0</v>
      </c>
    </row>
    <row r="322" spans="1:24" ht="15.6" x14ac:dyDescent="0.3">
      <c r="A322" s="147">
        <v>20150121084321</v>
      </c>
      <c r="B322" s="115">
        <f t="shared" si="9"/>
        <v>314</v>
      </c>
      <c r="C322" s="148" t="s">
        <v>615</v>
      </c>
      <c r="D322" s="148" t="s">
        <v>603</v>
      </c>
      <c r="E322" s="149">
        <v>42027</v>
      </c>
      <c r="F322" s="150">
        <v>119463</v>
      </c>
      <c r="G322" s="151">
        <v>16.100000000000001</v>
      </c>
      <c r="H322" s="120"/>
      <c r="I322" s="120"/>
      <c r="J322" s="125"/>
      <c r="K322" s="120"/>
      <c r="L322" s="120"/>
      <c r="M322" s="120"/>
      <c r="N322" s="120"/>
      <c r="O322" s="120"/>
      <c r="P322" s="120"/>
      <c r="Q322" s="120"/>
      <c r="R322" s="120"/>
      <c r="S322" s="121"/>
      <c r="T322" s="121"/>
      <c r="U322" s="121"/>
      <c r="V322" s="121">
        <v>16.100000000000001</v>
      </c>
      <c r="W322" s="52"/>
      <c r="X322" s="24">
        <f t="shared" si="8"/>
        <v>0</v>
      </c>
    </row>
    <row r="323" spans="1:24" ht="15.6" x14ac:dyDescent="0.3">
      <c r="A323" s="147">
        <v>20150120160924</v>
      </c>
      <c r="B323" s="115">
        <f t="shared" si="9"/>
        <v>315</v>
      </c>
      <c r="C323" s="148" t="s">
        <v>615</v>
      </c>
      <c r="D323" s="148" t="s">
        <v>595</v>
      </c>
      <c r="E323" s="149">
        <v>42027</v>
      </c>
      <c r="F323" s="150">
        <v>119463</v>
      </c>
      <c r="G323" s="151">
        <v>650</v>
      </c>
      <c r="H323" s="120"/>
      <c r="I323" s="120"/>
      <c r="J323" s="119"/>
      <c r="K323" s="120"/>
      <c r="L323" s="151">
        <v>650</v>
      </c>
      <c r="M323" s="119"/>
      <c r="N323" s="120"/>
      <c r="O323" s="120"/>
      <c r="P323" s="120"/>
      <c r="Q323" s="120"/>
      <c r="R323" s="120"/>
      <c r="S323" s="122"/>
      <c r="T323" s="122"/>
      <c r="U323" s="122"/>
      <c r="V323" s="122"/>
      <c r="W323" s="52"/>
      <c r="X323" s="24">
        <f t="shared" si="8"/>
        <v>0</v>
      </c>
    </row>
    <row r="324" spans="1:24" ht="15.6" x14ac:dyDescent="0.3">
      <c r="A324" s="147">
        <v>20150121084321</v>
      </c>
      <c r="B324" s="115">
        <f t="shared" si="9"/>
        <v>316</v>
      </c>
      <c r="C324" s="148" t="s">
        <v>615</v>
      </c>
      <c r="D324" s="148" t="s">
        <v>606</v>
      </c>
      <c r="E324" s="149">
        <v>42027</v>
      </c>
      <c r="F324" s="150">
        <v>119463</v>
      </c>
      <c r="G324" s="151">
        <v>300</v>
      </c>
      <c r="H324" s="120"/>
      <c r="I324" s="120"/>
      <c r="J324" s="119"/>
      <c r="K324" s="120"/>
      <c r="L324" s="120"/>
      <c r="M324" s="151">
        <v>300</v>
      </c>
      <c r="N324" s="120"/>
      <c r="O324" s="120"/>
      <c r="P324" s="120"/>
      <c r="Q324" s="120"/>
      <c r="R324" s="120"/>
      <c r="S324" s="122"/>
      <c r="T324" s="122"/>
      <c r="U324" s="122"/>
      <c r="V324" s="122"/>
      <c r="W324" s="52"/>
      <c r="X324" s="24">
        <f t="shared" si="8"/>
        <v>0</v>
      </c>
    </row>
    <row r="325" spans="1:24" ht="15.6" x14ac:dyDescent="0.3">
      <c r="A325" s="147">
        <v>20150121084042</v>
      </c>
      <c r="B325" s="115">
        <f t="shared" si="9"/>
        <v>317</v>
      </c>
      <c r="C325" s="148" t="s">
        <v>616</v>
      </c>
      <c r="D325" s="148" t="s">
        <v>603</v>
      </c>
      <c r="E325" s="149">
        <v>42027</v>
      </c>
      <c r="F325" s="150">
        <v>119535</v>
      </c>
      <c r="G325" s="151">
        <v>60.95</v>
      </c>
      <c r="H325" s="120"/>
      <c r="I325" s="120"/>
      <c r="J325" s="120"/>
      <c r="K325" s="120"/>
      <c r="L325" s="119"/>
      <c r="M325" s="120"/>
      <c r="N325" s="120"/>
      <c r="O325" s="120"/>
      <c r="P325" s="120"/>
      <c r="Q325" s="120"/>
      <c r="R325" s="120"/>
      <c r="S325" s="122"/>
      <c r="T325" s="122"/>
      <c r="U325" s="122"/>
      <c r="V325" s="121">
        <v>60.95</v>
      </c>
      <c r="W325" s="52"/>
      <c r="X325" s="24">
        <f t="shared" si="8"/>
        <v>0</v>
      </c>
    </row>
    <row r="326" spans="1:24" ht="15.6" x14ac:dyDescent="0.3">
      <c r="A326" s="147">
        <v>20150120161326</v>
      </c>
      <c r="B326" s="115">
        <f t="shared" si="9"/>
        <v>318</v>
      </c>
      <c r="C326" s="148" t="s">
        <v>616</v>
      </c>
      <c r="D326" s="148" t="s">
        <v>595</v>
      </c>
      <c r="E326" s="149">
        <v>42027</v>
      </c>
      <c r="F326" s="150">
        <v>119535</v>
      </c>
      <c r="G326" s="151">
        <v>650</v>
      </c>
      <c r="H326" s="120"/>
      <c r="I326" s="120"/>
      <c r="J326" s="120"/>
      <c r="K326" s="120"/>
      <c r="L326" s="151">
        <v>650</v>
      </c>
      <c r="M326" s="120"/>
      <c r="N326" s="120"/>
      <c r="O326" s="120"/>
      <c r="P326" s="120"/>
      <c r="Q326" s="120"/>
      <c r="R326" s="120"/>
      <c r="S326" s="122"/>
      <c r="T326" s="122"/>
      <c r="U326" s="122"/>
      <c r="V326" s="122"/>
      <c r="W326" s="52"/>
      <c r="X326" s="24">
        <f t="shared" si="8"/>
        <v>0</v>
      </c>
    </row>
    <row r="327" spans="1:24" ht="15.6" x14ac:dyDescent="0.3">
      <c r="A327" s="147">
        <v>20150121084042</v>
      </c>
      <c r="B327" s="115">
        <f t="shared" si="9"/>
        <v>319</v>
      </c>
      <c r="C327" s="148" t="s">
        <v>616</v>
      </c>
      <c r="D327" s="148" t="s">
        <v>606</v>
      </c>
      <c r="E327" s="149">
        <v>42027</v>
      </c>
      <c r="F327" s="150">
        <v>119535</v>
      </c>
      <c r="G327" s="151">
        <v>300</v>
      </c>
      <c r="H327" s="120"/>
      <c r="I327" s="120"/>
      <c r="J327" s="125"/>
      <c r="K327" s="120"/>
      <c r="L327" s="119"/>
      <c r="M327" s="151">
        <v>300</v>
      </c>
      <c r="N327" s="120"/>
      <c r="O327" s="120"/>
      <c r="P327" s="120"/>
      <c r="Q327" s="120"/>
      <c r="R327" s="120"/>
      <c r="S327" s="122"/>
      <c r="T327" s="122"/>
      <c r="U327" s="122"/>
      <c r="V327" s="122"/>
      <c r="W327" s="52"/>
      <c r="X327" s="24">
        <f t="shared" si="8"/>
        <v>0</v>
      </c>
    </row>
    <row r="328" spans="1:24" ht="15.6" x14ac:dyDescent="0.3">
      <c r="A328" s="147">
        <v>20150121084156</v>
      </c>
      <c r="B328" s="115">
        <f t="shared" si="9"/>
        <v>320</v>
      </c>
      <c r="C328" s="148" t="s">
        <v>655</v>
      </c>
      <c r="D328" s="148" t="s">
        <v>603</v>
      </c>
      <c r="E328" s="149">
        <v>42027</v>
      </c>
      <c r="F328" s="150">
        <v>119567</v>
      </c>
      <c r="G328" s="151">
        <v>73.599999999999994</v>
      </c>
      <c r="H328" s="120"/>
      <c r="I328" s="120"/>
      <c r="J328" s="125"/>
      <c r="K328" s="119"/>
      <c r="L328" s="119"/>
      <c r="M328" s="120"/>
      <c r="N328" s="120"/>
      <c r="O328" s="120"/>
      <c r="P328" s="120"/>
      <c r="Q328" s="120"/>
      <c r="R328" s="120"/>
      <c r="S328" s="122"/>
      <c r="T328" s="122"/>
      <c r="U328" s="122"/>
      <c r="V328" s="122">
        <v>73.599999999999994</v>
      </c>
      <c r="W328" s="52"/>
      <c r="X328" s="24">
        <f t="shared" si="8"/>
        <v>0</v>
      </c>
    </row>
    <row r="329" spans="1:24" ht="15.6" x14ac:dyDescent="0.3">
      <c r="A329" s="147">
        <v>20150120160743</v>
      </c>
      <c r="B329" s="115">
        <f t="shared" si="9"/>
        <v>321</v>
      </c>
      <c r="C329" s="148" t="s">
        <v>655</v>
      </c>
      <c r="D329" s="148" t="s">
        <v>595</v>
      </c>
      <c r="E329" s="149">
        <v>42027</v>
      </c>
      <c r="F329" s="150">
        <v>119567</v>
      </c>
      <c r="G329" s="151">
        <v>650</v>
      </c>
      <c r="H329" s="120"/>
      <c r="I329" s="120"/>
      <c r="J329" s="125"/>
      <c r="K329" s="120"/>
      <c r="L329" s="151">
        <v>650</v>
      </c>
      <c r="M329" s="120"/>
      <c r="N329" s="120"/>
      <c r="O329" s="120"/>
      <c r="P329" s="120"/>
      <c r="Q329" s="120"/>
      <c r="R329" s="120"/>
      <c r="S329" s="122"/>
      <c r="T329" s="122"/>
      <c r="U329" s="122"/>
      <c r="V329" s="121"/>
      <c r="W329" s="52"/>
      <c r="X329" s="24">
        <f t="shared" si="8"/>
        <v>0</v>
      </c>
    </row>
    <row r="330" spans="1:24" ht="15.6" x14ac:dyDescent="0.3">
      <c r="A330" s="147">
        <v>20150121084156</v>
      </c>
      <c r="B330" s="115">
        <f t="shared" si="9"/>
        <v>322</v>
      </c>
      <c r="C330" s="148" t="s">
        <v>655</v>
      </c>
      <c r="D330" s="148" t="s">
        <v>606</v>
      </c>
      <c r="E330" s="149">
        <v>42027</v>
      </c>
      <c r="F330" s="150">
        <v>119567</v>
      </c>
      <c r="G330" s="151">
        <v>400</v>
      </c>
      <c r="H330" s="120"/>
      <c r="I330" s="120">
        <v>100</v>
      </c>
      <c r="J330" s="120"/>
      <c r="K330" s="120"/>
      <c r="L330" s="119"/>
      <c r="M330" s="151">
        <v>300</v>
      </c>
      <c r="N330" s="120"/>
      <c r="O330" s="119"/>
      <c r="P330" s="120"/>
      <c r="Q330" s="120"/>
      <c r="R330" s="120"/>
      <c r="S330" s="122"/>
      <c r="T330" s="122"/>
      <c r="U330" s="122"/>
      <c r="V330" s="122"/>
      <c r="W330" s="52"/>
      <c r="X330" s="24">
        <f t="shared" ref="X330:X393" si="10">G330-SUM(I330:W330)</f>
        <v>0</v>
      </c>
    </row>
    <row r="331" spans="1:24" ht="15.6" x14ac:dyDescent="0.3">
      <c r="A331" s="147">
        <v>20150120162108</v>
      </c>
      <c r="B331" s="115">
        <f t="shared" ref="B331:B394" si="11">B330+1</f>
        <v>323</v>
      </c>
      <c r="C331" s="148" t="s">
        <v>617</v>
      </c>
      <c r="D331" s="148" t="s">
        <v>595</v>
      </c>
      <c r="E331" s="149">
        <v>42027</v>
      </c>
      <c r="F331" s="150">
        <v>689</v>
      </c>
      <c r="G331" s="151">
        <v>650</v>
      </c>
      <c r="H331" s="120"/>
      <c r="I331" s="120"/>
      <c r="J331" s="125"/>
      <c r="K331" s="120"/>
      <c r="L331" s="151">
        <v>650</v>
      </c>
      <c r="M331" s="120"/>
      <c r="N331" s="120"/>
      <c r="O331" s="120"/>
      <c r="P331" s="120"/>
      <c r="Q331" s="120"/>
      <c r="R331" s="120"/>
      <c r="S331" s="122"/>
      <c r="T331" s="122"/>
      <c r="U331" s="122"/>
      <c r="V331" s="122"/>
      <c r="W331" s="52"/>
      <c r="X331" s="24">
        <f t="shared" si="10"/>
        <v>0</v>
      </c>
    </row>
    <row r="332" spans="1:24" ht="15.6" x14ac:dyDescent="0.3">
      <c r="A332" s="147">
        <v>20150120160845</v>
      </c>
      <c r="B332" s="115">
        <f t="shared" si="11"/>
        <v>324</v>
      </c>
      <c r="C332" s="148" t="s">
        <v>619</v>
      </c>
      <c r="D332" s="148" t="s">
        <v>595</v>
      </c>
      <c r="E332" s="149">
        <v>42027</v>
      </c>
      <c r="F332" s="150">
        <v>119538</v>
      </c>
      <c r="G332" s="151">
        <v>650</v>
      </c>
      <c r="H332" s="120"/>
      <c r="I332" s="120"/>
      <c r="J332" s="120"/>
      <c r="K332" s="120"/>
      <c r="L332" s="151">
        <v>650</v>
      </c>
      <c r="M332" s="119"/>
      <c r="N332" s="120"/>
      <c r="O332" s="120"/>
      <c r="P332" s="120"/>
      <c r="Q332" s="120"/>
      <c r="R332" s="120"/>
      <c r="S332" s="122"/>
      <c r="T332" s="122"/>
      <c r="U332" s="122"/>
      <c r="V332" s="122"/>
      <c r="W332" s="52"/>
      <c r="X332" s="24">
        <f t="shared" si="10"/>
        <v>0</v>
      </c>
    </row>
    <row r="333" spans="1:24" ht="15.6" x14ac:dyDescent="0.3">
      <c r="A333" s="147">
        <v>20150218111154</v>
      </c>
      <c r="B333" s="115">
        <f t="shared" si="11"/>
        <v>325</v>
      </c>
      <c r="C333" s="148" t="s">
        <v>602</v>
      </c>
      <c r="D333" s="148" t="s">
        <v>603</v>
      </c>
      <c r="E333" s="149">
        <v>42036</v>
      </c>
      <c r="F333" s="150">
        <v>727</v>
      </c>
      <c r="G333" s="151">
        <v>126.5</v>
      </c>
      <c r="H333" s="120"/>
      <c r="I333" s="120"/>
      <c r="J333" s="120"/>
      <c r="K333" s="119"/>
      <c r="L333" s="119"/>
      <c r="M333" s="120"/>
      <c r="N333" s="120"/>
      <c r="O333" s="120"/>
      <c r="P333" s="120"/>
      <c r="Q333" s="120"/>
      <c r="R333" s="120"/>
      <c r="S333" s="122"/>
      <c r="T333" s="122"/>
      <c r="U333" s="122"/>
      <c r="V333" s="122">
        <v>126.5</v>
      </c>
      <c r="W333" s="52"/>
      <c r="X333" s="24">
        <f t="shared" si="10"/>
        <v>0</v>
      </c>
    </row>
    <row r="334" spans="1:24" ht="15.6" x14ac:dyDescent="0.3">
      <c r="A334" s="147">
        <v>20150218111154</v>
      </c>
      <c r="B334" s="115">
        <f t="shared" si="11"/>
        <v>326</v>
      </c>
      <c r="C334" s="148" t="s">
        <v>602</v>
      </c>
      <c r="D334" s="148" t="s">
        <v>604</v>
      </c>
      <c r="E334" s="149">
        <v>42036</v>
      </c>
      <c r="F334" s="150">
        <v>727</v>
      </c>
      <c r="G334" s="151">
        <v>224.25</v>
      </c>
      <c r="H334" s="120"/>
      <c r="I334" s="120"/>
      <c r="J334" s="125"/>
      <c r="K334" s="120"/>
      <c r="L334" s="119"/>
      <c r="M334" s="120"/>
      <c r="N334" s="120"/>
      <c r="O334" s="120"/>
      <c r="P334" s="151">
        <v>224.25</v>
      </c>
      <c r="Q334" s="120"/>
      <c r="R334" s="120"/>
      <c r="S334" s="122"/>
      <c r="T334" s="122"/>
      <c r="U334" s="122"/>
      <c r="V334" s="121"/>
      <c r="W334" s="52"/>
      <c r="X334" s="24">
        <f t="shared" si="10"/>
        <v>0</v>
      </c>
    </row>
    <row r="335" spans="1:24" ht="15.6" x14ac:dyDescent="0.3">
      <c r="A335" s="147">
        <v>20150218111154</v>
      </c>
      <c r="B335" s="115">
        <f t="shared" si="11"/>
        <v>327</v>
      </c>
      <c r="C335" s="148" t="s">
        <v>602</v>
      </c>
      <c r="D335" s="148" t="s">
        <v>1228</v>
      </c>
      <c r="E335" s="149">
        <v>42036</v>
      </c>
      <c r="F335" s="150">
        <v>727</v>
      </c>
      <c r="G335" s="151">
        <v>95.72</v>
      </c>
      <c r="H335" s="120"/>
      <c r="I335" s="120"/>
      <c r="J335" s="120"/>
      <c r="K335" s="120"/>
      <c r="L335" s="119"/>
      <c r="M335" s="120"/>
      <c r="N335" s="120"/>
      <c r="O335" s="120"/>
      <c r="P335" s="151">
        <v>95.72</v>
      </c>
      <c r="Q335" s="120"/>
      <c r="R335" s="120"/>
      <c r="S335" s="122"/>
      <c r="T335" s="122"/>
      <c r="U335" s="122"/>
      <c r="V335" s="122"/>
      <c r="W335" s="52"/>
      <c r="X335" s="24">
        <f t="shared" si="10"/>
        <v>0</v>
      </c>
    </row>
    <row r="336" spans="1:24" ht="15.6" x14ac:dyDescent="0.3">
      <c r="A336" s="147">
        <v>20150218111154</v>
      </c>
      <c r="B336" s="115">
        <f t="shared" si="11"/>
        <v>328</v>
      </c>
      <c r="C336" s="148" t="s">
        <v>602</v>
      </c>
      <c r="D336" s="148" t="s">
        <v>606</v>
      </c>
      <c r="E336" s="149">
        <v>42036</v>
      </c>
      <c r="F336" s="150">
        <v>727</v>
      </c>
      <c r="G336" s="151">
        <v>300</v>
      </c>
      <c r="H336" s="120"/>
      <c r="I336" s="120"/>
      <c r="J336" s="119"/>
      <c r="K336" s="120"/>
      <c r="L336" s="125"/>
      <c r="M336" s="151">
        <v>300</v>
      </c>
      <c r="N336" s="120"/>
      <c r="O336" s="120"/>
      <c r="P336" s="120"/>
      <c r="Q336" s="120"/>
      <c r="R336" s="120"/>
      <c r="S336" s="122"/>
      <c r="T336" s="122"/>
      <c r="U336" s="122"/>
      <c r="V336" s="122"/>
      <c r="W336" s="52"/>
      <c r="X336" s="24">
        <f t="shared" si="10"/>
        <v>0</v>
      </c>
    </row>
    <row r="337" spans="1:24" ht="15.6" x14ac:dyDescent="0.3">
      <c r="A337" s="147">
        <v>20150218090928</v>
      </c>
      <c r="B337" s="115">
        <f t="shared" si="11"/>
        <v>329</v>
      </c>
      <c r="C337" s="148" t="s">
        <v>610</v>
      </c>
      <c r="D337" s="148" t="s">
        <v>603</v>
      </c>
      <c r="E337" s="149">
        <v>42045</v>
      </c>
      <c r="F337" s="150">
        <v>728</v>
      </c>
      <c r="G337" s="151">
        <v>13.8</v>
      </c>
      <c r="H337" s="120"/>
      <c r="I337" s="120"/>
      <c r="J337" s="120"/>
      <c r="K337" s="120"/>
      <c r="L337" s="120"/>
      <c r="M337" s="125"/>
      <c r="N337" s="120"/>
      <c r="O337" s="120"/>
      <c r="P337" s="120"/>
      <c r="Q337" s="120"/>
      <c r="R337" s="120"/>
      <c r="S337" s="121"/>
      <c r="T337" s="121"/>
      <c r="U337" s="121"/>
      <c r="V337" s="121">
        <v>13.8</v>
      </c>
      <c r="W337" s="52"/>
      <c r="X337" s="24">
        <f t="shared" si="10"/>
        <v>0</v>
      </c>
    </row>
    <row r="338" spans="1:24" ht="15.6" x14ac:dyDescent="0.3">
      <c r="A338" s="147">
        <v>20150218090928</v>
      </c>
      <c r="B338" s="115">
        <f t="shared" si="11"/>
        <v>330</v>
      </c>
      <c r="C338" s="148" t="s">
        <v>610</v>
      </c>
      <c r="D338" s="148" t="s">
        <v>606</v>
      </c>
      <c r="E338" s="149">
        <v>42045</v>
      </c>
      <c r="F338" s="150">
        <v>728</v>
      </c>
      <c r="G338" s="151">
        <v>300</v>
      </c>
      <c r="H338" s="120"/>
      <c r="I338" s="120"/>
      <c r="J338" s="120"/>
      <c r="K338" s="120"/>
      <c r="L338" s="119"/>
      <c r="M338" s="151">
        <v>300</v>
      </c>
      <c r="N338" s="120"/>
      <c r="O338" s="120"/>
      <c r="P338" s="119"/>
      <c r="Q338" s="119"/>
      <c r="R338" s="120"/>
      <c r="S338" s="122"/>
      <c r="T338" s="122"/>
      <c r="U338" s="122"/>
      <c r="V338" s="122"/>
      <c r="W338" s="52"/>
      <c r="X338" s="24">
        <f t="shared" si="10"/>
        <v>0</v>
      </c>
    </row>
    <row r="339" spans="1:24" ht="15.6" x14ac:dyDescent="0.3">
      <c r="A339" s="147">
        <v>9389</v>
      </c>
      <c r="B339" s="115">
        <f t="shared" si="11"/>
        <v>331</v>
      </c>
      <c r="C339" s="148" t="s">
        <v>624</v>
      </c>
      <c r="D339" s="148" t="s">
        <v>622</v>
      </c>
      <c r="E339" s="149">
        <v>42045</v>
      </c>
      <c r="F339" s="150">
        <v>1864</v>
      </c>
      <c r="G339" s="151">
        <v>381.6</v>
      </c>
      <c r="H339" s="120"/>
      <c r="I339" s="120"/>
      <c r="J339" s="120"/>
      <c r="K339" s="120"/>
      <c r="L339" s="120"/>
      <c r="M339" s="119"/>
      <c r="N339" s="120"/>
      <c r="O339" s="120"/>
      <c r="P339" s="123"/>
      <c r="Q339" s="120"/>
      <c r="R339" s="120"/>
      <c r="S339" s="122">
        <v>381.6</v>
      </c>
      <c r="T339" s="122"/>
      <c r="U339" s="122"/>
      <c r="V339" s="122"/>
      <c r="W339" s="52"/>
      <c r="X339" s="24">
        <f t="shared" si="10"/>
        <v>0</v>
      </c>
    </row>
    <row r="340" spans="1:24" ht="15.6" x14ac:dyDescent="0.3">
      <c r="A340" s="147">
        <v>20150213141339</v>
      </c>
      <c r="B340" s="115">
        <f t="shared" si="11"/>
        <v>332</v>
      </c>
      <c r="C340" s="148" t="s">
        <v>624</v>
      </c>
      <c r="D340" s="148" t="s">
        <v>638</v>
      </c>
      <c r="E340" s="149">
        <v>42045</v>
      </c>
      <c r="F340" s="150">
        <v>1853</v>
      </c>
      <c r="G340" s="151">
        <v>426.65</v>
      </c>
      <c r="H340" s="120"/>
      <c r="I340" s="120"/>
      <c r="J340" s="119"/>
      <c r="K340" s="120"/>
      <c r="L340" s="120"/>
      <c r="M340" s="119"/>
      <c r="N340" s="120"/>
      <c r="O340" s="151">
        <v>426.65</v>
      </c>
      <c r="P340" s="120"/>
      <c r="Q340" s="120"/>
      <c r="R340" s="120"/>
      <c r="S340" s="122"/>
      <c r="T340" s="122"/>
      <c r="U340" s="122"/>
      <c r="V340" s="121"/>
      <c r="W340" s="52"/>
      <c r="X340" s="24">
        <f t="shared" si="10"/>
        <v>0</v>
      </c>
    </row>
    <row r="341" spans="1:24" ht="15.6" x14ac:dyDescent="0.3">
      <c r="A341" s="147">
        <v>20150218085805</v>
      </c>
      <c r="B341" s="115">
        <f t="shared" si="11"/>
        <v>333</v>
      </c>
      <c r="C341" s="148" t="s">
        <v>617</v>
      </c>
      <c r="D341" s="148" t="s">
        <v>603</v>
      </c>
      <c r="E341" s="149">
        <v>42045</v>
      </c>
      <c r="F341" s="150">
        <v>729</v>
      </c>
      <c r="G341" s="151">
        <v>61.53</v>
      </c>
      <c r="H341" s="120"/>
      <c r="I341" s="120"/>
      <c r="J341" s="120"/>
      <c r="K341" s="119"/>
      <c r="L341" s="119"/>
      <c r="M341" s="120"/>
      <c r="N341" s="120"/>
      <c r="O341" s="120"/>
      <c r="P341" s="119"/>
      <c r="Q341" s="120"/>
      <c r="R341" s="120"/>
      <c r="S341" s="122"/>
      <c r="T341" s="122"/>
      <c r="U341" s="122"/>
      <c r="V341" s="122">
        <v>61.53</v>
      </c>
      <c r="W341" s="52"/>
      <c r="X341" s="24">
        <f t="shared" si="10"/>
        <v>0</v>
      </c>
    </row>
    <row r="342" spans="1:24" ht="15.6" x14ac:dyDescent="0.3">
      <c r="A342" s="147">
        <v>20150218085805</v>
      </c>
      <c r="B342" s="115">
        <f t="shared" si="11"/>
        <v>334</v>
      </c>
      <c r="C342" s="148" t="s">
        <v>617</v>
      </c>
      <c r="D342" s="148" t="s">
        <v>606</v>
      </c>
      <c r="E342" s="149">
        <v>42045</v>
      </c>
      <c r="F342" s="150">
        <v>729</v>
      </c>
      <c r="G342" s="151">
        <v>300</v>
      </c>
      <c r="H342" s="120"/>
      <c r="I342" s="120"/>
      <c r="J342" s="120"/>
      <c r="K342" s="125"/>
      <c r="L342" s="120"/>
      <c r="M342" s="151">
        <v>300</v>
      </c>
      <c r="N342" s="120"/>
      <c r="O342" s="120"/>
      <c r="P342" s="120"/>
      <c r="Q342" s="120"/>
      <c r="R342" s="120"/>
      <c r="S342" s="121"/>
      <c r="T342" s="121"/>
      <c r="U342" s="121"/>
      <c r="V342" s="121"/>
      <c r="W342" s="52"/>
      <c r="X342" s="24">
        <f t="shared" si="10"/>
        <v>0</v>
      </c>
    </row>
    <row r="343" spans="1:24" ht="15.6" x14ac:dyDescent="0.3">
      <c r="A343" s="147">
        <v>20150212150009</v>
      </c>
      <c r="B343" s="115">
        <f t="shared" si="11"/>
        <v>335</v>
      </c>
      <c r="C343" s="148" t="s">
        <v>656</v>
      </c>
      <c r="D343" s="148" t="s">
        <v>626</v>
      </c>
      <c r="E343" s="149">
        <v>42048</v>
      </c>
      <c r="F343" s="150">
        <v>119851</v>
      </c>
      <c r="G343" s="151">
        <v>20.7</v>
      </c>
      <c r="H343" s="120"/>
      <c r="I343" s="120"/>
      <c r="J343" s="119"/>
      <c r="K343" s="120"/>
      <c r="L343" s="120"/>
      <c r="M343" s="119"/>
      <c r="N343" s="120"/>
      <c r="O343" s="151">
        <v>20.7</v>
      </c>
      <c r="P343" s="120"/>
      <c r="Q343" s="120"/>
      <c r="R343" s="120"/>
      <c r="S343" s="122"/>
      <c r="T343" s="122"/>
      <c r="U343" s="122"/>
      <c r="V343" s="121"/>
      <c r="W343" s="52"/>
      <c r="X343" s="24">
        <f t="shared" si="10"/>
        <v>0</v>
      </c>
    </row>
    <row r="344" spans="1:24" ht="15.6" x14ac:dyDescent="0.3">
      <c r="A344" s="147">
        <v>20150209115523</v>
      </c>
      <c r="B344" s="115">
        <f t="shared" si="11"/>
        <v>336</v>
      </c>
      <c r="C344" s="148" t="s">
        <v>641</v>
      </c>
      <c r="D344" s="148" t="s">
        <v>626</v>
      </c>
      <c r="E344" s="149">
        <v>42048</v>
      </c>
      <c r="F344" s="150">
        <v>119744</v>
      </c>
      <c r="G344" s="151">
        <v>48.88</v>
      </c>
      <c r="H344" s="120"/>
      <c r="I344" s="120"/>
      <c r="J344" s="120"/>
      <c r="K344" s="120"/>
      <c r="L344" s="119"/>
      <c r="M344" s="120"/>
      <c r="N344" s="120"/>
      <c r="O344" s="151">
        <v>48.88</v>
      </c>
      <c r="P344" s="120"/>
      <c r="Q344" s="120"/>
      <c r="R344" s="120"/>
      <c r="S344" s="121"/>
      <c r="T344" s="121"/>
      <c r="U344" s="121"/>
      <c r="V344" s="121"/>
      <c r="W344" s="52"/>
      <c r="X344" s="24">
        <f t="shared" si="10"/>
        <v>0</v>
      </c>
    </row>
    <row r="345" spans="1:24" ht="15.6" x14ac:dyDescent="0.3">
      <c r="A345" s="147">
        <v>20150209115619</v>
      </c>
      <c r="B345" s="115">
        <f t="shared" si="11"/>
        <v>337</v>
      </c>
      <c r="C345" s="148" t="s">
        <v>644</v>
      </c>
      <c r="D345" s="148" t="s">
        <v>626</v>
      </c>
      <c r="E345" s="149">
        <v>42048</v>
      </c>
      <c r="F345" s="150">
        <v>119820</v>
      </c>
      <c r="G345" s="151">
        <v>46</v>
      </c>
      <c r="H345" s="120"/>
      <c r="I345" s="120"/>
      <c r="J345" s="120"/>
      <c r="K345" s="120"/>
      <c r="L345" s="120"/>
      <c r="M345" s="119"/>
      <c r="N345" s="120"/>
      <c r="O345" s="151">
        <v>46</v>
      </c>
      <c r="P345" s="120"/>
      <c r="Q345" s="120"/>
      <c r="R345" s="120"/>
      <c r="S345" s="121"/>
      <c r="T345" s="121"/>
      <c r="U345" s="121"/>
      <c r="V345" s="121"/>
      <c r="W345" s="52"/>
      <c r="X345" s="24">
        <f t="shared" si="10"/>
        <v>0</v>
      </c>
    </row>
    <row r="346" spans="1:24" ht="15.6" x14ac:dyDescent="0.3">
      <c r="A346" s="147" t="s">
        <v>657</v>
      </c>
      <c r="B346" s="115">
        <f t="shared" si="11"/>
        <v>338</v>
      </c>
      <c r="C346" s="148" t="s">
        <v>629</v>
      </c>
      <c r="D346" s="148" t="s">
        <v>638</v>
      </c>
      <c r="E346" s="149">
        <v>42048</v>
      </c>
      <c r="F346" s="150">
        <v>119824</v>
      </c>
      <c r="G346" s="151">
        <v>449.37</v>
      </c>
      <c r="H346" s="120"/>
      <c r="I346" s="120"/>
      <c r="J346" s="120"/>
      <c r="K346" s="120"/>
      <c r="L346" s="127"/>
      <c r="M346" s="120"/>
      <c r="N346" s="120"/>
      <c r="O346" s="151">
        <v>449.37</v>
      </c>
      <c r="P346" s="120"/>
      <c r="Q346" s="120"/>
      <c r="R346" s="119"/>
      <c r="S346" s="121"/>
      <c r="T346" s="121"/>
      <c r="U346" s="121"/>
      <c r="V346" s="121"/>
      <c r="W346" s="52"/>
      <c r="X346" s="24">
        <f t="shared" si="10"/>
        <v>0</v>
      </c>
    </row>
    <row r="347" spans="1:24" ht="15.6" x14ac:dyDescent="0.3">
      <c r="A347" s="147">
        <v>20150218085113</v>
      </c>
      <c r="B347" s="115">
        <f t="shared" si="11"/>
        <v>339</v>
      </c>
      <c r="C347" s="148" t="s">
        <v>610</v>
      </c>
      <c r="D347" s="148" t="s">
        <v>595</v>
      </c>
      <c r="E347" s="149">
        <v>42055</v>
      </c>
      <c r="F347" s="150">
        <v>725</v>
      </c>
      <c r="G347" s="151">
        <v>650</v>
      </c>
      <c r="H347" s="120"/>
      <c r="I347" s="120"/>
      <c r="J347" s="119"/>
      <c r="K347" s="120"/>
      <c r="L347" s="151">
        <v>650</v>
      </c>
      <c r="M347" s="119"/>
      <c r="N347" s="120"/>
      <c r="O347" s="120"/>
      <c r="P347" s="120"/>
      <c r="Q347" s="120"/>
      <c r="R347" s="120"/>
      <c r="S347" s="122"/>
      <c r="T347" s="122"/>
      <c r="U347" s="122"/>
      <c r="V347" s="122"/>
      <c r="W347" s="52"/>
      <c r="X347" s="24">
        <f t="shared" si="10"/>
        <v>0</v>
      </c>
    </row>
    <row r="348" spans="1:24" ht="15.6" x14ac:dyDescent="0.3">
      <c r="A348" s="147">
        <v>20150218100444</v>
      </c>
      <c r="B348" s="115">
        <f t="shared" si="11"/>
        <v>340</v>
      </c>
      <c r="C348" s="148" t="s">
        <v>618</v>
      </c>
      <c r="D348" s="148" t="s">
        <v>603</v>
      </c>
      <c r="E348" s="149">
        <v>42055</v>
      </c>
      <c r="F348" s="150">
        <v>119973</v>
      </c>
      <c r="G348" s="151">
        <v>71.3</v>
      </c>
      <c r="H348" s="120"/>
      <c r="I348" s="120"/>
      <c r="J348" s="120"/>
      <c r="K348" s="119"/>
      <c r="L348" s="119"/>
      <c r="M348" s="120"/>
      <c r="N348" s="119"/>
      <c r="O348" s="120"/>
      <c r="P348" s="120"/>
      <c r="Q348" s="120"/>
      <c r="R348" s="120"/>
      <c r="S348" s="122"/>
      <c r="T348" s="122"/>
      <c r="U348" s="122"/>
      <c r="V348" s="122">
        <v>71.3</v>
      </c>
      <c r="W348" s="52"/>
      <c r="X348" s="24">
        <f t="shared" si="10"/>
        <v>0</v>
      </c>
    </row>
    <row r="349" spans="1:24" ht="15.6" x14ac:dyDescent="0.3">
      <c r="A349" s="147">
        <v>20150218085320</v>
      </c>
      <c r="B349" s="115">
        <f t="shared" si="11"/>
        <v>341</v>
      </c>
      <c r="C349" s="148" t="s">
        <v>618</v>
      </c>
      <c r="D349" s="148" t="s">
        <v>595</v>
      </c>
      <c r="E349" s="149">
        <v>42055</v>
      </c>
      <c r="F349" s="150">
        <v>119973</v>
      </c>
      <c r="G349" s="151">
        <v>650</v>
      </c>
      <c r="H349" s="120"/>
      <c r="I349" s="120"/>
      <c r="J349" s="120"/>
      <c r="K349" s="120"/>
      <c r="L349" s="151">
        <v>650</v>
      </c>
      <c r="M349" s="120"/>
      <c r="N349" s="120"/>
      <c r="O349" s="120"/>
      <c r="P349" s="120"/>
      <c r="Q349" s="120"/>
      <c r="R349" s="120"/>
      <c r="S349" s="121"/>
      <c r="T349" s="121"/>
      <c r="U349" s="121"/>
      <c r="V349" s="121"/>
      <c r="W349" s="52"/>
      <c r="X349" s="24">
        <f t="shared" si="10"/>
        <v>0</v>
      </c>
    </row>
    <row r="350" spans="1:24" ht="15.6" x14ac:dyDescent="0.3">
      <c r="A350" s="147">
        <v>20150218100444</v>
      </c>
      <c r="B350" s="115">
        <f t="shared" si="11"/>
        <v>342</v>
      </c>
      <c r="C350" s="148" t="s">
        <v>618</v>
      </c>
      <c r="D350" s="148" t="s">
        <v>606</v>
      </c>
      <c r="E350" s="149">
        <v>42055</v>
      </c>
      <c r="F350" s="150">
        <v>119973</v>
      </c>
      <c r="G350" s="151">
        <v>300</v>
      </c>
      <c r="H350" s="120"/>
      <c r="I350" s="120"/>
      <c r="J350" s="119"/>
      <c r="K350" s="128"/>
      <c r="L350" s="120"/>
      <c r="M350" s="151">
        <v>300</v>
      </c>
      <c r="N350" s="120"/>
      <c r="O350" s="120"/>
      <c r="P350" s="120"/>
      <c r="Q350" s="120"/>
      <c r="R350" s="120"/>
      <c r="S350" s="122"/>
      <c r="T350" s="122"/>
      <c r="U350" s="122"/>
      <c r="V350" s="122"/>
      <c r="W350" s="52"/>
      <c r="X350" s="24">
        <f t="shared" si="10"/>
        <v>0</v>
      </c>
    </row>
    <row r="351" spans="1:24" ht="15.6" x14ac:dyDescent="0.3">
      <c r="A351" s="147">
        <v>20150218100444</v>
      </c>
      <c r="B351" s="115">
        <f t="shared" si="11"/>
        <v>343</v>
      </c>
      <c r="C351" s="148" t="s">
        <v>618</v>
      </c>
      <c r="D351" s="148" t="s">
        <v>1229</v>
      </c>
      <c r="E351" s="149">
        <v>42055</v>
      </c>
      <c r="F351" s="150">
        <v>119973</v>
      </c>
      <c r="G351" s="151">
        <v>150</v>
      </c>
      <c r="H351" s="120"/>
      <c r="I351" s="120"/>
      <c r="J351" s="127"/>
      <c r="K351" s="151">
        <v>150</v>
      </c>
      <c r="L351" s="127"/>
      <c r="M351" s="120"/>
      <c r="N351" s="120"/>
      <c r="O351" s="120"/>
      <c r="P351" s="120"/>
      <c r="Q351" s="120"/>
      <c r="R351" s="120"/>
      <c r="S351" s="121"/>
      <c r="T351" s="121"/>
      <c r="U351" s="121"/>
      <c r="V351" s="121"/>
      <c r="W351" s="52"/>
      <c r="X351" s="24">
        <f t="shared" si="10"/>
        <v>0</v>
      </c>
    </row>
    <row r="352" spans="1:24" ht="15.6" x14ac:dyDescent="0.3">
      <c r="A352" s="147">
        <v>20150218090259</v>
      </c>
      <c r="B352" s="115">
        <f t="shared" si="11"/>
        <v>344</v>
      </c>
      <c r="C352" s="148" t="s">
        <v>612</v>
      </c>
      <c r="D352" s="148" t="s">
        <v>603</v>
      </c>
      <c r="E352" s="149">
        <v>42055</v>
      </c>
      <c r="F352" s="150">
        <v>119935</v>
      </c>
      <c r="G352" s="151">
        <v>35.65</v>
      </c>
      <c r="H352" s="120"/>
      <c r="I352" s="120"/>
      <c r="J352" s="119"/>
      <c r="K352" s="120"/>
      <c r="L352" s="120"/>
      <c r="M352" s="119"/>
      <c r="N352" s="120"/>
      <c r="O352" s="120"/>
      <c r="P352" s="120"/>
      <c r="Q352" s="120"/>
      <c r="R352" s="120"/>
      <c r="S352" s="122"/>
      <c r="T352" s="122"/>
      <c r="U352" s="122"/>
      <c r="V352" s="121">
        <v>35.65</v>
      </c>
      <c r="W352" s="52"/>
      <c r="X352" s="24">
        <f t="shared" si="10"/>
        <v>0</v>
      </c>
    </row>
    <row r="353" spans="1:24" ht="15.6" x14ac:dyDescent="0.3">
      <c r="A353" s="147">
        <v>20150218090259</v>
      </c>
      <c r="B353" s="115">
        <f t="shared" si="11"/>
        <v>345</v>
      </c>
      <c r="C353" s="148" t="s">
        <v>612</v>
      </c>
      <c r="D353" s="148" t="s">
        <v>645</v>
      </c>
      <c r="E353" s="149">
        <v>42055</v>
      </c>
      <c r="F353" s="150">
        <v>119935</v>
      </c>
      <c r="G353" s="151">
        <v>29.9</v>
      </c>
      <c r="H353" s="120"/>
      <c r="I353" s="120"/>
      <c r="J353" s="127"/>
      <c r="K353" s="120"/>
      <c r="L353" s="120"/>
      <c r="M353" s="120"/>
      <c r="N353" s="120"/>
      <c r="O353" s="120"/>
      <c r="P353" s="119"/>
      <c r="Q353" s="120"/>
      <c r="R353" s="120"/>
      <c r="S353" s="121"/>
      <c r="T353" s="121"/>
      <c r="U353" s="121"/>
      <c r="V353" s="121">
        <v>29.9</v>
      </c>
      <c r="W353" s="52"/>
      <c r="X353" s="24">
        <f t="shared" si="10"/>
        <v>0</v>
      </c>
    </row>
    <row r="354" spans="1:24" ht="15.6" x14ac:dyDescent="0.3">
      <c r="A354" s="147">
        <v>20150218085221</v>
      </c>
      <c r="B354" s="115">
        <f t="shared" si="11"/>
        <v>346</v>
      </c>
      <c r="C354" s="148" t="s">
        <v>612</v>
      </c>
      <c r="D354" s="148" t="s">
        <v>595</v>
      </c>
      <c r="E354" s="149">
        <v>42055</v>
      </c>
      <c r="F354" s="150">
        <v>119935</v>
      </c>
      <c r="G354" s="151">
        <v>650</v>
      </c>
      <c r="H354" s="120"/>
      <c r="I354" s="120"/>
      <c r="J354" s="119"/>
      <c r="K354" s="120"/>
      <c r="L354" s="151">
        <v>650</v>
      </c>
      <c r="M354" s="119"/>
      <c r="N354" s="120"/>
      <c r="O354" s="120"/>
      <c r="P354" s="123"/>
      <c r="Q354" s="120"/>
      <c r="R354" s="120"/>
      <c r="S354" s="122"/>
      <c r="T354" s="122"/>
      <c r="U354" s="122"/>
      <c r="V354" s="122"/>
      <c r="W354" s="52"/>
      <c r="X354" s="24">
        <f t="shared" si="10"/>
        <v>0</v>
      </c>
    </row>
    <row r="355" spans="1:24" ht="15.6" x14ac:dyDescent="0.3">
      <c r="A355" s="147">
        <v>20150218090259</v>
      </c>
      <c r="B355" s="115">
        <f t="shared" si="11"/>
        <v>347</v>
      </c>
      <c r="C355" s="148" t="s">
        <v>612</v>
      </c>
      <c r="D355" s="148" t="s">
        <v>606</v>
      </c>
      <c r="E355" s="149">
        <v>42055</v>
      </c>
      <c r="F355" s="150">
        <v>119935</v>
      </c>
      <c r="G355" s="151">
        <v>300</v>
      </c>
      <c r="H355" s="120"/>
      <c r="I355" s="120"/>
      <c r="J355" s="127"/>
      <c r="K355" s="120"/>
      <c r="L355" s="120"/>
      <c r="M355" s="151">
        <v>300</v>
      </c>
      <c r="N355" s="120"/>
      <c r="O355" s="120"/>
      <c r="P355" s="120"/>
      <c r="Q355" s="120"/>
      <c r="R355" s="120"/>
      <c r="S355" s="121"/>
      <c r="T355" s="121"/>
      <c r="U355" s="121"/>
      <c r="V355" s="121"/>
      <c r="W355" s="52"/>
      <c r="X355" s="24">
        <f t="shared" si="10"/>
        <v>0</v>
      </c>
    </row>
    <row r="356" spans="1:24" ht="15.6" x14ac:dyDescent="0.3">
      <c r="A356" s="147">
        <v>20150218085150</v>
      </c>
      <c r="B356" s="115">
        <f t="shared" si="11"/>
        <v>348</v>
      </c>
      <c r="C356" s="148" t="s">
        <v>602</v>
      </c>
      <c r="D356" s="148" t="s">
        <v>595</v>
      </c>
      <c r="E356" s="149">
        <v>42055</v>
      </c>
      <c r="F356" s="150">
        <v>726</v>
      </c>
      <c r="G356" s="151">
        <v>650</v>
      </c>
      <c r="H356" s="120"/>
      <c r="I356" s="120"/>
      <c r="J356" s="119"/>
      <c r="K356" s="120"/>
      <c r="L356" s="151">
        <v>650</v>
      </c>
      <c r="M356" s="119"/>
      <c r="N356" s="120"/>
      <c r="O356" s="120"/>
      <c r="P356" s="119"/>
      <c r="Q356" s="120"/>
      <c r="R356" s="120"/>
      <c r="S356" s="122"/>
      <c r="T356" s="122"/>
      <c r="U356" s="122"/>
      <c r="V356" s="122"/>
      <c r="W356" s="52"/>
      <c r="X356" s="24">
        <f t="shared" si="10"/>
        <v>0</v>
      </c>
    </row>
    <row r="357" spans="1:24" ht="15.6" x14ac:dyDescent="0.3">
      <c r="A357" s="147">
        <v>20150220085918</v>
      </c>
      <c r="B357" s="115">
        <f t="shared" si="11"/>
        <v>349</v>
      </c>
      <c r="C357" s="148" t="s">
        <v>613</v>
      </c>
      <c r="D357" s="148" t="s">
        <v>603</v>
      </c>
      <c r="E357" s="149">
        <v>42055</v>
      </c>
      <c r="F357" s="150">
        <v>119969</v>
      </c>
      <c r="G357" s="151">
        <v>43.12</v>
      </c>
      <c r="H357" s="120"/>
      <c r="I357" s="120"/>
      <c r="J357" s="127"/>
      <c r="K357" s="120"/>
      <c r="L357" s="127"/>
      <c r="M357" s="120"/>
      <c r="N357" s="120"/>
      <c r="O357" s="120"/>
      <c r="P357" s="120"/>
      <c r="Q357" s="120"/>
      <c r="R357" s="120"/>
      <c r="S357" s="121"/>
      <c r="T357" s="121"/>
      <c r="U357" s="121"/>
      <c r="V357" s="121">
        <v>43.12</v>
      </c>
      <c r="W357" s="52"/>
      <c r="X357" s="24">
        <f t="shared" si="10"/>
        <v>0</v>
      </c>
    </row>
    <row r="358" spans="1:24" ht="15.6" x14ac:dyDescent="0.3">
      <c r="A358" s="147">
        <v>20150218085257</v>
      </c>
      <c r="B358" s="115">
        <f t="shared" si="11"/>
        <v>350</v>
      </c>
      <c r="C358" s="148" t="s">
        <v>613</v>
      </c>
      <c r="D358" s="148" t="s">
        <v>595</v>
      </c>
      <c r="E358" s="149">
        <v>42055</v>
      </c>
      <c r="F358" s="150">
        <v>119969</v>
      </c>
      <c r="G358" s="151">
        <v>650</v>
      </c>
      <c r="H358" s="120"/>
      <c r="I358" s="120"/>
      <c r="J358" s="119"/>
      <c r="K358" s="120"/>
      <c r="L358" s="151">
        <v>650</v>
      </c>
      <c r="M358" s="119"/>
      <c r="N358" s="120"/>
      <c r="O358" s="120"/>
      <c r="P358" s="120"/>
      <c r="Q358" s="120"/>
      <c r="R358" s="120"/>
      <c r="S358" s="122"/>
      <c r="T358" s="122"/>
      <c r="U358" s="122"/>
      <c r="V358" s="122"/>
      <c r="W358" s="52"/>
      <c r="X358" s="24">
        <f t="shared" si="10"/>
        <v>0</v>
      </c>
    </row>
    <row r="359" spans="1:24" ht="15.6" x14ac:dyDescent="0.3">
      <c r="A359" s="147">
        <v>20150220085918</v>
      </c>
      <c r="B359" s="115">
        <f t="shared" si="11"/>
        <v>351</v>
      </c>
      <c r="C359" s="148" t="s">
        <v>613</v>
      </c>
      <c r="D359" s="148" t="s">
        <v>606</v>
      </c>
      <c r="E359" s="149">
        <v>42055</v>
      </c>
      <c r="F359" s="150">
        <v>119969</v>
      </c>
      <c r="G359" s="151">
        <v>300</v>
      </c>
      <c r="H359" s="120"/>
      <c r="I359" s="120"/>
      <c r="J359" s="127"/>
      <c r="K359" s="120"/>
      <c r="L359" s="120"/>
      <c r="M359" s="151">
        <v>300</v>
      </c>
      <c r="N359" s="120"/>
      <c r="O359" s="120"/>
      <c r="P359" s="120"/>
      <c r="Q359" s="120"/>
      <c r="R359" s="120"/>
      <c r="S359" s="121"/>
      <c r="T359" s="121"/>
      <c r="U359" s="121"/>
      <c r="V359" s="121"/>
      <c r="W359" s="52"/>
      <c r="X359" s="24">
        <f t="shared" si="10"/>
        <v>0</v>
      </c>
    </row>
    <row r="360" spans="1:24" ht="15.6" x14ac:dyDescent="0.3">
      <c r="A360" s="147">
        <v>20150213145947</v>
      </c>
      <c r="B360" s="115">
        <f t="shared" si="11"/>
        <v>352</v>
      </c>
      <c r="C360" s="148" t="s">
        <v>658</v>
      </c>
      <c r="D360" s="148" t="s">
        <v>626</v>
      </c>
      <c r="E360" s="149">
        <v>42055</v>
      </c>
      <c r="F360" s="150">
        <v>119925</v>
      </c>
      <c r="G360" s="151">
        <v>28.75</v>
      </c>
      <c r="H360" s="120"/>
      <c r="I360" s="120"/>
      <c r="J360" s="119"/>
      <c r="K360" s="120"/>
      <c r="L360" s="120"/>
      <c r="M360" s="119"/>
      <c r="N360" s="120"/>
      <c r="O360" s="151">
        <v>28.75</v>
      </c>
      <c r="P360" s="120"/>
      <c r="Q360" s="120"/>
      <c r="R360" s="120"/>
      <c r="S360" s="122"/>
      <c r="T360" s="122"/>
      <c r="U360" s="122"/>
      <c r="V360" s="121"/>
      <c r="W360" s="52"/>
      <c r="X360" s="24">
        <f t="shared" si="10"/>
        <v>0</v>
      </c>
    </row>
    <row r="361" spans="1:24" ht="15.6" x14ac:dyDescent="0.3">
      <c r="A361" s="147">
        <v>20150218085655</v>
      </c>
      <c r="B361" s="115">
        <f t="shared" si="11"/>
        <v>353</v>
      </c>
      <c r="C361" s="148" t="s">
        <v>614</v>
      </c>
      <c r="D361" s="148" t="s">
        <v>603</v>
      </c>
      <c r="E361" s="149">
        <v>42055</v>
      </c>
      <c r="F361" s="150">
        <v>119883</v>
      </c>
      <c r="G361" s="151">
        <v>48.87</v>
      </c>
      <c r="H361" s="120"/>
      <c r="I361" s="120"/>
      <c r="J361" s="120"/>
      <c r="K361" s="119"/>
      <c r="L361" s="119"/>
      <c r="M361" s="120"/>
      <c r="N361" s="119"/>
      <c r="O361" s="120"/>
      <c r="P361" s="120"/>
      <c r="Q361" s="120"/>
      <c r="R361" s="120"/>
      <c r="S361" s="122"/>
      <c r="T361" s="122"/>
      <c r="U361" s="122"/>
      <c r="V361" s="122">
        <v>48.87</v>
      </c>
      <c r="W361" s="52"/>
      <c r="X361" s="24">
        <f t="shared" si="10"/>
        <v>0</v>
      </c>
    </row>
    <row r="362" spans="1:24" ht="15.6" x14ac:dyDescent="0.3">
      <c r="A362" s="147">
        <v>20150218085338</v>
      </c>
      <c r="B362" s="115">
        <f t="shared" si="11"/>
        <v>354</v>
      </c>
      <c r="C362" s="148" t="s">
        <v>614</v>
      </c>
      <c r="D362" s="148" t="s">
        <v>595</v>
      </c>
      <c r="E362" s="149">
        <v>42055</v>
      </c>
      <c r="F362" s="150">
        <v>119883</v>
      </c>
      <c r="G362" s="151">
        <v>650</v>
      </c>
      <c r="H362" s="120"/>
      <c r="I362" s="120"/>
      <c r="J362" s="120"/>
      <c r="K362" s="120"/>
      <c r="L362" s="151">
        <v>650</v>
      </c>
      <c r="M362" s="119"/>
      <c r="N362" s="120"/>
      <c r="O362" s="120"/>
      <c r="P362" s="120"/>
      <c r="Q362" s="120"/>
      <c r="R362" s="120"/>
      <c r="S362" s="121"/>
      <c r="T362" s="121"/>
      <c r="U362" s="121"/>
      <c r="V362" s="121"/>
      <c r="W362" s="52"/>
      <c r="X362" s="24">
        <f t="shared" si="10"/>
        <v>0</v>
      </c>
    </row>
    <row r="363" spans="1:24" ht="15.6" x14ac:dyDescent="0.3">
      <c r="A363" s="147">
        <v>20150218085655</v>
      </c>
      <c r="B363" s="115">
        <f t="shared" si="11"/>
        <v>355</v>
      </c>
      <c r="C363" s="148" t="s">
        <v>614</v>
      </c>
      <c r="D363" s="148" t="s">
        <v>606</v>
      </c>
      <c r="E363" s="149">
        <v>42055</v>
      </c>
      <c r="F363" s="150">
        <v>119883</v>
      </c>
      <c r="G363" s="151">
        <v>300</v>
      </c>
      <c r="H363" s="120"/>
      <c r="I363" s="120"/>
      <c r="J363" s="119"/>
      <c r="K363" s="120"/>
      <c r="L363" s="119"/>
      <c r="M363" s="151">
        <v>300</v>
      </c>
      <c r="N363" s="120"/>
      <c r="O363" s="120"/>
      <c r="P363" s="120"/>
      <c r="Q363" s="120"/>
      <c r="R363" s="120"/>
      <c r="S363" s="122"/>
      <c r="T363" s="122"/>
      <c r="U363" s="122"/>
      <c r="V363" s="122"/>
      <c r="W363" s="52"/>
      <c r="X363" s="24">
        <f t="shared" si="10"/>
        <v>0</v>
      </c>
    </row>
    <row r="364" spans="1:24" ht="15.6" x14ac:dyDescent="0.3">
      <c r="A364" s="147">
        <v>20150218085655</v>
      </c>
      <c r="B364" s="115">
        <f t="shared" si="11"/>
        <v>356</v>
      </c>
      <c r="C364" s="148" t="s">
        <v>614</v>
      </c>
      <c r="D364" s="148" t="s">
        <v>1230</v>
      </c>
      <c r="E364" s="149">
        <v>42055</v>
      </c>
      <c r="F364" s="150">
        <v>119883</v>
      </c>
      <c r="G364" s="151">
        <v>150</v>
      </c>
      <c r="H364" s="120"/>
      <c r="I364" s="120"/>
      <c r="J364" s="120"/>
      <c r="K364" s="151">
        <v>150</v>
      </c>
      <c r="L364" s="120"/>
      <c r="M364" s="120"/>
      <c r="N364" s="120"/>
      <c r="O364" s="120"/>
      <c r="P364" s="120"/>
      <c r="Q364" s="120"/>
      <c r="R364" s="120"/>
      <c r="S364" s="121"/>
      <c r="T364" s="121"/>
      <c r="U364" s="121"/>
      <c r="V364" s="121"/>
      <c r="W364" s="52"/>
      <c r="X364" s="24">
        <f t="shared" si="10"/>
        <v>0</v>
      </c>
    </row>
    <row r="365" spans="1:24" ht="15.6" x14ac:dyDescent="0.3">
      <c r="A365" s="147">
        <v>20150218091116</v>
      </c>
      <c r="B365" s="115">
        <f t="shared" si="11"/>
        <v>357</v>
      </c>
      <c r="C365" s="148" t="s">
        <v>615</v>
      </c>
      <c r="D365" s="148" t="s">
        <v>603</v>
      </c>
      <c r="E365" s="149">
        <v>42055</v>
      </c>
      <c r="F365" s="150">
        <v>119900</v>
      </c>
      <c r="G365" s="151">
        <v>31.05</v>
      </c>
      <c r="H365" s="120"/>
      <c r="I365" s="120"/>
      <c r="J365" s="119"/>
      <c r="K365" s="120"/>
      <c r="L365" s="119"/>
      <c r="M365" s="119"/>
      <c r="N365" s="120"/>
      <c r="O365" s="120"/>
      <c r="P365" s="120"/>
      <c r="Q365" s="120"/>
      <c r="R365" s="120"/>
      <c r="S365" s="122"/>
      <c r="T365" s="122"/>
      <c r="U365" s="122"/>
      <c r="V365" s="122">
        <v>31.05</v>
      </c>
      <c r="W365" s="52"/>
      <c r="X365" s="24">
        <f t="shared" si="10"/>
        <v>0</v>
      </c>
    </row>
    <row r="366" spans="1:24" ht="15.6" x14ac:dyDescent="0.3">
      <c r="A366" s="147">
        <v>20150218085056</v>
      </c>
      <c r="B366" s="115">
        <f t="shared" si="11"/>
        <v>358</v>
      </c>
      <c r="C366" s="148" t="s">
        <v>615</v>
      </c>
      <c r="D366" s="148" t="s">
        <v>595</v>
      </c>
      <c r="E366" s="149">
        <v>42055</v>
      </c>
      <c r="F366" s="150">
        <v>119900</v>
      </c>
      <c r="G366" s="151">
        <v>650</v>
      </c>
      <c r="H366" s="120"/>
      <c r="I366" s="120"/>
      <c r="J366" s="120"/>
      <c r="K366" s="119"/>
      <c r="L366" s="151">
        <v>650</v>
      </c>
      <c r="M366" s="119"/>
      <c r="N366" s="120"/>
      <c r="O366" s="120"/>
      <c r="P366" s="120"/>
      <c r="Q366" s="120"/>
      <c r="R366" s="120"/>
      <c r="S366" s="122"/>
      <c r="T366" s="122"/>
      <c r="U366" s="122"/>
      <c r="V366" s="122"/>
      <c r="W366" s="52"/>
      <c r="X366" s="24">
        <f t="shared" si="10"/>
        <v>0</v>
      </c>
    </row>
    <row r="367" spans="1:24" ht="15.6" x14ac:dyDescent="0.3">
      <c r="A367" s="147">
        <v>20150218091116</v>
      </c>
      <c r="B367" s="115">
        <f t="shared" si="11"/>
        <v>359</v>
      </c>
      <c r="C367" s="148" t="s">
        <v>615</v>
      </c>
      <c r="D367" s="148" t="s">
        <v>606</v>
      </c>
      <c r="E367" s="149">
        <v>42055</v>
      </c>
      <c r="F367" s="150">
        <v>119900</v>
      </c>
      <c r="G367" s="151">
        <v>300</v>
      </c>
      <c r="H367" s="120"/>
      <c r="I367" s="120"/>
      <c r="J367" s="123"/>
      <c r="K367" s="120"/>
      <c r="L367" s="120"/>
      <c r="M367" s="151">
        <v>300</v>
      </c>
      <c r="N367" s="120"/>
      <c r="O367" s="120"/>
      <c r="P367" s="120"/>
      <c r="Q367" s="120"/>
      <c r="R367" s="120"/>
      <c r="S367" s="121"/>
      <c r="T367" s="121"/>
      <c r="U367" s="121"/>
      <c r="V367" s="121"/>
      <c r="W367" s="52"/>
      <c r="X367" s="24">
        <f t="shared" si="10"/>
        <v>0</v>
      </c>
    </row>
    <row r="368" spans="1:24" ht="15.6" x14ac:dyDescent="0.3">
      <c r="A368" s="147">
        <v>20150218091009</v>
      </c>
      <c r="B368" s="115">
        <f t="shared" si="11"/>
        <v>360</v>
      </c>
      <c r="C368" s="148" t="s">
        <v>616</v>
      </c>
      <c r="D368" s="148" t="s">
        <v>603</v>
      </c>
      <c r="E368" s="149">
        <v>42055</v>
      </c>
      <c r="F368" s="150">
        <v>119950</v>
      </c>
      <c r="G368" s="151">
        <v>18.399999999999999</v>
      </c>
      <c r="H368" s="120"/>
      <c r="I368" s="120"/>
      <c r="J368" s="127"/>
      <c r="K368" s="120"/>
      <c r="L368" s="119"/>
      <c r="M368" s="120"/>
      <c r="N368" s="120"/>
      <c r="O368" s="120"/>
      <c r="P368" s="120"/>
      <c r="Q368" s="120"/>
      <c r="R368" s="120"/>
      <c r="S368" s="122"/>
      <c r="T368" s="122"/>
      <c r="U368" s="122"/>
      <c r="V368" s="122">
        <v>18.399999999999999</v>
      </c>
      <c r="W368" s="52"/>
      <c r="X368" s="24">
        <f t="shared" si="10"/>
        <v>0</v>
      </c>
    </row>
    <row r="369" spans="1:24" ht="15.6" x14ac:dyDescent="0.3">
      <c r="A369" s="147">
        <v>20150218085240</v>
      </c>
      <c r="B369" s="115">
        <f t="shared" si="11"/>
        <v>361</v>
      </c>
      <c r="C369" s="148" t="s">
        <v>616</v>
      </c>
      <c r="D369" s="148" t="s">
        <v>595</v>
      </c>
      <c r="E369" s="149">
        <v>42055</v>
      </c>
      <c r="F369" s="150">
        <v>119950</v>
      </c>
      <c r="G369" s="151">
        <v>650</v>
      </c>
      <c r="H369" s="120"/>
      <c r="I369" s="120"/>
      <c r="J369" s="123"/>
      <c r="K369" s="120"/>
      <c r="L369" s="151">
        <v>650</v>
      </c>
      <c r="M369" s="120"/>
      <c r="N369" s="119"/>
      <c r="O369" s="120"/>
      <c r="P369" s="120"/>
      <c r="Q369" s="120"/>
      <c r="R369" s="120"/>
      <c r="S369" s="122"/>
      <c r="T369" s="122"/>
      <c r="U369" s="122"/>
      <c r="V369" s="122"/>
      <c r="W369" s="52"/>
      <c r="X369" s="24">
        <f t="shared" si="10"/>
        <v>0</v>
      </c>
    </row>
    <row r="370" spans="1:24" ht="15.6" x14ac:dyDescent="0.3">
      <c r="A370" s="147">
        <v>20150218091009</v>
      </c>
      <c r="B370" s="115">
        <f t="shared" si="11"/>
        <v>362</v>
      </c>
      <c r="C370" s="148" t="s">
        <v>616</v>
      </c>
      <c r="D370" s="148" t="s">
        <v>606</v>
      </c>
      <c r="E370" s="149">
        <v>42055</v>
      </c>
      <c r="F370" s="150">
        <v>119950</v>
      </c>
      <c r="G370" s="151">
        <v>300</v>
      </c>
      <c r="H370" s="120"/>
      <c r="I370" s="120"/>
      <c r="J370" s="123"/>
      <c r="K370" s="120"/>
      <c r="L370" s="119"/>
      <c r="M370" s="151">
        <v>300</v>
      </c>
      <c r="N370" s="120"/>
      <c r="O370" s="120"/>
      <c r="P370" s="120"/>
      <c r="Q370" s="120"/>
      <c r="R370" s="120"/>
      <c r="S370" s="122"/>
      <c r="T370" s="122"/>
      <c r="U370" s="122"/>
      <c r="V370" s="122"/>
      <c r="W370" s="52"/>
      <c r="X370" s="24">
        <f t="shared" si="10"/>
        <v>0</v>
      </c>
    </row>
    <row r="371" spans="1:24" ht="15.6" x14ac:dyDescent="0.3">
      <c r="A371" s="147">
        <v>20150218091040</v>
      </c>
      <c r="B371" s="115">
        <f t="shared" si="11"/>
        <v>363</v>
      </c>
      <c r="C371" s="148" t="s">
        <v>655</v>
      </c>
      <c r="D371" s="148" t="s">
        <v>603</v>
      </c>
      <c r="E371" s="149">
        <v>42055</v>
      </c>
      <c r="F371" s="150">
        <v>119971</v>
      </c>
      <c r="G371" s="151">
        <v>35.65</v>
      </c>
      <c r="H371" s="120"/>
      <c r="I371" s="120"/>
      <c r="J371" s="120"/>
      <c r="K371" s="120"/>
      <c r="L371" s="119"/>
      <c r="M371" s="127"/>
      <c r="N371" s="120"/>
      <c r="O371" s="120"/>
      <c r="P371" s="120"/>
      <c r="Q371" s="120"/>
      <c r="R371" s="120"/>
      <c r="S371" s="122"/>
      <c r="T371" s="122"/>
      <c r="U371" s="122"/>
      <c r="V371" s="122">
        <v>35.65</v>
      </c>
      <c r="W371" s="52"/>
      <c r="X371" s="24">
        <f t="shared" si="10"/>
        <v>0</v>
      </c>
    </row>
    <row r="372" spans="1:24" ht="15.6" x14ac:dyDescent="0.3">
      <c r="A372" s="147">
        <v>20150218085002</v>
      </c>
      <c r="B372" s="115">
        <f t="shared" si="11"/>
        <v>364</v>
      </c>
      <c r="C372" s="148" t="s">
        <v>655</v>
      </c>
      <c r="D372" s="148" t="s">
        <v>595</v>
      </c>
      <c r="E372" s="149">
        <v>42055</v>
      </c>
      <c r="F372" s="150">
        <v>119971</v>
      </c>
      <c r="G372" s="151">
        <v>650</v>
      </c>
      <c r="H372" s="120"/>
      <c r="I372" s="120"/>
      <c r="J372" s="120"/>
      <c r="K372" s="120"/>
      <c r="L372" s="151">
        <v>650</v>
      </c>
      <c r="M372" s="120"/>
      <c r="N372" s="120"/>
      <c r="O372" s="120"/>
      <c r="P372" s="120"/>
      <c r="Q372" s="120"/>
      <c r="R372" s="120"/>
      <c r="S372" s="122"/>
      <c r="T372" s="122"/>
      <c r="U372" s="122"/>
      <c r="V372" s="122"/>
      <c r="W372" s="52"/>
      <c r="X372" s="24">
        <f t="shared" si="10"/>
        <v>0</v>
      </c>
    </row>
    <row r="373" spans="1:24" ht="15.6" x14ac:dyDescent="0.3">
      <c r="A373" s="147">
        <v>20150218091040</v>
      </c>
      <c r="B373" s="115">
        <f t="shared" si="11"/>
        <v>365</v>
      </c>
      <c r="C373" s="148" t="s">
        <v>655</v>
      </c>
      <c r="D373" s="148" t="s">
        <v>606</v>
      </c>
      <c r="E373" s="149">
        <v>42055</v>
      </c>
      <c r="F373" s="150">
        <v>119971</v>
      </c>
      <c r="G373" s="151">
        <v>400</v>
      </c>
      <c r="H373" s="120"/>
      <c r="I373" s="120">
        <v>100</v>
      </c>
      <c r="J373" s="127"/>
      <c r="K373" s="120"/>
      <c r="L373" s="119"/>
      <c r="M373" s="151">
        <v>300</v>
      </c>
      <c r="N373" s="120"/>
      <c r="O373" s="120"/>
      <c r="P373" s="120"/>
      <c r="Q373" s="120"/>
      <c r="R373" s="120"/>
      <c r="S373" s="122"/>
      <c r="T373" s="122"/>
      <c r="U373" s="122"/>
      <c r="V373" s="121"/>
      <c r="W373" s="52"/>
      <c r="X373" s="24">
        <f t="shared" si="10"/>
        <v>0</v>
      </c>
    </row>
    <row r="374" spans="1:24" ht="15.6" x14ac:dyDescent="0.3">
      <c r="A374" s="147">
        <v>20150218085358</v>
      </c>
      <c r="B374" s="115">
        <f t="shared" si="11"/>
        <v>366</v>
      </c>
      <c r="C374" s="148" t="s">
        <v>617</v>
      </c>
      <c r="D374" s="148" t="s">
        <v>595</v>
      </c>
      <c r="E374" s="149">
        <v>42055</v>
      </c>
      <c r="F374" s="150">
        <v>724</v>
      </c>
      <c r="G374" s="151">
        <v>650</v>
      </c>
      <c r="H374" s="120"/>
      <c r="I374" s="120"/>
      <c r="J374" s="123"/>
      <c r="K374" s="120"/>
      <c r="L374" s="151">
        <v>650</v>
      </c>
      <c r="M374" s="120"/>
      <c r="N374" s="120"/>
      <c r="O374" s="120"/>
      <c r="P374" s="120"/>
      <c r="Q374" s="127"/>
      <c r="R374" s="120"/>
      <c r="S374" s="122"/>
      <c r="T374" s="122"/>
      <c r="U374" s="122"/>
      <c r="V374" s="122"/>
      <c r="W374" s="52"/>
      <c r="X374" s="24">
        <f t="shared" si="10"/>
        <v>0</v>
      </c>
    </row>
    <row r="375" spans="1:24" ht="15.6" x14ac:dyDescent="0.3">
      <c r="A375" s="147">
        <v>20150218085028</v>
      </c>
      <c r="B375" s="115">
        <f t="shared" si="11"/>
        <v>367</v>
      </c>
      <c r="C375" s="148" t="s">
        <v>619</v>
      </c>
      <c r="D375" s="148" t="s">
        <v>595</v>
      </c>
      <c r="E375" s="149">
        <v>42055</v>
      </c>
      <c r="F375" s="150">
        <v>119955</v>
      </c>
      <c r="G375" s="151">
        <v>650</v>
      </c>
      <c r="H375" s="120"/>
      <c r="I375" s="120"/>
      <c r="J375" s="123"/>
      <c r="K375" s="120"/>
      <c r="L375" s="151">
        <v>650</v>
      </c>
      <c r="M375" s="129"/>
      <c r="N375" s="120"/>
      <c r="O375" s="120"/>
      <c r="P375" s="120"/>
      <c r="Q375" s="120"/>
      <c r="R375" s="120"/>
      <c r="S375" s="122"/>
      <c r="T375" s="122"/>
      <c r="U375" s="122"/>
      <c r="V375" s="121"/>
      <c r="W375" s="52"/>
      <c r="X375" s="24">
        <f t="shared" si="10"/>
        <v>0</v>
      </c>
    </row>
    <row r="376" spans="1:24" ht="15.6" x14ac:dyDescent="0.3">
      <c r="A376" s="147">
        <v>20150226084340</v>
      </c>
      <c r="B376" s="115">
        <f t="shared" si="11"/>
        <v>368</v>
      </c>
      <c r="C376" s="148" t="s">
        <v>619</v>
      </c>
      <c r="D376" s="148" t="s">
        <v>603</v>
      </c>
      <c r="E376" s="149">
        <v>42062</v>
      </c>
      <c r="F376" s="150">
        <v>120042</v>
      </c>
      <c r="G376" s="151">
        <v>48.88</v>
      </c>
      <c r="H376" s="120"/>
      <c r="I376" s="120"/>
      <c r="J376" s="127"/>
      <c r="K376" s="120"/>
      <c r="L376" s="119"/>
      <c r="M376" s="120"/>
      <c r="N376" s="120"/>
      <c r="O376" s="120"/>
      <c r="P376" s="120"/>
      <c r="Q376" s="120"/>
      <c r="R376" s="120"/>
      <c r="S376" s="122"/>
      <c r="T376" s="122"/>
      <c r="U376" s="122"/>
      <c r="V376" s="122">
        <v>48.88</v>
      </c>
      <c r="W376" s="52"/>
      <c r="X376" s="24">
        <f t="shared" si="10"/>
        <v>0</v>
      </c>
    </row>
    <row r="377" spans="1:24" ht="15.6" x14ac:dyDescent="0.3">
      <c r="A377" s="147">
        <v>20150226084340</v>
      </c>
      <c r="B377" s="115">
        <f t="shared" si="11"/>
        <v>369</v>
      </c>
      <c r="C377" s="148" t="s">
        <v>619</v>
      </c>
      <c r="D377" s="148" t="s">
        <v>606</v>
      </c>
      <c r="E377" s="149">
        <v>42062</v>
      </c>
      <c r="F377" s="150">
        <v>120042</v>
      </c>
      <c r="G377" s="151">
        <v>300</v>
      </c>
      <c r="H377" s="120"/>
      <c r="I377" s="120"/>
      <c r="J377" s="123"/>
      <c r="K377" s="120"/>
      <c r="L377" s="119"/>
      <c r="M377" s="151">
        <v>300</v>
      </c>
      <c r="N377" s="120"/>
      <c r="O377" s="120"/>
      <c r="P377" s="116"/>
      <c r="Q377" s="120"/>
      <c r="R377" s="120"/>
      <c r="S377" s="122"/>
      <c r="T377" s="122"/>
      <c r="U377" s="122"/>
      <c r="V377" s="122"/>
      <c r="W377" s="52"/>
      <c r="X377" s="24">
        <f t="shared" si="10"/>
        <v>0</v>
      </c>
    </row>
    <row r="378" spans="1:24" ht="15.6" x14ac:dyDescent="0.3">
      <c r="A378" s="147">
        <v>20150408161838</v>
      </c>
      <c r="B378" s="115">
        <f t="shared" si="11"/>
        <v>370</v>
      </c>
      <c r="C378" s="148" t="s">
        <v>659</v>
      </c>
      <c r="D378" s="148" t="s">
        <v>638</v>
      </c>
      <c r="E378" s="149">
        <v>42065</v>
      </c>
      <c r="F378" s="150">
        <v>2081</v>
      </c>
      <c r="G378" s="151">
        <v>604.9</v>
      </c>
      <c r="H378" s="120"/>
      <c r="I378" s="120"/>
      <c r="J378" s="123"/>
      <c r="K378" s="120"/>
      <c r="L378" s="119"/>
      <c r="M378" s="120"/>
      <c r="N378" s="120"/>
      <c r="O378" s="151">
        <v>604.9</v>
      </c>
      <c r="P378" s="120"/>
      <c r="Q378" s="120"/>
      <c r="R378" s="120"/>
      <c r="S378" s="122"/>
      <c r="T378" s="122"/>
      <c r="U378" s="122"/>
      <c r="V378" s="122"/>
      <c r="W378" s="52"/>
      <c r="X378" s="24">
        <f t="shared" si="10"/>
        <v>0</v>
      </c>
    </row>
    <row r="379" spans="1:24" ht="15.6" x14ac:dyDescent="0.3">
      <c r="A379" s="147">
        <v>20150318143033</v>
      </c>
      <c r="B379" s="115">
        <f t="shared" si="11"/>
        <v>371</v>
      </c>
      <c r="C379" s="148" t="s">
        <v>610</v>
      </c>
      <c r="D379" s="148" t="s">
        <v>603</v>
      </c>
      <c r="E379" s="149">
        <v>42073</v>
      </c>
      <c r="F379" s="150">
        <v>771</v>
      </c>
      <c r="G379" s="151">
        <v>13.23</v>
      </c>
      <c r="H379" s="120"/>
      <c r="I379" s="120"/>
      <c r="J379" s="127"/>
      <c r="K379" s="120"/>
      <c r="L379" s="120"/>
      <c r="M379" s="119"/>
      <c r="N379" s="120"/>
      <c r="O379" s="120"/>
      <c r="P379" s="120"/>
      <c r="Q379" s="120"/>
      <c r="R379" s="120"/>
      <c r="S379" s="121"/>
      <c r="T379" s="121"/>
      <c r="U379" s="121"/>
      <c r="V379" s="121">
        <v>13.23</v>
      </c>
      <c r="W379" s="52"/>
      <c r="X379" s="24">
        <f t="shared" si="10"/>
        <v>0</v>
      </c>
    </row>
    <row r="380" spans="1:24" ht="15.6" x14ac:dyDescent="0.3">
      <c r="A380" s="147">
        <v>20150318143033</v>
      </c>
      <c r="B380" s="115">
        <f t="shared" si="11"/>
        <v>372</v>
      </c>
      <c r="C380" s="148" t="s">
        <v>610</v>
      </c>
      <c r="D380" s="148" t="s">
        <v>606</v>
      </c>
      <c r="E380" s="149">
        <v>42073</v>
      </c>
      <c r="F380" s="150">
        <v>771</v>
      </c>
      <c r="G380" s="151">
        <v>300</v>
      </c>
      <c r="H380" s="120"/>
      <c r="I380" s="120"/>
      <c r="J380" s="123"/>
      <c r="K380" s="120"/>
      <c r="L380" s="120"/>
      <c r="M380" s="151">
        <v>300</v>
      </c>
      <c r="N380" s="120"/>
      <c r="O380" s="120"/>
      <c r="P380" s="120"/>
      <c r="Q380" s="120"/>
      <c r="R380" s="120"/>
      <c r="S380" s="122"/>
      <c r="T380" s="122"/>
      <c r="U380" s="122"/>
      <c r="V380" s="122"/>
      <c r="W380" s="52"/>
      <c r="X380" s="24">
        <f t="shared" si="10"/>
        <v>0</v>
      </c>
    </row>
    <row r="381" spans="1:24" ht="15.6" x14ac:dyDescent="0.3">
      <c r="A381" s="147">
        <v>20150318143033</v>
      </c>
      <c r="B381" s="115">
        <f t="shared" si="11"/>
        <v>373</v>
      </c>
      <c r="C381" s="148" t="s">
        <v>610</v>
      </c>
      <c r="D381" s="148" t="s">
        <v>1231</v>
      </c>
      <c r="E381" s="149">
        <v>42073</v>
      </c>
      <c r="F381" s="150">
        <v>771</v>
      </c>
      <c r="G381" s="151">
        <v>150</v>
      </c>
      <c r="H381" s="120"/>
      <c r="I381" s="120"/>
      <c r="J381" s="123"/>
      <c r="K381" s="151">
        <v>150</v>
      </c>
      <c r="L381" s="120"/>
      <c r="M381" s="120"/>
      <c r="N381" s="120"/>
      <c r="O381" s="120"/>
      <c r="P381" s="120"/>
      <c r="Q381" s="120"/>
      <c r="R381" s="120"/>
      <c r="S381" s="121"/>
      <c r="T381" s="121"/>
      <c r="U381" s="121"/>
      <c r="V381" s="121"/>
      <c r="W381" s="52"/>
      <c r="X381" s="24">
        <f t="shared" si="10"/>
        <v>0</v>
      </c>
    </row>
    <row r="382" spans="1:24" ht="15.6" x14ac:dyDescent="0.3">
      <c r="A382" s="147">
        <v>20150318143206</v>
      </c>
      <c r="B382" s="115">
        <f t="shared" si="11"/>
        <v>374</v>
      </c>
      <c r="C382" s="148" t="s">
        <v>602</v>
      </c>
      <c r="D382" s="148" t="s">
        <v>603</v>
      </c>
      <c r="E382" s="149">
        <v>42073</v>
      </c>
      <c r="F382" s="150">
        <v>770</v>
      </c>
      <c r="G382" s="151">
        <v>69</v>
      </c>
      <c r="H382" s="120"/>
      <c r="I382" s="120"/>
      <c r="J382" s="123"/>
      <c r="K382" s="120"/>
      <c r="L382" s="127"/>
      <c r="M382" s="119"/>
      <c r="N382" s="120"/>
      <c r="O382" s="120"/>
      <c r="P382" s="120"/>
      <c r="Q382" s="120"/>
      <c r="R382" s="120"/>
      <c r="S382" s="122"/>
      <c r="T382" s="122"/>
      <c r="U382" s="122"/>
      <c r="V382" s="121">
        <v>69</v>
      </c>
      <c r="W382" s="52"/>
      <c r="X382" s="24">
        <f t="shared" si="10"/>
        <v>0</v>
      </c>
    </row>
    <row r="383" spans="1:24" ht="15.6" x14ac:dyDescent="0.3">
      <c r="A383" s="147">
        <v>20150318143206</v>
      </c>
      <c r="B383" s="115">
        <f t="shared" si="11"/>
        <v>375</v>
      </c>
      <c r="C383" s="148" t="s">
        <v>602</v>
      </c>
      <c r="D383" s="148" t="s">
        <v>606</v>
      </c>
      <c r="E383" s="149">
        <v>42073</v>
      </c>
      <c r="F383" s="150">
        <v>770</v>
      </c>
      <c r="G383" s="151">
        <v>300</v>
      </c>
      <c r="H383" s="120"/>
      <c r="I383" s="120"/>
      <c r="J383" s="127"/>
      <c r="K383" s="120"/>
      <c r="L383" s="119"/>
      <c r="M383" s="151">
        <v>300</v>
      </c>
      <c r="N383" s="120"/>
      <c r="O383" s="120"/>
      <c r="P383" s="120"/>
      <c r="Q383" s="120"/>
      <c r="R383" s="120"/>
      <c r="S383" s="121"/>
      <c r="T383" s="121"/>
      <c r="U383" s="121"/>
      <c r="V383" s="121"/>
      <c r="W383" s="52"/>
      <c r="X383" s="24">
        <f t="shared" si="10"/>
        <v>0</v>
      </c>
    </row>
    <row r="384" spans="1:24" ht="15.6" x14ac:dyDescent="0.3">
      <c r="A384" s="147">
        <v>20150318143206</v>
      </c>
      <c r="B384" s="115">
        <f t="shared" si="11"/>
        <v>376</v>
      </c>
      <c r="C384" s="148" t="s">
        <v>602</v>
      </c>
      <c r="D384" s="148" t="s">
        <v>1230</v>
      </c>
      <c r="E384" s="149">
        <v>42073</v>
      </c>
      <c r="F384" s="150">
        <v>770</v>
      </c>
      <c r="G384" s="151">
        <v>150</v>
      </c>
      <c r="H384" s="120"/>
      <c r="I384" s="120"/>
      <c r="J384" s="123"/>
      <c r="K384" s="151">
        <v>150</v>
      </c>
      <c r="L384" s="120"/>
      <c r="M384" s="119"/>
      <c r="N384" s="119"/>
      <c r="O384" s="120"/>
      <c r="P384" s="120"/>
      <c r="Q384" s="120"/>
      <c r="R384" s="120"/>
      <c r="S384" s="122"/>
      <c r="T384" s="122"/>
      <c r="U384" s="122"/>
      <c r="V384" s="122"/>
      <c r="W384" s="52"/>
      <c r="X384" s="24">
        <f t="shared" si="10"/>
        <v>0</v>
      </c>
    </row>
    <row r="385" spans="1:24" ht="15.6" x14ac:dyDescent="0.3">
      <c r="A385" s="147">
        <v>20150318142926</v>
      </c>
      <c r="B385" s="115">
        <f t="shared" si="11"/>
        <v>377</v>
      </c>
      <c r="C385" s="148" t="s">
        <v>617</v>
      </c>
      <c r="D385" s="148" t="s">
        <v>603</v>
      </c>
      <c r="E385" s="149">
        <v>42073</v>
      </c>
      <c r="F385" s="150">
        <v>772</v>
      </c>
      <c r="G385" s="151">
        <v>46</v>
      </c>
      <c r="H385" s="120"/>
      <c r="I385" s="120"/>
      <c r="J385" s="123"/>
      <c r="K385" s="120"/>
      <c r="L385" s="120"/>
      <c r="M385" s="120"/>
      <c r="N385" s="120"/>
      <c r="O385" s="120"/>
      <c r="P385" s="120"/>
      <c r="Q385" s="120"/>
      <c r="R385" s="120"/>
      <c r="S385" s="121"/>
      <c r="T385" s="121"/>
      <c r="U385" s="121"/>
      <c r="V385" s="121">
        <v>46</v>
      </c>
      <c r="W385" s="52"/>
      <c r="X385" s="24">
        <f t="shared" si="10"/>
        <v>0</v>
      </c>
    </row>
    <row r="386" spans="1:24" ht="15.6" x14ac:dyDescent="0.3">
      <c r="A386" s="147">
        <v>20150318142926</v>
      </c>
      <c r="B386" s="115">
        <f t="shared" si="11"/>
        <v>378</v>
      </c>
      <c r="C386" s="148" t="s">
        <v>617</v>
      </c>
      <c r="D386" s="148" t="s">
        <v>606</v>
      </c>
      <c r="E386" s="149">
        <v>42073</v>
      </c>
      <c r="F386" s="150">
        <v>772</v>
      </c>
      <c r="G386" s="151">
        <v>300</v>
      </c>
      <c r="H386" s="120"/>
      <c r="I386" s="120"/>
      <c r="J386" s="119"/>
      <c r="K386" s="120"/>
      <c r="L386" s="120"/>
      <c r="M386" s="151">
        <v>300</v>
      </c>
      <c r="N386" s="120"/>
      <c r="O386" s="120"/>
      <c r="P386" s="120"/>
      <c r="Q386" s="120"/>
      <c r="R386" s="120"/>
      <c r="S386" s="122"/>
      <c r="T386" s="122"/>
      <c r="U386" s="122"/>
      <c r="V386" s="121"/>
      <c r="W386" s="52"/>
      <c r="X386" s="24">
        <f t="shared" si="10"/>
        <v>0</v>
      </c>
    </row>
    <row r="387" spans="1:24" ht="15.6" x14ac:dyDescent="0.3">
      <c r="A387" s="147">
        <v>20150318142926</v>
      </c>
      <c r="B387" s="115">
        <f t="shared" si="11"/>
        <v>379</v>
      </c>
      <c r="C387" s="148" t="s">
        <v>617</v>
      </c>
      <c r="D387" s="148" t="s">
        <v>1229</v>
      </c>
      <c r="E387" s="149">
        <v>42073</v>
      </c>
      <c r="F387" s="150">
        <v>772</v>
      </c>
      <c r="G387" s="151">
        <v>150</v>
      </c>
      <c r="H387" s="120"/>
      <c r="I387" s="120"/>
      <c r="J387" s="127"/>
      <c r="K387" s="151">
        <v>150</v>
      </c>
      <c r="L387" s="119"/>
      <c r="M387" s="120"/>
      <c r="N387" s="120"/>
      <c r="O387" s="120"/>
      <c r="P387" s="120"/>
      <c r="Q387" s="120"/>
      <c r="R387" s="120"/>
      <c r="S387" s="121"/>
      <c r="T387" s="121"/>
      <c r="U387" s="121"/>
      <c r="V387" s="121"/>
      <c r="W387" s="52"/>
      <c r="X387" s="24">
        <f t="shared" si="10"/>
        <v>0</v>
      </c>
    </row>
    <row r="388" spans="1:24" ht="15.6" x14ac:dyDescent="0.3">
      <c r="A388" s="147">
        <v>20150312162136</v>
      </c>
      <c r="B388" s="115">
        <f t="shared" si="11"/>
        <v>380</v>
      </c>
      <c r="C388" s="148" t="s">
        <v>1191</v>
      </c>
      <c r="D388" s="148" t="s">
        <v>622</v>
      </c>
      <c r="E388" s="149">
        <v>42076</v>
      </c>
      <c r="F388" s="150">
        <v>120202</v>
      </c>
      <c r="G388" s="151">
        <v>250</v>
      </c>
      <c r="H388" s="120"/>
      <c r="I388" s="120"/>
      <c r="J388" s="119"/>
      <c r="K388" s="120"/>
      <c r="L388" s="120"/>
      <c r="M388" s="119"/>
      <c r="N388" s="120"/>
      <c r="O388" s="120"/>
      <c r="P388" s="120"/>
      <c r="Q388" s="120"/>
      <c r="R388" s="120"/>
      <c r="S388" s="122">
        <v>250</v>
      </c>
      <c r="T388" s="122"/>
      <c r="U388" s="122"/>
      <c r="V388" s="122"/>
      <c r="W388" s="52"/>
      <c r="X388" s="24">
        <f t="shared" si="10"/>
        <v>0</v>
      </c>
    </row>
    <row r="389" spans="1:24" ht="15.6" x14ac:dyDescent="0.3">
      <c r="A389" s="147">
        <v>20150318115826</v>
      </c>
      <c r="B389" s="115">
        <f t="shared" si="11"/>
        <v>381</v>
      </c>
      <c r="C389" s="148" t="s">
        <v>610</v>
      </c>
      <c r="D389" s="148" t="s">
        <v>595</v>
      </c>
      <c r="E389" s="149">
        <v>42083</v>
      </c>
      <c r="F389" s="150">
        <v>768</v>
      </c>
      <c r="G389" s="151">
        <v>650</v>
      </c>
      <c r="H389" s="120"/>
      <c r="I389" s="120"/>
      <c r="J389" s="127"/>
      <c r="K389" s="120"/>
      <c r="L389" s="151">
        <v>650</v>
      </c>
      <c r="M389" s="120"/>
      <c r="N389" s="120"/>
      <c r="O389" s="120"/>
      <c r="P389" s="120"/>
      <c r="Q389" s="120"/>
      <c r="R389" s="120"/>
      <c r="S389" s="121"/>
      <c r="T389" s="121"/>
      <c r="U389" s="121"/>
      <c r="V389" s="121"/>
      <c r="W389" s="52"/>
      <c r="X389" s="24">
        <f t="shared" si="10"/>
        <v>0</v>
      </c>
    </row>
    <row r="390" spans="1:24" ht="15.6" x14ac:dyDescent="0.3">
      <c r="A390" s="147">
        <v>20150318140010</v>
      </c>
      <c r="B390" s="115">
        <f t="shared" si="11"/>
        <v>382</v>
      </c>
      <c r="C390" s="148" t="s">
        <v>618</v>
      </c>
      <c r="D390" s="148" t="s">
        <v>603</v>
      </c>
      <c r="E390" s="149">
        <v>42083</v>
      </c>
      <c r="F390" s="150">
        <v>120310</v>
      </c>
      <c r="G390" s="151">
        <v>71.3</v>
      </c>
      <c r="H390" s="120"/>
      <c r="I390" s="120"/>
      <c r="J390" s="127"/>
      <c r="K390" s="120"/>
      <c r="L390" s="119"/>
      <c r="M390" s="120"/>
      <c r="N390" s="120"/>
      <c r="O390" s="120"/>
      <c r="P390" s="120"/>
      <c r="Q390" s="120"/>
      <c r="R390" s="120"/>
      <c r="S390" s="121"/>
      <c r="T390" s="121"/>
      <c r="U390" s="121"/>
      <c r="V390" s="121">
        <v>71.3</v>
      </c>
      <c r="W390" s="52"/>
      <c r="X390" s="24">
        <f t="shared" si="10"/>
        <v>0</v>
      </c>
    </row>
    <row r="391" spans="1:24" ht="15.6" x14ac:dyDescent="0.3">
      <c r="A391" s="147">
        <v>20150318131024</v>
      </c>
      <c r="B391" s="115">
        <f t="shared" si="11"/>
        <v>383</v>
      </c>
      <c r="C391" s="148" t="s">
        <v>618</v>
      </c>
      <c r="D391" s="148" t="s">
        <v>595</v>
      </c>
      <c r="E391" s="149">
        <v>42083</v>
      </c>
      <c r="F391" s="150">
        <v>120310</v>
      </c>
      <c r="G391" s="151">
        <v>650</v>
      </c>
      <c r="H391" s="120"/>
      <c r="I391" s="120"/>
      <c r="J391" s="119"/>
      <c r="K391" s="127"/>
      <c r="L391" s="151">
        <v>650</v>
      </c>
      <c r="M391" s="119"/>
      <c r="N391" s="120"/>
      <c r="O391" s="120"/>
      <c r="P391" s="120"/>
      <c r="Q391" s="120"/>
      <c r="R391" s="120"/>
      <c r="S391" s="122"/>
      <c r="T391" s="122"/>
      <c r="U391" s="122"/>
      <c r="V391" s="122"/>
      <c r="W391" s="52"/>
      <c r="X391" s="24">
        <f t="shared" si="10"/>
        <v>0</v>
      </c>
    </row>
    <row r="392" spans="1:24" ht="15.6" x14ac:dyDescent="0.3">
      <c r="A392" s="147">
        <v>20150318140010</v>
      </c>
      <c r="B392" s="115">
        <f t="shared" si="11"/>
        <v>384</v>
      </c>
      <c r="C392" s="148" t="s">
        <v>618</v>
      </c>
      <c r="D392" s="148" t="s">
        <v>606</v>
      </c>
      <c r="E392" s="149">
        <v>42083</v>
      </c>
      <c r="F392" s="150">
        <v>120310</v>
      </c>
      <c r="G392" s="151">
        <v>300</v>
      </c>
      <c r="H392" s="120"/>
      <c r="I392" s="120"/>
      <c r="J392" s="127"/>
      <c r="K392" s="120"/>
      <c r="L392" s="119"/>
      <c r="M392" s="151">
        <v>300</v>
      </c>
      <c r="N392" s="120"/>
      <c r="O392" s="120"/>
      <c r="P392" s="120"/>
      <c r="Q392" s="120"/>
      <c r="R392" s="120"/>
      <c r="S392" s="121"/>
      <c r="T392" s="121"/>
      <c r="U392" s="121"/>
      <c r="V392" s="121"/>
      <c r="W392" s="52"/>
      <c r="X392" s="24">
        <f t="shared" si="10"/>
        <v>0</v>
      </c>
    </row>
    <row r="393" spans="1:24" ht="15.6" x14ac:dyDescent="0.3">
      <c r="A393" s="147">
        <v>20150318142616</v>
      </c>
      <c r="B393" s="115">
        <f t="shared" si="11"/>
        <v>385</v>
      </c>
      <c r="C393" s="148" t="s">
        <v>612</v>
      </c>
      <c r="D393" s="148" t="s">
        <v>603</v>
      </c>
      <c r="E393" s="149">
        <v>42083</v>
      </c>
      <c r="F393" s="150">
        <v>120274</v>
      </c>
      <c r="G393" s="151">
        <v>35.65</v>
      </c>
      <c r="H393" s="120"/>
      <c r="I393" s="120"/>
      <c r="J393" s="119"/>
      <c r="K393" s="120"/>
      <c r="L393" s="119"/>
      <c r="M393" s="119"/>
      <c r="N393" s="120"/>
      <c r="O393" s="120"/>
      <c r="P393" s="120"/>
      <c r="Q393" s="127"/>
      <c r="R393" s="120"/>
      <c r="S393" s="122"/>
      <c r="T393" s="122"/>
      <c r="U393" s="122"/>
      <c r="V393" s="122">
        <v>35.65</v>
      </c>
      <c r="W393" s="52"/>
      <c r="X393" s="24">
        <f t="shared" si="10"/>
        <v>0</v>
      </c>
    </row>
    <row r="394" spans="1:24" ht="15.6" x14ac:dyDescent="0.3">
      <c r="A394" s="147">
        <v>20150318125340</v>
      </c>
      <c r="B394" s="115">
        <f t="shared" si="11"/>
        <v>386</v>
      </c>
      <c r="C394" s="148" t="s">
        <v>612</v>
      </c>
      <c r="D394" s="148" t="s">
        <v>595</v>
      </c>
      <c r="E394" s="149">
        <v>42083</v>
      </c>
      <c r="F394" s="150">
        <v>120274</v>
      </c>
      <c r="G394" s="151">
        <v>650</v>
      </c>
      <c r="H394" s="120"/>
      <c r="I394" s="120"/>
      <c r="J394" s="127"/>
      <c r="K394" s="120"/>
      <c r="L394" s="151">
        <v>650</v>
      </c>
      <c r="M394" s="120"/>
      <c r="N394" s="120"/>
      <c r="O394" s="120"/>
      <c r="P394" s="120"/>
      <c r="Q394" s="120"/>
      <c r="R394" s="120"/>
      <c r="S394" s="121"/>
      <c r="T394" s="121"/>
      <c r="U394" s="121"/>
      <c r="V394" s="121"/>
      <c r="W394" s="52"/>
      <c r="X394" s="24">
        <f t="shared" ref="X394:X457" si="12">G394-SUM(I394:W394)</f>
        <v>0</v>
      </c>
    </row>
    <row r="395" spans="1:24" ht="15.6" x14ac:dyDescent="0.3">
      <c r="A395" s="147">
        <v>20150318142616</v>
      </c>
      <c r="B395" s="115">
        <f t="shared" ref="B395:B458" si="13">B394+1</f>
        <v>387</v>
      </c>
      <c r="C395" s="148" t="s">
        <v>612</v>
      </c>
      <c r="D395" s="148" t="s">
        <v>606</v>
      </c>
      <c r="E395" s="149">
        <v>42083</v>
      </c>
      <c r="F395" s="150">
        <v>120274</v>
      </c>
      <c r="G395" s="151">
        <v>300</v>
      </c>
      <c r="H395" s="120"/>
      <c r="I395" s="120"/>
      <c r="J395" s="123"/>
      <c r="K395" s="120"/>
      <c r="L395" s="120"/>
      <c r="M395" s="151">
        <v>300</v>
      </c>
      <c r="N395" s="120"/>
      <c r="O395" s="120"/>
      <c r="P395" s="120"/>
      <c r="Q395" s="120"/>
      <c r="R395" s="120"/>
      <c r="S395" s="122"/>
      <c r="T395" s="122"/>
      <c r="U395" s="122"/>
      <c r="V395" s="122"/>
      <c r="W395" s="52"/>
      <c r="X395" s="24">
        <f t="shared" si="12"/>
        <v>0</v>
      </c>
    </row>
    <row r="396" spans="1:24" ht="15.6" x14ac:dyDescent="0.3">
      <c r="A396" s="147">
        <v>20150318142616</v>
      </c>
      <c r="B396" s="115">
        <f t="shared" si="13"/>
        <v>388</v>
      </c>
      <c r="C396" s="148" t="s">
        <v>612</v>
      </c>
      <c r="D396" s="148" t="s">
        <v>1229</v>
      </c>
      <c r="E396" s="149">
        <v>42083</v>
      </c>
      <c r="F396" s="150">
        <v>120274</v>
      </c>
      <c r="G396" s="151">
        <v>150</v>
      </c>
      <c r="H396" s="120"/>
      <c r="I396" s="120"/>
      <c r="J396" s="123"/>
      <c r="K396" s="151">
        <v>150</v>
      </c>
      <c r="L396" s="120"/>
      <c r="M396" s="120"/>
      <c r="N396" s="120"/>
      <c r="O396" s="120"/>
      <c r="P396" s="120"/>
      <c r="Q396" s="120"/>
      <c r="R396" s="120"/>
      <c r="S396" s="121"/>
      <c r="T396" s="121"/>
      <c r="U396" s="121"/>
      <c r="V396" s="121"/>
      <c r="W396" s="52"/>
      <c r="X396" s="24">
        <f t="shared" si="12"/>
        <v>0</v>
      </c>
    </row>
    <row r="397" spans="1:24" ht="15.6" x14ac:dyDescent="0.3">
      <c r="A397" s="147">
        <v>20150318142616</v>
      </c>
      <c r="B397" s="115">
        <f t="shared" si="13"/>
        <v>389</v>
      </c>
      <c r="C397" s="148" t="s">
        <v>612</v>
      </c>
      <c r="D397" s="148" t="s">
        <v>1232</v>
      </c>
      <c r="E397" s="149">
        <v>42083</v>
      </c>
      <c r="F397" s="150">
        <v>120274</v>
      </c>
      <c r="G397" s="151">
        <v>772.7</v>
      </c>
      <c r="H397" s="120"/>
      <c r="I397" s="120"/>
      <c r="J397" s="123"/>
      <c r="K397" s="120"/>
      <c r="L397" s="120"/>
      <c r="M397" s="119"/>
      <c r="N397" s="120">
        <v>772.7</v>
      </c>
      <c r="O397" s="120"/>
      <c r="P397" s="120"/>
      <c r="Q397" s="120"/>
      <c r="R397" s="120"/>
      <c r="S397" s="122"/>
      <c r="T397" s="122"/>
      <c r="U397" s="122"/>
      <c r="V397" s="122"/>
      <c r="W397" s="52"/>
      <c r="X397" s="24">
        <f t="shared" si="12"/>
        <v>0</v>
      </c>
    </row>
    <row r="398" spans="1:24" ht="15.6" x14ac:dyDescent="0.3">
      <c r="A398" s="147">
        <v>20150318125256</v>
      </c>
      <c r="B398" s="115">
        <f t="shared" si="13"/>
        <v>390</v>
      </c>
      <c r="C398" s="148" t="s">
        <v>602</v>
      </c>
      <c r="D398" s="148" t="s">
        <v>595</v>
      </c>
      <c r="E398" s="149">
        <v>42083</v>
      </c>
      <c r="F398" s="150">
        <v>769</v>
      </c>
      <c r="G398" s="151">
        <v>650</v>
      </c>
      <c r="H398" s="120"/>
      <c r="I398" s="120"/>
      <c r="J398" s="123"/>
      <c r="K398" s="120"/>
      <c r="L398" s="151">
        <v>650</v>
      </c>
      <c r="M398" s="120"/>
      <c r="N398" s="120"/>
      <c r="O398" s="120"/>
      <c r="P398" s="120"/>
      <c r="Q398" s="120"/>
      <c r="R398" s="120"/>
      <c r="S398" s="121"/>
      <c r="T398" s="121"/>
      <c r="U398" s="121"/>
      <c r="V398" s="121"/>
      <c r="W398" s="52"/>
      <c r="X398" s="24">
        <f t="shared" si="12"/>
        <v>0</v>
      </c>
    </row>
    <row r="399" spans="1:24" ht="15.6" x14ac:dyDescent="0.3">
      <c r="A399" s="147">
        <v>20150318140144</v>
      </c>
      <c r="B399" s="115">
        <f t="shared" si="13"/>
        <v>391</v>
      </c>
      <c r="C399" s="148" t="s">
        <v>613</v>
      </c>
      <c r="D399" s="148" t="s">
        <v>603</v>
      </c>
      <c r="E399" s="149">
        <v>42083</v>
      </c>
      <c r="F399" s="150">
        <v>120305</v>
      </c>
      <c r="G399" s="151">
        <v>43.12</v>
      </c>
      <c r="H399" s="120"/>
      <c r="I399" s="120"/>
      <c r="J399" s="119"/>
      <c r="K399" s="120"/>
      <c r="L399" s="120"/>
      <c r="M399" s="119"/>
      <c r="N399" s="120"/>
      <c r="O399" s="120"/>
      <c r="P399" s="120"/>
      <c r="Q399" s="120"/>
      <c r="R399" s="120"/>
      <c r="S399" s="122"/>
      <c r="T399" s="122"/>
      <c r="U399" s="122"/>
      <c r="V399" s="122">
        <v>43.12</v>
      </c>
      <c r="W399" s="52"/>
      <c r="X399" s="24">
        <f t="shared" si="12"/>
        <v>0</v>
      </c>
    </row>
    <row r="400" spans="1:24" ht="15.6" x14ac:dyDescent="0.3">
      <c r="A400" s="147">
        <v>20150318130944</v>
      </c>
      <c r="B400" s="115">
        <f t="shared" si="13"/>
        <v>392</v>
      </c>
      <c r="C400" s="148" t="s">
        <v>613</v>
      </c>
      <c r="D400" s="148" t="s">
        <v>595</v>
      </c>
      <c r="E400" s="149">
        <v>42083</v>
      </c>
      <c r="F400" s="150">
        <v>120305</v>
      </c>
      <c r="G400" s="151">
        <v>650</v>
      </c>
      <c r="H400" s="120"/>
      <c r="I400" s="120"/>
      <c r="J400" s="127"/>
      <c r="K400" s="120"/>
      <c r="L400" s="151">
        <v>650</v>
      </c>
      <c r="M400" s="120"/>
      <c r="N400" s="120"/>
      <c r="O400" s="120"/>
      <c r="P400" s="120"/>
      <c r="Q400" s="120"/>
      <c r="R400" s="120"/>
      <c r="S400" s="121"/>
      <c r="T400" s="121"/>
      <c r="U400" s="121"/>
      <c r="V400" s="121"/>
      <c r="W400" s="52"/>
      <c r="X400" s="24">
        <f t="shared" si="12"/>
        <v>0</v>
      </c>
    </row>
    <row r="401" spans="1:24" ht="15.6" x14ac:dyDescent="0.3">
      <c r="A401" s="147">
        <v>20150318140144</v>
      </c>
      <c r="B401" s="115">
        <f t="shared" si="13"/>
        <v>393</v>
      </c>
      <c r="C401" s="148" t="s">
        <v>613</v>
      </c>
      <c r="D401" s="148" t="s">
        <v>606</v>
      </c>
      <c r="E401" s="149">
        <v>42083</v>
      </c>
      <c r="F401" s="150">
        <v>120305</v>
      </c>
      <c r="G401" s="151">
        <v>300</v>
      </c>
      <c r="H401" s="120"/>
      <c r="I401" s="120"/>
      <c r="J401" s="119"/>
      <c r="K401" s="120"/>
      <c r="L401" s="127"/>
      <c r="M401" s="151">
        <v>300</v>
      </c>
      <c r="N401" s="120"/>
      <c r="O401" s="120"/>
      <c r="P401" s="120"/>
      <c r="Q401" s="120"/>
      <c r="R401" s="120"/>
      <c r="S401" s="122"/>
      <c r="T401" s="122"/>
      <c r="U401" s="122"/>
      <c r="V401" s="122"/>
      <c r="W401" s="52"/>
      <c r="X401" s="24">
        <f t="shared" si="12"/>
        <v>0</v>
      </c>
    </row>
    <row r="402" spans="1:24" ht="15.6" x14ac:dyDescent="0.3">
      <c r="A402" s="147">
        <v>20150319074210</v>
      </c>
      <c r="B402" s="115">
        <f t="shared" si="13"/>
        <v>394</v>
      </c>
      <c r="C402" s="148" t="s">
        <v>614</v>
      </c>
      <c r="D402" s="148" t="s">
        <v>603</v>
      </c>
      <c r="E402" s="149">
        <v>42083</v>
      </c>
      <c r="F402" s="150">
        <v>120222</v>
      </c>
      <c r="G402" s="151">
        <v>48.87</v>
      </c>
      <c r="H402" s="120"/>
      <c r="I402" s="120"/>
      <c r="J402" s="127"/>
      <c r="K402" s="120"/>
      <c r="L402" s="120"/>
      <c r="M402" s="119"/>
      <c r="N402" s="120"/>
      <c r="O402" s="120"/>
      <c r="P402" s="120"/>
      <c r="Q402" s="120"/>
      <c r="R402" s="120"/>
      <c r="S402" s="121"/>
      <c r="T402" s="122"/>
      <c r="U402" s="122"/>
      <c r="V402" s="121">
        <v>48.87</v>
      </c>
      <c r="W402" s="52"/>
      <c r="X402" s="24">
        <f t="shared" si="12"/>
        <v>0</v>
      </c>
    </row>
    <row r="403" spans="1:24" ht="15.6" x14ac:dyDescent="0.3">
      <c r="A403" s="147">
        <v>20150318131103</v>
      </c>
      <c r="B403" s="115">
        <f t="shared" si="13"/>
        <v>395</v>
      </c>
      <c r="C403" s="148" t="s">
        <v>614</v>
      </c>
      <c r="D403" s="148" t="s">
        <v>595</v>
      </c>
      <c r="E403" s="149">
        <v>42083</v>
      </c>
      <c r="F403" s="150">
        <v>120222</v>
      </c>
      <c r="G403" s="151">
        <v>650</v>
      </c>
      <c r="H403" s="120"/>
      <c r="I403" s="120"/>
      <c r="J403" s="127"/>
      <c r="K403" s="120"/>
      <c r="L403" s="151">
        <v>650</v>
      </c>
      <c r="M403" s="120"/>
      <c r="N403" s="120"/>
      <c r="O403" s="120"/>
      <c r="P403" s="120"/>
      <c r="Q403" s="120"/>
      <c r="R403" s="120"/>
      <c r="S403" s="121"/>
      <c r="T403" s="122"/>
      <c r="U403" s="122"/>
      <c r="V403" s="121"/>
      <c r="W403" s="52"/>
      <c r="X403" s="24">
        <f t="shared" si="12"/>
        <v>0</v>
      </c>
    </row>
    <row r="404" spans="1:24" ht="15.6" x14ac:dyDescent="0.3">
      <c r="A404" s="147">
        <v>20150319074210</v>
      </c>
      <c r="B404" s="115">
        <f t="shared" si="13"/>
        <v>396</v>
      </c>
      <c r="C404" s="148" t="s">
        <v>614</v>
      </c>
      <c r="D404" s="148" t="s">
        <v>606</v>
      </c>
      <c r="E404" s="149">
        <v>42083</v>
      </c>
      <c r="F404" s="150">
        <v>120222</v>
      </c>
      <c r="G404" s="151">
        <v>300</v>
      </c>
      <c r="H404" s="120"/>
      <c r="I404" s="120"/>
      <c r="J404" s="127"/>
      <c r="K404" s="120"/>
      <c r="L404" s="119"/>
      <c r="M404" s="151">
        <v>300</v>
      </c>
      <c r="N404" s="120"/>
      <c r="O404" s="120"/>
      <c r="P404" s="120"/>
      <c r="Q404" s="120"/>
      <c r="R404" s="120"/>
      <c r="S404" s="121"/>
      <c r="T404" s="122"/>
      <c r="U404" s="122"/>
      <c r="V404" s="121"/>
      <c r="W404" s="52"/>
      <c r="X404" s="24">
        <f t="shared" si="12"/>
        <v>0</v>
      </c>
    </row>
    <row r="405" spans="1:24" ht="15.6" x14ac:dyDescent="0.3">
      <c r="A405" s="147">
        <v>20150318142422</v>
      </c>
      <c r="B405" s="115">
        <f t="shared" si="13"/>
        <v>397</v>
      </c>
      <c r="C405" s="148" t="s">
        <v>615</v>
      </c>
      <c r="D405" s="148" t="s">
        <v>603</v>
      </c>
      <c r="E405" s="149">
        <v>42083</v>
      </c>
      <c r="F405" s="150">
        <v>120245</v>
      </c>
      <c r="G405" s="151">
        <v>31.05</v>
      </c>
      <c r="H405" s="120"/>
      <c r="I405" s="120"/>
      <c r="J405" s="127"/>
      <c r="K405" s="127"/>
      <c r="L405" s="119"/>
      <c r="M405" s="120"/>
      <c r="N405" s="120"/>
      <c r="O405" s="120"/>
      <c r="P405" s="120"/>
      <c r="Q405" s="120"/>
      <c r="R405" s="120"/>
      <c r="S405" s="122"/>
      <c r="T405" s="122"/>
      <c r="U405" s="122"/>
      <c r="V405" s="121">
        <v>31.05</v>
      </c>
      <c r="W405" s="52"/>
      <c r="X405" s="24">
        <f t="shared" si="12"/>
        <v>0</v>
      </c>
    </row>
    <row r="406" spans="1:24" ht="15.6" x14ac:dyDescent="0.3">
      <c r="A406" s="147">
        <v>20150318115755</v>
      </c>
      <c r="B406" s="115">
        <f t="shared" si="13"/>
        <v>398</v>
      </c>
      <c r="C406" s="148" t="s">
        <v>615</v>
      </c>
      <c r="D406" s="148" t="s">
        <v>595</v>
      </c>
      <c r="E406" s="149">
        <v>42083</v>
      </c>
      <c r="F406" s="150">
        <v>120245</v>
      </c>
      <c r="G406" s="151">
        <v>650</v>
      </c>
      <c r="H406" s="120"/>
      <c r="I406" s="120"/>
      <c r="J406" s="123"/>
      <c r="K406" s="120"/>
      <c r="L406" s="151">
        <v>650</v>
      </c>
      <c r="M406" s="120"/>
      <c r="N406" s="120"/>
      <c r="O406" s="120"/>
      <c r="P406" s="120"/>
      <c r="Q406" s="120"/>
      <c r="R406" s="120"/>
      <c r="S406" s="122"/>
      <c r="T406" s="122"/>
      <c r="U406" s="122"/>
      <c r="V406" s="121"/>
      <c r="W406" s="52"/>
      <c r="X406" s="24">
        <f t="shared" si="12"/>
        <v>0</v>
      </c>
    </row>
    <row r="407" spans="1:24" ht="15.6" x14ac:dyDescent="0.3">
      <c r="A407" s="147">
        <v>20150318142422</v>
      </c>
      <c r="B407" s="115">
        <f t="shared" si="13"/>
        <v>399</v>
      </c>
      <c r="C407" s="148" t="s">
        <v>615</v>
      </c>
      <c r="D407" s="148" t="s">
        <v>606</v>
      </c>
      <c r="E407" s="149">
        <v>42083</v>
      </c>
      <c r="F407" s="150">
        <v>120245</v>
      </c>
      <c r="G407" s="151">
        <v>300</v>
      </c>
      <c r="H407" s="120"/>
      <c r="I407" s="120"/>
      <c r="J407" s="123"/>
      <c r="K407" s="120"/>
      <c r="L407" s="119"/>
      <c r="M407" s="151">
        <v>300</v>
      </c>
      <c r="N407" s="120"/>
      <c r="O407" s="120"/>
      <c r="P407" s="120"/>
      <c r="Q407" s="120"/>
      <c r="R407" s="120"/>
      <c r="S407" s="122"/>
      <c r="T407" s="122"/>
      <c r="U407" s="122"/>
      <c r="V407" s="122"/>
      <c r="W407" s="52"/>
      <c r="X407" s="24">
        <f t="shared" si="12"/>
        <v>0</v>
      </c>
    </row>
    <row r="408" spans="1:24" ht="15.6" x14ac:dyDescent="0.3">
      <c r="A408" s="147">
        <v>20150318142422</v>
      </c>
      <c r="B408" s="115">
        <f t="shared" si="13"/>
        <v>400</v>
      </c>
      <c r="C408" s="148" t="s">
        <v>615</v>
      </c>
      <c r="D408" s="148" t="s">
        <v>1230</v>
      </c>
      <c r="E408" s="149">
        <v>42083</v>
      </c>
      <c r="F408" s="150">
        <v>120245</v>
      </c>
      <c r="G408" s="151">
        <v>150</v>
      </c>
      <c r="H408" s="120"/>
      <c r="I408" s="120"/>
      <c r="J408" s="127"/>
      <c r="K408" s="151">
        <v>150</v>
      </c>
      <c r="L408" s="119"/>
      <c r="M408" s="119"/>
      <c r="N408" s="120"/>
      <c r="O408" s="120"/>
      <c r="P408" s="120"/>
      <c r="Q408" s="120"/>
      <c r="R408" s="120"/>
      <c r="S408" s="122"/>
      <c r="T408" s="122"/>
      <c r="U408" s="122"/>
      <c r="V408" s="122"/>
      <c r="W408" s="52"/>
      <c r="X408" s="24">
        <f t="shared" si="12"/>
        <v>0</v>
      </c>
    </row>
    <row r="409" spans="1:24" ht="15.6" x14ac:dyDescent="0.3">
      <c r="A409" s="147">
        <v>20150318140235</v>
      </c>
      <c r="B409" s="115">
        <f t="shared" si="13"/>
        <v>401</v>
      </c>
      <c r="C409" s="148" t="s">
        <v>616</v>
      </c>
      <c r="D409" s="148" t="s">
        <v>603</v>
      </c>
      <c r="E409" s="149">
        <v>42083</v>
      </c>
      <c r="F409" s="150">
        <v>120288</v>
      </c>
      <c r="G409" s="151">
        <v>18.399999999999999</v>
      </c>
      <c r="H409" s="120"/>
      <c r="I409" s="120"/>
      <c r="J409" s="123"/>
      <c r="K409" s="120"/>
      <c r="L409" s="119"/>
      <c r="M409" s="120"/>
      <c r="N409" s="120"/>
      <c r="O409" s="120"/>
      <c r="P409" s="120"/>
      <c r="Q409" s="120"/>
      <c r="R409" s="120"/>
      <c r="S409" s="122"/>
      <c r="T409" s="122"/>
      <c r="U409" s="122"/>
      <c r="V409" s="122">
        <v>18.399999999999999</v>
      </c>
      <c r="W409" s="52"/>
      <c r="X409" s="24">
        <f t="shared" si="12"/>
        <v>0</v>
      </c>
    </row>
    <row r="410" spans="1:24" ht="15.6" x14ac:dyDescent="0.3">
      <c r="A410" s="147">
        <v>20150318130854</v>
      </c>
      <c r="B410" s="115">
        <f t="shared" si="13"/>
        <v>402</v>
      </c>
      <c r="C410" s="148" t="s">
        <v>616</v>
      </c>
      <c r="D410" s="148" t="s">
        <v>595</v>
      </c>
      <c r="E410" s="149">
        <v>42083</v>
      </c>
      <c r="F410" s="150">
        <v>120288</v>
      </c>
      <c r="G410" s="151">
        <v>650</v>
      </c>
      <c r="H410" s="120"/>
      <c r="I410" s="120"/>
      <c r="J410" s="127"/>
      <c r="K410" s="120"/>
      <c r="L410" s="151">
        <v>650</v>
      </c>
      <c r="M410" s="120"/>
      <c r="N410" s="120"/>
      <c r="O410" s="120"/>
      <c r="P410" s="120"/>
      <c r="Q410" s="120"/>
      <c r="R410" s="120"/>
      <c r="S410" s="121"/>
      <c r="T410" s="122"/>
      <c r="U410" s="122"/>
      <c r="V410" s="122"/>
      <c r="W410" s="52"/>
      <c r="X410" s="24">
        <f t="shared" si="12"/>
        <v>0</v>
      </c>
    </row>
    <row r="411" spans="1:24" ht="15.6" x14ac:dyDescent="0.3">
      <c r="A411" s="147">
        <v>20150318140235</v>
      </c>
      <c r="B411" s="115">
        <f t="shared" si="13"/>
        <v>403</v>
      </c>
      <c r="C411" s="148" t="s">
        <v>616</v>
      </c>
      <c r="D411" s="148" t="s">
        <v>606</v>
      </c>
      <c r="E411" s="149">
        <v>42083</v>
      </c>
      <c r="F411" s="150">
        <v>120288</v>
      </c>
      <c r="G411" s="151">
        <v>300</v>
      </c>
      <c r="H411" s="120"/>
      <c r="I411" s="120"/>
      <c r="J411" s="127"/>
      <c r="K411" s="120"/>
      <c r="L411" s="119"/>
      <c r="M411" s="151">
        <v>300</v>
      </c>
      <c r="N411" s="120"/>
      <c r="O411" s="120"/>
      <c r="P411" s="120"/>
      <c r="Q411" s="120"/>
      <c r="R411" s="120"/>
      <c r="S411" s="122"/>
      <c r="T411" s="122"/>
      <c r="U411" s="122"/>
      <c r="V411" s="122"/>
      <c r="W411" s="52"/>
      <c r="X411" s="24">
        <f t="shared" si="12"/>
        <v>0</v>
      </c>
    </row>
    <row r="412" spans="1:24" ht="15.6" x14ac:dyDescent="0.3">
      <c r="A412" s="147">
        <v>20150318142230</v>
      </c>
      <c r="B412" s="115">
        <f t="shared" si="13"/>
        <v>404</v>
      </c>
      <c r="C412" s="148" t="s">
        <v>655</v>
      </c>
      <c r="D412" s="148" t="s">
        <v>622</v>
      </c>
      <c r="E412" s="149">
        <v>42083</v>
      </c>
      <c r="F412" s="150">
        <v>120307</v>
      </c>
      <c r="G412" s="151">
        <v>14</v>
      </c>
      <c r="H412" s="120"/>
      <c r="I412" s="120"/>
      <c r="J412" s="127"/>
      <c r="K412" s="120"/>
      <c r="L412" s="119"/>
      <c r="M412" s="120"/>
      <c r="N412" s="120"/>
      <c r="O412" s="120"/>
      <c r="P412" s="120"/>
      <c r="Q412" s="120"/>
      <c r="R412" s="120"/>
      <c r="S412" s="121">
        <v>14</v>
      </c>
      <c r="T412" s="122"/>
      <c r="U412" s="122"/>
      <c r="V412" s="121"/>
      <c r="W412" s="52"/>
      <c r="X412" s="24">
        <f t="shared" si="12"/>
        <v>0</v>
      </c>
    </row>
    <row r="413" spans="1:24" ht="15.6" x14ac:dyDescent="0.3">
      <c r="A413" s="147">
        <v>20150318142230</v>
      </c>
      <c r="B413" s="115">
        <f t="shared" si="13"/>
        <v>405</v>
      </c>
      <c r="C413" s="148" t="s">
        <v>655</v>
      </c>
      <c r="D413" s="148" t="s">
        <v>603</v>
      </c>
      <c r="E413" s="149">
        <v>42083</v>
      </c>
      <c r="F413" s="150">
        <v>120307</v>
      </c>
      <c r="G413" s="151">
        <v>35.65</v>
      </c>
      <c r="H413" s="120"/>
      <c r="I413" s="120"/>
      <c r="J413" s="123"/>
      <c r="K413" s="120"/>
      <c r="L413" s="119"/>
      <c r="M413" s="120"/>
      <c r="N413" s="120"/>
      <c r="O413" s="120"/>
      <c r="P413" s="120"/>
      <c r="Q413" s="120"/>
      <c r="R413" s="120"/>
      <c r="S413" s="122"/>
      <c r="T413" s="122"/>
      <c r="U413" s="122"/>
      <c r="V413" s="122">
        <v>35.65</v>
      </c>
      <c r="W413" s="52"/>
      <c r="X413" s="24">
        <f t="shared" si="12"/>
        <v>0</v>
      </c>
    </row>
    <row r="414" spans="1:24" ht="15.6" x14ac:dyDescent="0.3">
      <c r="A414" s="147">
        <v>20150318115638</v>
      </c>
      <c r="B414" s="115">
        <f t="shared" si="13"/>
        <v>406</v>
      </c>
      <c r="C414" s="148" t="s">
        <v>655</v>
      </c>
      <c r="D414" s="148" t="s">
        <v>595</v>
      </c>
      <c r="E414" s="149">
        <v>42083</v>
      </c>
      <c r="F414" s="150">
        <v>120307</v>
      </c>
      <c r="G414" s="151">
        <v>650</v>
      </c>
      <c r="H414" s="120"/>
      <c r="I414" s="120"/>
      <c r="J414" s="127"/>
      <c r="K414" s="120"/>
      <c r="L414" s="151">
        <v>650</v>
      </c>
      <c r="M414" s="120"/>
      <c r="N414" s="120"/>
      <c r="O414" s="119"/>
      <c r="P414" s="120"/>
      <c r="Q414" s="120"/>
      <c r="R414" s="120"/>
      <c r="S414" s="122"/>
      <c r="T414" s="122"/>
      <c r="U414" s="122"/>
      <c r="V414" s="122"/>
      <c r="W414" s="52"/>
      <c r="X414" s="24">
        <f t="shared" si="12"/>
        <v>0</v>
      </c>
    </row>
    <row r="415" spans="1:24" ht="15.6" x14ac:dyDescent="0.3">
      <c r="A415" s="147">
        <v>20150318142230</v>
      </c>
      <c r="B415" s="115">
        <f t="shared" si="13"/>
        <v>407</v>
      </c>
      <c r="C415" s="148" t="s">
        <v>655</v>
      </c>
      <c r="D415" s="148" t="s">
        <v>606</v>
      </c>
      <c r="E415" s="149">
        <v>42083</v>
      </c>
      <c r="F415" s="150">
        <v>120307</v>
      </c>
      <c r="G415" s="151">
        <v>400</v>
      </c>
      <c r="H415" s="120"/>
      <c r="I415" s="120">
        <v>100</v>
      </c>
      <c r="J415" s="123"/>
      <c r="K415" s="120"/>
      <c r="L415" s="120"/>
      <c r="M415" s="151">
        <v>300</v>
      </c>
      <c r="N415" s="120"/>
      <c r="O415" s="120"/>
      <c r="P415" s="120"/>
      <c r="Q415" s="120"/>
      <c r="R415" s="120"/>
      <c r="S415" s="121"/>
      <c r="T415" s="121"/>
      <c r="U415" s="121"/>
      <c r="V415" s="121"/>
      <c r="W415" s="52"/>
      <c r="X415" s="24">
        <f t="shared" si="12"/>
        <v>0</v>
      </c>
    </row>
    <row r="416" spans="1:24" ht="15.6" x14ac:dyDescent="0.3">
      <c r="A416" s="147">
        <v>20150318142230</v>
      </c>
      <c r="B416" s="115">
        <f t="shared" si="13"/>
        <v>408</v>
      </c>
      <c r="C416" s="148" t="s">
        <v>655</v>
      </c>
      <c r="D416" s="148" t="s">
        <v>1230</v>
      </c>
      <c r="E416" s="149">
        <v>42083</v>
      </c>
      <c r="F416" s="150">
        <v>120307</v>
      </c>
      <c r="G416" s="151">
        <v>150</v>
      </c>
      <c r="H416" s="120"/>
      <c r="I416" s="120"/>
      <c r="J416" s="127"/>
      <c r="K416" s="151">
        <v>150</v>
      </c>
      <c r="L416" s="120"/>
      <c r="M416" s="119"/>
      <c r="N416" s="120"/>
      <c r="O416" s="119"/>
      <c r="P416" s="120"/>
      <c r="Q416" s="120"/>
      <c r="R416" s="120"/>
      <c r="S416" s="122"/>
      <c r="T416" s="122"/>
      <c r="U416" s="122"/>
      <c r="V416" s="122"/>
      <c r="W416" s="52"/>
      <c r="X416" s="24">
        <f t="shared" si="12"/>
        <v>0</v>
      </c>
    </row>
    <row r="417" spans="1:24" ht="15.6" x14ac:dyDescent="0.3">
      <c r="A417" s="147">
        <v>20150318131142</v>
      </c>
      <c r="B417" s="115">
        <f t="shared" si="13"/>
        <v>409</v>
      </c>
      <c r="C417" s="148" t="s">
        <v>617</v>
      </c>
      <c r="D417" s="148" t="s">
        <v>595</v>
      </c>
      <c r="E417" s="149">
        <v>42083</v>
      </c>
      <c r="F417" s="150">
        <v>767</v>
      </c>
      <c r="G417" s="151">
        <v>650</v>
      </c>
      <c r="H417" s="120"/>
      <c r="I417" s="120"/>
      <c r="J417" s="123"/>
      <c r="K417" s="120"/>
      <c r="L417" s="151">
        <v>650</v>
      </c>
      <c r="M417" s="120"/>
      <c r="N417" s="120"/>
      <c r="O417" s="119"/>
      <c r="P417" s="120"/>
      <c r="Q417" s="120"/>
      <c r="R417" s="120"/>
      <c r="S417" s="122"/>
      <c r="T417" s="122"/>
      <c r="U417" s="122"/>
      <c r="V417" s="122"/>
      <c r="W417" s="52"/>
      <c r="X417" s="24">
        <f t="shared" si="12"/>
        <v>0</v>
      </c>
    </row>
    <row r="418" spans="1:24" ht="15.6" x14ac:dyDescent="0.3">
      <c r="A418" s="147">
        <v>20150319083654</v>
      </c>
      <c r="B418" s="115">
        <f t="shared" si="13"/>
        <v>410</v>
      </c>
      <c r="C418" s="148" t="s">
        <v>619</v>
      </c>
      <c r="D418" s="148" t="s">
        <v>1233</v>
      </c>
      <c r="E418" s="149">
        <v>42083</v>
      </c>
      <c r="F418" s="150">
        <v>120290</v>
      </c>
      <c r="G418" s="151">
        <v>115</v>
      </c>
      <c r="H418" s="120"/>
      <c r="I418" s="120"/>
      <c r="J418" s="123"/>
      <c r="K418" s="120"/>
      <c r="L418" s="120"/>
      <c r="M418" s="120"/>
      <c r="N418" s="120"/>
      <c r="O418" s="119"/>
      <c r="P418" s="120"/>
      <c r="Q418" s="120"/>
      <c r="R418" s="120"/>
      <c r="S418" s="122"/>
      <c r="T418" s="122"/>
      <c r="U418" s="122">
        <v>115</v>
      </c>
      <c r="V418" s="122"/>
      <c r="W418" s="52"/>
      <c r="X418" s="24">
        <f t="shared" si="12"/>
        <v>0</v>
      </c>
    </row>
    <row r="419" spans="1:24" ht="15.6" x14ac:dyDescent="0.3">
      <c r="A419" s="147">
        <v>20150318115720</v>
      </c>
      <c r="B419" s="115">
        <f t="shared" si="13"/>
        <v>411</v>
      </c>
      <c r="C419" s="148" t="s">
        <v>619</v>
      </c>
      <c r="D419" s="148" t="s">
        <v>595</v>
      </c>
      <c r="E419" s="149">
        <v>42083</v>
      </c>
      <c r="F419" s="150">
        <v>120290</v>
      </c>
      <c r="G419" s="151">
        <v>650</v>
      </c>
      <c r="H419" s="120"/>
      <c r="I419" s="120"/>
      <c r="J419" s="127"/>
      <c r="K419" s="120"/>
      <c r="L419" s="151">
        <v>650</v>
      </c>
      <c r="M419" s="120"/>
      <c r="N419" s="120"/>
      <c r="O419" s="120"/>
      <c r="P419" s="120"/>
      <c r="Q419" s="120"/>
      <c r="R419" s="120"/>
      <c r="S419" s="122"/>
      <c r="T419" s="122"/>
      <c r="U419" s="122"/>
      <c r="V419" s="144"/>
      <c r="W419" s="52"/>
      <c r="X419" s="24">
        <f t="shared" si="12"/>
        <v>0</v>
      </c>
    </row>
    <row r="420" spans="1:24" ht="15.6" x14ac:dyDescent="0.3">
      <c r="A420" s="147">
        <v>20150319083654</v>
      </c>
      <c r="B420" s="115">
        <f t="shared" si="13"/>
        <v>412</v>
      </c>
      <c r="C420" s="148" t="s">
        <v>619</v>
      </c>
      <c r="D420" s="148" t="s">
        <v>1234</v>
      </c>
      <c r="E420" s="149">
        <v>42083</v>
      </c>
      <c r="F420" s="150">
        <v>120290</v>
      </c>
      <c r="G420" s="151">
        <v>150</v>
      </c>
      <c r="H420" s="116"/>
      <c r="I420" s="116"/>
      <c r="J420" s="116"/>
      <c r="K420" s="151">
        <v>150</v>
      </c>
      <c r="L420" s="116"/>
      <c r="M420" s="116"/>
      <c r="N420" s="119"/>
      <c r="O420" s="116"/>
      <c r="P420" s="116"/>
      <c r="Q420" s="116"/>
      <c r="R420" s="116"/>
      <c r="S420" s="134"/>
      <c r="T420" s="134"/>
      <c r="U420" s="134"/>
      <c r="V420" s="124"/>
      <c r="W420" s="52"/>
      <c r="X420" s="24">
        <f t="shared" si="12"/>
        <v>0</v>
      </c>
    </row>
    <row r="421" spans="1:24" ht="15.6" x14ac:dyDescent="0.3">
      <c r="A421" s="147">
        <v>20150319083654</v>
      </c>
      <c r="B421" s="115">
        <f t="shared" si="13"/>
        <v>413</v>
      </c>
      <c r="C421" s="148" t="s">
        <v>619</v>
      </c>
      <c r="D421" s="148" t="s">
        <v>1230</v>
      </c>
      <c r="E421" s="149">
        <v>42083</v>
      </c>
      <c r="F421" s="150">
        <v>120290</v>
      </c>
      <c r="G421" s="151">
        <v>150</v>
      </c>
      <c r="H421" s="116"/>
      <c r="I421" s="116"/>
      <c r="J421" s="116"/>
      <c r="K421" s="151">
        <v>150</v>
      </c>
      <c r="L421" s="119"/>
      <c r="M421" s="116"/>
      <c r="N421" s="116"/>
      <c r="O421" s="116"/>
      <c r="P421" s="116"/>
      <c r="Q421" s="116"/>
      <c r="R421" s="116"/>
      <c r="S421" s="134"/>
      <c r="T421" s="134"/>
      <c r="U421" s="134"/>
      <c r="V421" s="124"/>
      <c r="W421" s="52"/>
      <c r="X421" s="24">
        <f t="shared" si="12"/>
        <v>0</v>
      </c>
    </row>
    <row r="422" spans="1:24" ht="15.6" x14ac:dyDescent="0.3">
      <c r="A422" s="147">
        <v>9362</v>
      </c>
      <c r="B422" s="115">
        <f t="shared" si="13"/>
        <v>414</v>
      </c>
      <c r="C422" s="148" t="s">
        <v>624</v>
      </c>
      <c r="D422" s="148" t="s">
        <v>622</v>
      </c>
      <c r="E422" s="149">
        <v>42097</v>
      </c>
      <c r="F422" s="150">
        <v>120479</v>
      </c>
      <c r="G422" s="151">
        <v>216.24</v>
      </c>
      <c r="H422" s="116"/>
      <c r="I422" s="116"/>
      <c r="J422" s="116"/>
      <c r="K422" s="116"/>
      <c r="L422" s="116"/>
      <c r="M422" s="116"/>
      <c r="N422" s="123"/>
      <c r="O422" s="116"/>
      <c r="P422" s="116"/>
      <c r="Q422" s="116"/>
      <c r="R422" s="116"/>
      <c r="S422" s="124">
        <v>216.24</v>
      </c>
      <c r="T422" s="134"/>
      <c r="U422" s="134"/>
      <c r="V422" s="124"/>
      <c r="W422" s="52"/>
      <c r="X422" s="24">
        <f t="shared" si="12"/>
        <v>0</v>
      </c>
    </row>
    <row r="423" spans="1:24" ht="14.4" customHeight="1" x14ac:dyDescent="0.3">
      <c r="A423" s="152" t="s">
        <v>660</v>
      </c>
      <c r="B423" s="115">
        <f t="shared" si="13"/>
        <v>415</v>
      </c>
      <c r="C423" s="137" t="s">
        <v>683</v>
      </c>
      <c r="D423" s="138" t="s">
        <v>679</v>
      </c>
      <c r="E423" s="52"/>
      <c r="F423" s="52"/>
      <c r="G423" s="153">
        <v>1998.93</v>
      </c>
      <c r="H423" s="141"/>
      <c r="I423" s="141"/>
      <c r="J423" s="141"/>
      <c r="K423" s="141"/>
      <c r="L423" s="141"/>
      <c r="M423" s="141"/>
      <c r="N423" s="141"/>
      <c r="O423" s="141"/>
      <c r="P423" s="141"/>
      <c r="Q423" s="141"/>
      <c r="R423" s="141"/>
      <c r="S423" s="134"/>
      <c r="T423" s="124">
        <v>1998.93</v>
      </c>
      <c r="U423" s="134"/>
      <c r="V423" s="124"/>
      <c r="W423" s="52"/>
      <c r="X423" s="24">
        <f t="shared" si="12"/>
        <v>0</v>
      </c>
    </row>
    <row r="424" spans="1:24" ht="15.6" x14ac:dyDescent="0.3">
      <c r="A424" s="152" t="s">
        <v>661</v>
      </c>
      <c r="B424" s="115">
        <f t="shared" si="13"/>
        <v>416</v>
      </c>
      <c r="C424" s="137" t="s">
        <v>662</v>
      </c>
      <c r="D424" s="138" t="s">
        <v>635</v>
      </c>
      <c r="E424" s="52"/>
      <c r="F424" s="52"/>
      <c r="G424" s="153">
        <v>56.24</v>
      </c>
      <c r="H424" s="141"/>
      <c r="I424" s="141"/>
      <c r="J424" s="141"/>
      <c r="K424" s="141"/>
      <c r="L424" s="141"/>
      <c r="M424" s="141"/>
      <c r="N424" s="141"/>
      <c r="O424" s="141"/>
      <c r="P424" s="141"/>
      <c r="Q424" s="141"/>
      <c r="R424" s="141"/>
      <c r="S424" s="134"/>
      <c r="T424" s="124"/>
      <c r="U424" s="124">
        <v>56.24</v>
      </c>
      <c r="V424" s="124"/>
      <c r="W424" s="52"/>
      <c r="X424" s="24">
        <f t="shared" si="12"/>
        <v>0</v>
      </c>
    </row>
    <row r="425" spans="1:24" ht="14.4" customHeight="1" x14ac:dyDescent="0.3">
      <c r="A425" s="152" t="s">
        <v>663</v>
      </c>
      <c r="B425" s="115">
        <f t="shared" si="13"/>
        <v>417</v>
      </c>
      <c r="C425" s="137" t="s">
        <v>683</v>
      </c>
      <c r="D425" s="138" t="s">
        <v>679</v>
      </c>
      <c r="E425" s="52"/>
      <c r="F425" s="52"/>
      <c r="G425" s="153">
        <v>1998.93</v>
      </c>
      <c r="H425" s="141"/>
      <c r="I425" s="141"/>
      <c r="J425" s="141"/>
      <c r="K425" s="141"/>
      <c r="L425" s="141"/>
      <c r="M425" s="141"/>
      <c r="N425" s="141"/>
      <c r="O425" s="141"/>
      <c r="P425" s="141"/>
      <c r="Q425" s="141"/>
      <c r="R425" s="141"/>
      <c r="S425" s="142"/>
      <c r="T425" s="124">
        <v>1998.93</v>
      </c>
      <c r="U425" s="124"/>
      <c r="V425" s="124"/>
      <c r="W425" s="52"/>
      <c r="X425" s="24">
        <f t="shared" si="12"/>
        <v>0</v>
      </c>
    </row>
    <row r="426" spans="1:24" ht="15.6" x14ac:dyDescent="0.3">
      <c r="A426" s="152" t="s">
        <v>664</v>
      </c>
      <c r="B426" s="115">
        <f t="shared" si="13"/>
        <v>418</v>
      </c>
      <c r="C426" s="137" t="s">
        <v>665</v>
      </c>
      <c r="D426" s="138" t="s">
        <v>635</v>
      </c>
      <c r="E426" s="52"/>
      <c r="F426" s="52"/>
      <c r="G426" s="153">
        <v>15.36</v>
      </c>
      <c r="H426" s="141"/>
      <c r="I426" s="141"/>
      <c r="J426" s="141"/>
      <c r="K426" s="141"/>
      <c r="L426" s="141"/>
      <c r="M426" s="141"/>
      <c r="N426" s="141"/>
      <c r="O426" s="141"/>
      <c r="P426" s="141"/>
      <c r="Q426" s="141"/>
      <c r="R426" s="141"/>
      <c r="S426" s="124"/>
      <c r="T426" s="124"/>
      <c r="U426" s="124">
        <v>15.36</v>
      </c>
      <c r="V426" s="124"/>
      <c r="W426" s="52"/>
      <c r="X426" s="24">
        <f t="shared" si="12"/>
        <v>0</v>
      </c>
    </row>
    <row r="427" spans="1:24" ht="15" customHeight="1" x14ac:dyDescent="0.3">
      <c r="A427" s="152" t="s">
        <v>666</v>
      </c>
      <c r="B427" s="115">
        <f t="shared" si="13"/>
        <v>419</v>
      </c>
      <c r="C427" s="137" t="s">
        <v>683</v>
      </c>
      <c r="D427" s="138" t="s">
        <v>679</v>
      </c>
      <c r="E427" s="52"/>
      <c r="F427" s="52"/>
      <c r="G427" s="153">
        <v>1998.93</v>
      </c>
      <c r="H427" s="141"/>
      <c r="I427" s="141"/>
      <c r="J427" s="141"/>
      <c r="K427" s="141"/>
      <c r="L427" s="141"/>
      <c r="M427" s="141"/>
      <c r="N427" s="141"/>
      <c r="O427" s="141"/>
      <c r="P427" s="141"/>
      <c r="Q427" s="141"/>
      <c r="R427" s="141"/>
      <c r="S427" s="124"/>
      <c r="T427" s="124">
        <v>1998.93</v>
      </c>
      <c r="U427" s="124"/>
      <c r="V427" s="124"/>
      <c r="W427" s="52"/>
      <c r="X427" s="24">
        <f t="shared" si="12"/>
        <v>0</v>
      </c>
    </row>
    <row r="428" spans="1:24" ht="15.6" x14ac:dyDescent="0.3">
      <c r="A428" s="152" t="s">
        <v>455</v>
      </c>
      <c r="B428" s="115">
        <f t="shared" si="13"/>
        <v>420</v>
      </c>
      <c r="C428" s="137" t="s">
        <v>667</v>
      </c>
      <c r="D428" s="138" t="s">
        <v>635</v>
      </c>
      <c r="E428" s="52"/>
      <c r="F428" s="52"/>
      <c r="G428" s="153"/>
      <c r="H428" s="141"/>
      <c r="I428" s="141"/>
      <c r="J428" s="154"/>
      <c r="K428" s="141"/>
      <c r="L428" s="141"/>
      <c r="M428" s="141"/>
      <c r="N428" s="141"/>
      <c r="O428" s="141"/>
      <c r="P428" s="141"/>
      <c r="Q428" s="141"/>
      <c r="R428" s="141"/>
      <c r="S428" s="124"/>
      <c r="T428" s="124"/>
      <c r="U428" s="124"/>
      <c r="V428" s="124"/>
      <c r="W428" s="52"/>
      <c r="X428" s="24">
        <f t="shared" si="12"/>
        <v>0</v>
      </c>
    </row>
    <row r="429" spans="1:24" ht="30.6" x14ac:dyDescent="0.3">
      <c r="A429" s="52"/>
      <c r="B429" s="115">
        <f t="shared" si="13"/>
        <v>421</v>
      </c>
      <c r="C429" s="137" t="s">
        <v>689</v>
      </c>
      <c r="D429" s="138" t="s">
        <v>688</v>
      </c>
      <c r="E429" s="52"/>
      <c r="F429" s="52"/>
      <c r="G429" s="155">
        <v>-1894.23</v>
      </c>
      <c r="H429" s="141"/>
      <c r="I429" s="141"/>
      <c r="J429" s="141"/>
      <c r="K429" s="141"/>
      <c r="L429" s="141"/>
      <c r="M429" s="141"/>
      <c r="N429" s="141"/>
      <c r="O429" s="141"/>
      <c r="P429" s="141"/>
      <c r="Q429" s="141"/>
      <c r="R429" s="141"/>
      <c r="S429" s="124"/>
      <c r="T429" s="124"/>
      <c r="U429" s="124"/>
      <c r="V429" s="156"/>
      <c r="W429" s="156">
        <v>-1894.23</v>
      </c>
      <c r="X429" s="24">
        <f t="shared" si="12"/>
        <v>0</v>
      </c>
    </row>
    <row r="430" spans="1:24" ht="15.6" x14ac:dyDescent="0.3">
      <c r="A430" s="157">
        <v>10996</v>
      </c>
      <c r="B430" s="115">
        <f t="shared" si="13"/>
        <v>422</v>
      </c>
      <c r="C430" s="158" t="s">
        <v>668</v>
      </c>
      <c r="D430" s="159" t="s">
        <v>622</v>
      </c>
      <c r="E430" s="160">
        <v>42108</v>
      </c>
      <c r="F430" s="158">
        <v>2144</v>
      </c>
      <c r="G430" s="141">
        <v>247.21</v>
      </c>
      <c r="H430" s="120"/>
      <c r="I430" s="120"/>
      <c r="J430" s="120"/>
      <c r="K430" s="120"/>
      <c r="L430" s="119"/>
      <c r="M430" s="120"/>
      <c r="N430" s="120"/>
      <c r="O430" s="120"/>
      <c r="P430" s="120"/>
      <c r="Q430" s="120"/>
      <c r="R430" s="120"/>
      <c r="S430" s="121">
        <v>247.21</v>
      </c>
      <c r="T430" s="121"/>
      <c r="U430" s="121"/>
      <c r="V430" s="121"/>
      <c r="W430" s="52"/>
      <c r="X430" s="24">
        <f t="shared" si="12"/>
        <v>0</v>
      </c>
    </row>
    <row r="431" spans="1:24" ht="15.6" x14ac:dyDescent="0.3">
      <c r="A431" s="157">
        <v>20150422112152</v>
      </c>
      <c r="B431" s="115">
        <f t="shared" si="13"/>
        <v>423</v>
      </c>
      <c r="C431" s="158" t="s">
        <v>610</v>
      </c>
      <c r="D431" s="159" t="s">
        <v>603</v>
      </c>
      <c r="E431" s="160">
        <v>42118</v>
      </c>
      <c r="F431" s="158">
        <v>815</v>
      </c>
      <c r="G431" s="141">
        <v>13.23</v>
      </c>
      <c r="H431" s="120"/>
      <c r="I431" s="120"/>
      <c r="J431" s="119"/>
      <c r="K431" s="120"/>
      <c r="L431" s="120"/>
      <c r="M431" s="119"/>
      <c r="N431" s="120"/>
      <c r="O431" s="120"/>
      <c r="P431" s="120"/>
      <c r="Q431" s="120"/>
      <c r="R431" s="120"/>
      <c r="S431" s="122"/>
      <c r="T431" s="122"/>
      <c r="U431" s="122"/>
      <c r="V431" s="122">
        <v>13.23</v>
      </c>
      <c r="W431" s="52"/>
      <c r="X431" s="24">
        <f t="shared" si="12"/>
        <v>0</v>
      </c>
    </row>
    <row r="432" spans="1:24" ht="15.6" x14ac:dyDescent="0.3">
      <c r="A432" s="157">
        <v>20150422102228</v>
      </c>
      <c r="B432" s="115">
        <f t="shared" si="13"/>
        <v>424</v>
      </c>
      <c r="C432" s="158" t="s">
        <v>610</v>
      </c>
      <c r="D432" s="159" t="s">
        <v>595</v>
      </c>
      <c r="E432" s="160">
        <v>42118</v>
      </c>
      <c r="F432" s="158">
        <v>813</v>
      </c>
      <c r="G432" s="141">
        <v>650</v>
      </c>
      <c r="H432" s="120"/>
      <c r="I432" s="120"/>
      <c r="J432" s="120"/>
      <c r="K432" s="120"/>
      <c r="L432" s="141">
        <v>650</v>
      </c>
      <c r="M432" s="119"/>
      <c r="N432" s="120"/>
      <c r="O432" s="120"/>
      <c r="P432" s="123"/>
      <c r="Q432" s="120"/>
      <c r="R432" s="120"/>
      <c r="S432" s="124"/>
      <c r="T432" s="124"/>
      <c r="U432" s="124"/>
      <c r="V432" s="121"/>
      <c r="W432" s="52"/>
      <c r="X432" s="24">
        <f t="shared" si="12"/>
        <v>0</v>
      </c>
    </row>
    <row r="433" spans="1:24" ht="15.6" x14ac:dyDescent="0.3">
      <c r="A433" s="157">
        <v>20150422112152</v>
      </c>
      <c r="B433" s="115">
        <f t="shared" si="13"/>
        <v>425</v>
      </c>
      <c r="C433" s="158" t="s">
        <v>610</v>
      </c>
      <c r="D433" s="159" t="s">
        <v>606</v>
      </c>
      <c r="E433" s="160">
        <v>42118</v>
      </c>
      <c r="F433" s="158">
        <v>815</v>
      </c>
      <c r="G433" s="141">
        <v>300</v>
      </c>
      <c r="H433" s="120"/>
      <c r="I433" s="120"/>
      <c r="J433" s="127"/>
      <c r="K433" s="120"/>
      <c r="L433" s="119"/>
      <c r="M433" s="141">
        <v>300</v>
      </c>
      <c r="N433" s="120"/>
      <c r="O433" s="120"/>
      <c r="P433" s="120"/>
      <c r="Q433" s="120"/>
      <c r="R433" s="120"/>
      <c r="S433" s="122"/>
      <c r="T433" s="122"/>
      <c r="U433" s="122"/>
      <c r="V433" s="122"/>
      <c r="W433" s="52"/>
      <c r="X433" s="24">
        <f t="shared" si="12"/>
        <v>0</v>
      </c>
    </row>
    <row r="434" spans="1:24" ht="15.6" x14ac:dyDescent="0.3">
      <c r="A434" s="157">
        <v>20150422112933</v>
      </c>
      <c r="B434" s="115">
        <f t="shared" si="13"/>
        <v>426</v>
      </c>
      <c r="C434" s="158" t="s">
        <v>611</v>
      </c>
      <c r="D434" s="159" t="s">
        <v>603</v>
      </c>
      <c r="E434" s="160">
        <v>42118</v>
      </c>
      <c r="F434" s="158">
        <v>120811</v>
      </c>
      <c r="G434" s="141">
        <v>35.65</v>
      </c>
      <c r="H434" s="116"/>
      <c r="I434" s="116"/>
      <c r="J434" s="116"/>
      <c r="K434" s="116"/>
      <c r="L434" s="116"/>
      <c r="M434" s="116"/>
      <c r="N434" s="123"/>
      <c r="O434" s="116"/>
      <c r="P434" s="116"/>
      <c r="Q434" s="116"/>
      <c r="R434" s="116"/>
      <c r="S434" s="122"/>
      <c r="T434" s="122"/>
      <c r="U434" s="122"/>
      <c r="V434" s="122">
        <v>35.65</v>
      </c>
      <c r="W434" s="52"/>
      <c r="X434" s="24">
        <f t="shared" si="12"/>
        <v>0</v>
      </c>
    </row>
    <row r="435" spans="1:24" ht="15.6" x14ac:dyDescent="0.3">
      <c r="A435" s="157">
        <v>20150422102046</v>
      </c>
      <c r="B435" s="115">
        <f t="shared" si="13"/>
        <v>427</v>
      </c>
      <c r="C435" s="158" t="s">
        <v>611</v>
      </c>
      <c r="D435" s="159" t="s">
        <v>595</v>
      </c>
      <c r="E435" s="160">
        <v>42118</v>
      </c>
      <c r="F435" s="158">
        <v>120811</v>
      </c>
      <c r="G435" s="141">
        <v>650</v>
      </c>
      <c r="H435" s="120"/>
      <c r="I435" s="120"/>
      <c r="J435" s="123"/>
      <c r="K435" s="120"/>
      <c r="L435" s="141">
        <v>650</v>
      </c>
      <c r="M435" s="120"/>
      <c r="N435" s="120"/>
      <c r="O435" s="119"/>
      <c r="P435" s="120"/>
      <c r="Q435" s="120"/>
      <c r="R435" s="120"/>
      <c r="S435" s="121"/>
      <c r="T435" s="121"/>
      <c r="U435" s="121"/>
      <c r="V435" s="121"/>
      <c r="W435" s="52"/>
      <c r="X435" s="24">
        <f t="shared" si="12"/>
        <v>0</v>
      </c>
    </row>
    <row r="436" spans="1:24" ht="15.6" x14ac:dyDescent="0.3">
      <c r="A436" s="157">
        <v>20150422112933</v>
      </c>
      <c r="B436" s="115">
        <f t="shared" si="13"/>
        <v>428</v>
      </c>
      <c r="C436" s="158" t="s">
        <v>611</v>
      </c>
      <c r="D436" s="159" t="s">
        <v>606</v>
      </c>
      <c r="E436" s="160">
        <v>42118</v>
      </c>
      <c r="F436" s="158">
        <v>120811</v>
      </c>
      <c r="G436" s="141">
        <v>400</v>
      </c>
      <c r="H436" s="120"/>
      <c r="I436" s="120">
        <v>100</v>
      </c>
      <c r="J436" s="119"/>
      <c r="K436" s="120"/>
      <c r="L436" s="120"/>
      <c r="M436" s="141">
        <v>300</v>
      </c>
      <c r="N436" s="120"/>
      <c r="O436" s="151"/>
      <c r="P436" s="120"/>
      <c r="Q436" s="120"/>
      <c r="R436" s="120"/>
      <c r="S436" s="121"/>
      <c r="T436" s="121"/>
      <c r="U436" s="121"/>
      <c r="V436" s="121"/>
      <c r="W436" s="52"/>
      <c r="X436" s="24">
        <f t="shared" si="12"/>
        <v>0</v>
      </c>
    </row>
    <row r="437" spans="1:24" ht="15.6" x14ac:dyDescent="0.3">
      <c r="A437" s="157">
        <v>20150422113231</v>
      </c>
      <c r="B437" s="115">
        <f t="shared" si="13"/>
        <v>429</v>
      </c>
      <c r="C437" s="158" t="s">
        <v>618</v>
      </c>
      <c r="D437" s="159" t="s">
        <v>603</v>
      </c>
      <c r="E437" s="160">
        <v>42118</v>
      </c>
      <c r="F437" s="158">
        <v>120812</v>
      </c>
      <c r="G437" s="141">
        <v>71.3</v>
      </c>
      <c r="H437" s="120"/>
      <c r="I437" s="120"/>
      <c r="J437" s="120"/>
      <c r="K437" s="120"/>
      <c r="L437" s="119"/>
      <c r="M437" s="120"/>
      <c r="N437" s="120"/>
      <c r="O437" s="151"/>
      <c r="P437" s="120"/>
      <c r="Q437" s="120"/>
      <c r="R437" s="120"/>
      <c r="S437" s="122"/>
      <c r="T437" s="122"/>
      <c r="U437" s="122"/>
      <c r="V437" s="122">
        <v>71.3</v>
      </c>
      <c r="W437" s="52"/>
      <c r="X437" s="24">
        <f t="shared" si="12"/>
        <v>0</v>
      </c>
    </row>
    <row r="438" spans="1:24" ht="15.6" x14ac:dyDescent="0.3">
      <c r="A438" s="157">
        <v>20150422102415</v>
      </c>
      <c r="B438" s="115">
        <f t="shared" si="13"/>
        <v>430</v>
      </c>
      <c r="C438" s="158" t="s">
        <v>618</v>
      </c>
      <c r="D438" s="159" t="s">
        <v>595</v>
      </c>
      <c r="E438" s="160">
        <v>42118</v>
      </c>
      <c r="F438" s="158">
        <v>120812</v>
      </c>
      <c r="G438" s="141">
        <v>650</v>
      </c>
      <c r="H438" s="120"/>
      <c r="I438" s="120"/>
      <c r="J438" s="120"/>
      <c r="K438" s="120"/>
      <c r="L438" s="141">
        <v>650</v>
      </c>
      <c r="M438" s="119"/>
      <c r="N438" s="120"/>
      <c r="O438" s="151"/>
      <c r="P438" s="120"/>
      <c r="Q438" s="120"/>
      <c r="R438" s="120"/>
      <c r="S438" s="121"/>
      <c r="T438" s="121"/>
      <c r="U438" s="121"/>
      <c r="V438" s="121"/>
      <c r="W438" s="52"/>
      <c r="X438" s="24">
        <f t="shared" si="12"/>
        <v>0</v>
      </c>
    </row>
    <row r="439" spans="1:24" ht="15.6" x14ac:dyDescent="0.3">
      <c r="A439" s="157">
        <v>20150422113231</v>
      </c>
      <c r="B439" s="115">
        <f t="shared" si="13"/>
        <v>431</v>
      </c>
      <c r="C439" s="158" t="s">
        <v>618</v>
      </c>
      <c r="D439" s="159" t="s">
        <v>606</v>
      </c>
      <c r="E439" s="160">
        <v>42118</v>
      </c>
      <c r="F439" s="158">
        <v>120812</v>
      </c>
      <c r="G439" s="141">
        <v>300</v>
      </c>
      <c r="H439" s="120"/>
      <c r="I439" s="120"/>
      <c r="J439" s="119"/>
      <c r="K439" s="120"/>
      <c r="L439" s="120"/>
      <c r="M439" s="141">
        <v>300</v>
      </c>
      <c r="N439" s="120"/>
      <c r="O439" s="151"/>
      <c r="P439" s="120"/>
      <c r="Q439" s="120"/>
      <c r="R439" s="120"/>
      <c r="S439" s="122"/>
      <c r="T439" s="122"/>
      <c r="U439" s="122"/>
      <c r="V439" s="122"/>
      <c r="W439" s="52"/>
      <c r="X439" s="24">
        <f t="shared" si="12"/>
        <v>0</v>
      </c>
    </row>
    <row r="440" spans="1:24" ht="15.6" x14ac:dyDescent="0.3">
      <c r="A440" s="157">
        <v>20150422112617</v>
      </c>
      <c r="B440" s="115">
        <f t="shared" si="13"/>
        <v>432</v>
      </c>
      <c r="C440" s="158" t="s">
        <v>612</v>
      </c>
      <c r="D440" s="159" t="s">
        <v>603</v>
      </c>
      <c r="E440" s="160">
        <v>42118</v>
      </c>
      <c r="F440" s="158">
        <v>120771</v>
      </c>
      <c r="G440" s="141">
        <v>35.65</v>
      </c>
      <c r="H440" s="120"/>
      <c r="I440" s="120"/>
      <c r="J440" s="119"/>
      <c r="K440" s="120"/>
      <c r="L440" s="120"/>
      <c r="M440" s="119"/>
      <c r="N440" s="120"/>
      <c r="O440" s="151"/>
      <c r="P440" s="120"/>
      <c r="Q440" s="120"/>
      <c r="R440" s="120"/>
      <c r="S440" s="121"/>
      <c r="T440" s="121"/>
      <c r="U440" s="121"/>
      <c r="V440" s="121">
        <v>35.65</v>
      </c>
      <c r="W440" s="52"/>
      <c r="X440" s="24">
        <f t="shared" si="12"/>
        <v>0</v>
      </c>
    </row>
    <row r="441" spans="1:24" ht="15.6" x14ac:dyDescent="0.3">
      <c r="A441" s="157">
        <v>20150422112617</v>
      </c>
      <c r="B441" s="115">
        <f t="shared" si="13"/>
        <v>433</v>
      </c>
      <c r="C441" s="158" t="s">
        <v>612</v>
      </c>
      <c r="D441" s="159" t="s">
        <v>1235</v>
      </c>
      <c r="E441" s="160">
        <v>42118</v>
      </c>
      <c r="F441" s="158">
        <v>120771</v>
      </c>
      <c r="G441" s="141">
        <v>159.86000000000001</v>
      </c>
      <c r="H441" s="120"/>
      <c r="I441" s="120"/>
      <c r="J441" s="120"/>
      <c r="K441" s="120"/>
      <c r="L441" s="127"/>
      <c r="M441" s="120"/>
      <c r="N441" s="141">
        <v>159.86000000000001</v>
      </c>
      <c r="O441" s="151"/>
      <c r="P441" s="120"/>
      <c r="Q441" s="120"/>
      <c r="R441" s="119"/>
      <c r="S441" s="121"/>
      <c r="T441" s="122"/>
      <c r="U441" s="122"/>
      <c r="V441" s="121"/>
      <c r="W441" s="52"/>
      <c r="X441" s="24">
        <f t="shared" si="12"/>
        <v>0</v>
      </c>
    </row>
    <row r="442" spans="1:24" ht="15.6" x14ac:dyDescent="0.3">
      <c r="A442" s="157">
        <v>20150422102326</v>
      </c>
      <c r="B442" s="115">
        <f t="shared" si="13"/>
        <v>434</v>
      </c>
      <c r="C442" s="158" t="s">
        <v>612</v>
      </c>
      <c r="D442" s="159" t="s">
        <v>595</v>
      </c>
      <c r="E442" s="160">
        <v>42118</v>
      </c>
      <c r="F442" s="158">
        <v>120771</v>
      </c>
      <c r="G442" s="141">
        <v>650</v>
      </c>
      <c r="H442" s="120"/>
      <c r="I442" s="120"/>
      <c r="J442" s="123"/>
      <c r="K442" s="120"/>
      <c r="L442" s="141">
        <v>650</v>
      </c>
      <c r="M442" s="120"/>
      <c r="N442" s="120"/>
      <c r="O442" s="151"/>
      <c r="P442" s="120"/>
      <c r="Q442" s="120"/>
      <c r="R442" s="120"/>
      <c r="S442" s="121"/>
      <c r="T442" s="121"/>
      <c r="U442" s="121"/>
      <c r="V442" s="121"/>
      <c r="W442" s="52"/>
      <c r="X442" s="24">
        <f t="shared" si="12"/>
        <v>0</v>
      </c>
    </row>
    <row r="443" spans="1:24" ht="15.6" x14ac:dyDescent="0.3">
      <c r="A443" s="157">
        <v>20150422112617</v>
      </c>
      <c r="B443" s="115">
        <f t="shared" si="13"/>
        <v>435</v>
      </c>
      <c r="C443" s="158" t="s">
        <v>612</v>
      </c>
      <c r="D443" s="159" t="s">
        <v>1235</v>
      </c>
      <c r="E443" s="160">
        <v>42118</v>
      </c>
      <c r="F443" s="158">
        <v>120771</v>
      </c>
      <c r="G443" s="141">
        <v>714.77</v>
      </c>
      <c r="H443" s="120"/>
      <c r="I443" s="120"/>
      <c r="J443" s="119"/>
      <c r="K443" s="120"/>
      <c r="L443" s="120"/>
      <c r="M443" s="119"/>
      <c r="N443" s="141">
        <v>714.77</v>
      </c>
      <c r="O443" s="120"/>
      <c r="P443" s="119"/>
      <c r="Q443" s="120"/>
      <c r="R443" s="120"/>
      <c r="S443" s="122"/>
      <c r="T443" s="122"/>
      <c r="U443" s="122"/>
      <c r="V443" s="122"/>
      <c r="W443" s="52"/>
      <c r="X443" s="24">
        <f t="shared" si="12"/>
        <v>0</v>
      </c>
    </row>
    <row r="444" spans="1:24" ht="15.6" x14ac:dyDescent="0.3">
      <c r="A444" s="157">
        <v>20150422112617</v>
      </c>
      <c r="B444" s="115">
        <f t="shared" si="13"/>
        <v>436</v>
      </c>
      <c r="C444" s="158" t="s">
        <v>612</v>
      </c>
      <c r="D444" s="159" t="s">
        <v>606</v>
      </c>
      <c r="E444" s="160">
        <v>42118</v>
      </c>
      <c r="F444" s="158">
        <v>120771</v>
      </c>
      <c r="G444" s="141">
        <v>300</v>
      </c>
      <c r="H444" s="120"/>
      <c r="I444" s="120"/>
      <c r="J444" s="120"/>
      <c r="K444" s="120"/>
      <c r="L444" s="120"/>
      <c r="M444" s="141">
        <v>300</v>
      </c>
      <c r="N444" s="120"/>
      <c r="O444" s="120"/>
      <c r="P444" s="120"/>
      <c r="Q444" s="120"/>
      <c r="R444" s="120"/>
      <c r="S444" s="121"/>
      <c r="T444" s="121"/>
      <c r="U444" s="121"/>
      <c r="V444" s="121"/>
      <c r="W444" s="52"/>
      <c r="X444" s="24">
        <f t="shared" si="12"/>
        <v>0</v>
      </c>
    </row>
    <row r="445" spans="1:24" ht="15.6" x14ac:dyDescent="0.3">
      <c r="A445" s="157">
        <v>20150422112617</v>
      </c>
      <c r="B445" s="115">
        <f t="shared" si="13"/>
        <v>437</v>
      </c>
      <c r="C445" s="158" t="s">
        <v>612</v>
      </c>
      <c r="D445" s="159" t="s">
        <v>1236</v>
      </c>
      <c r="E445" s="160">
        <v>42118</v>
      </c>
      <c r="F445" s="158">
        <v>120771</v>
      </c>
      <c r="G445" s="141">
        <v>1350</v>
      </c>
      <c r="H445" s="120"/>
      <c r="I445" s="120"/>
      <c r="J445" s="119"/>
      <c r="K445" s="120"/>
      <c r="L445" s="120"/>
      <c r="M445" s="119"/>
      <c r="N445" s="120">
        <v>1350</v>
      </c>
      <c r="O445" s="119"/>
      <c r="P445" s="120"/>
      <c r="Q445" s="120"/>
      <c r="R445" s="120"/>
      <c r="S445" s="122"/>
      <c r="T445" s="122"/>
      <c r="U445" s="122"/>
      <c r="V445" s="122"/>
      <c r="W445" s="52"/>
      <c r="X445" s="24">
        <f t="shared" si="12"/>
        <v>0</v>
      </c>
    </row>
    <row r="446" spans="1:24" ht="15.6" x14ac:dyDescent="0.3">
      <c r="A446" s="157">
        <v>20150422112300</v>
      </c>
      <c r="B446" s="115">
        <f t="shared" si="13"/>
        <v>438</v>
      </c>
      <c r="C446" s="158" t="s">
        <v>602</v>
      </c>
      <c r="D446" s="159" t="s">
        <v>603</v>
      </c>
      <c r="E446" s="160">
        <v>42118</v>
      </c>
      <c r="F446" s="158">
        <v>816</v>
      </c>
      <c r="G446" s="141">
        <v>69</v>
      </c>
      <c r="H446" s="120"/>
      <c r="I446" s="120"/>
      <c r="J446" s="125"/>
      <c r="K446" s="120"/>
      <c r="L446" s="120"/>
      <c r="M446" s="120"/>
      <c r="N446" s="120"/>
      <c r="O446" s="120"/>
      <c r="P446" s="120"/>
      <c r="Q446" s="120"/>
      <c r="R446" s="120"/>
      <c r="S446" s="121"/>
      <c r="T446" s="121"/>
      <c r="U446" s="121"/>
      <c r="V446" s="121">
        <v>69</v>
      </c>
      <c r="W446" s="52"/>
      <c r="X446" s="24">
        <f t="shared" si="12"/>
        <v>0</v>
      </c>
    </row>
    <row r="447" spans="1:24" ht="15.6" x14ac:dyDescent="0.3">
      <c r="A447" s="157">
        <v>20150422112300</v>
      </c>
      <c r="B447" s="115">
        <f t="shared" si="13"/>
        <v>439</v>
      </c>
      <c r="C447" s="158" t="s">
        <v>602</v>
      </c>
      <c r="D447" s="159" t="s">
        <v>669</v>
      </c>
      <c r="E447" s="160">
        <v>42118</v>
      </c>
      <c r="F447" s="158">
        <v>816</v>
      </c>
      <c r="G447" s="141">
        <v>224.25</v>
      </c>
      <c r="H447" s="120"/>
      <c r="I447" s="120"/>
      <c r="J447" s="120"/>
      <c r="K447" s="120"/>
      <c r="L447" s="119"/>
      <c r="M447" s="120"/>
      <c r="N447" s="120"/>
      <c r="O447" s="120"/>
      <c r="P447" s="141">
        <v>224.25</v>
      </c>
      <c r="Q447" s="120"/>
      <c r="R447" s="120"/>
      <c r="S447" s="122"/>
      <c r="T447" s="122"/>
      <c r="U447" s="122"/>
      <c r="V447" s="122"/>
      <c r="W447" s="52"/>
      <c r="X447" s="24">
        <f t="shared" si="12"/>
        <v>0</v>
      </c>
    </row>
    <row r="448" spans="1:24" ht="15.6" x14ac:dyDescent="0.3">
      <c r="A448" s="157">
        <v>20150422102246</v>
      </c>
      <c r="B448" s="115">
        <f t="shared" si="13"/>
        <v>440</v>
      </c>
      <c r="C448" s="158" t="s">
        <v>602</v>
      </c>
      <c r="D448" s="159" t="s">
        <v>595</v>
      </c>
      <c r="E448" s="160">
        <v>42118</v>
      </c>
      <c r="F448" s="158">
        <v>814</v>
      </c>
      <c r="G448" s="141">
        <v>650</v>
      </c>
      <c r="H448" s="120"/>
      <c r="I448" s="120"/>
      <c r="J448" s="119"/>
      <c r="K448" s="120"/>
      <c r="L448" s="141">
        <v>650</v>
      </c>
      <c r="M448" s="119"/>
      <c r="N448" s="120"/>
      <c r="O448" s="119"/>
      <c r="P448" s="120"/>
      <c r="Q448" s="120"/>
      <c r="R448" s="120"/>
      <c r="S448" s="121"/>
      <c r="T448" s="121"/>
      <c r="U448" s="121"/>
      <c r="V448" s="121"/>
      <c r="W448" s="52"/>
      <c r="X448" s="24">
        <f t="shared" si="12"/>
        <v>0</v>
      </c>
    </row>
    <row r="449" spans="1:24" ht="15.6" x14ac:dyDescent="0.3">
      <c r="A449" s="157">
        <v>20150422112300</v>
      </c>
      <c r="B449" s="115">
        <f t="shared" si="13"/>
        <v>441</v>
      </c>
      <c r="C449" s="158" t="s">
        <v>602</v>
      </c>
      <c r="D449" s="159" t="s">
        <v>605</v>
      </c>
      <c r="E449" s="160">
        <v>42118</v>
      </c>
      <c r="F449" s="158">
        <v>816</v>
      </c>
      <c r="G449" s="141">
        <v>96.75</v>
      </c>
      <c r="H449" s="120"/>
      <c r="I449" s="120"/>
      <c r="J449" s="125"/>
      <c r="K449" s="119"/>
      <c r="L449" s="119"/>
      <c r="M449" s="120"/>
      <c r="N449" s="120"/>
      <c r="O449" s="120"/>
      <c r="P449" s="141">
        <v>96.75</v>
      </c>
      <c r="Q449" s="120"/>
      <c r="R449" s="120"/>
      <c r="S449" s="122"/>
      <c r="T449" s="122"/>
      <c r="U449" s="122"/>
      <c r="V449" s="122"/>
      <c r="W449" s="52"/>
      <c r="X449" s="24">
        <f t="shared" si="12"/>
        <v>0</v>
      </c>
    </row>
    <row r="450" spans="1:24" ht="15.6" x14ac:dyDescent="0.3">
      <c r="A450" s="157">
        <v>20150422112300</v>
      </c>
      <c r="B450" s="115">
        <f t="shared" si="13"/>
        <v>442</v>
      </c>
      <c r="C450" s="158" t="s">
        <v>602</v>
      </c>
      <c r="D450" s="159" t="s">
        <v>606</v>
      </c>
      <c r="E450" s="160">
        <v>42118</v>
      </c>
      <c r="F450" s="158">
        <v>816</v>
      </c>
      <c r="G450" s="141">
        <v>300</v>
      </c>
      <c r="H450" s="120"/>
      <c r="I450" s="120"/>
      <c r="J450" s="120"/>
      <c r="K450" s="119"/>
      <c r="L450" s="119"/>
      <c r="M450" s="141">
        <v>300</v>
      </c>
      <c r="N450" s="120"/>
      <c r="O450" s="120"/>
      <c r="P450" s="120"/>
      <c r="Q450" s="120"/>
      <c r="R450" s="120"/>
      <c r="S450" s="122"/>
      <c r="T450" s="122"/>
      <c r="U450" s="122"/>
      <c r="V450" s="122"/>
      <c r="W450" s="52"/>
      <c r="X450" s="24">
        <f t="shared" si="12"/>
        <v>0</v>
      </c>
    </row>
    <row r="451" spans="1:24" ht="15.6" x14ac:dyDescent="0.3">
      <c r="A451" s="157">
        <v>20150422113028</v>
      </c>
      <c r="B451" s="115">
        <f t="shared" si="13"/>
        <v>443</v>
      </c>
      <c r="C451" s="158" t="s">
        <v>613</v>
      </c>
      <c r="D451" s="159" t="s">
        <v>603</v>
      </c>
      <c r="E451" s="160">
        <v>42118</v>
      </c>
      <c r="F451" s="158">
        <v>120810</v>
      </c>
      <c r="G451" s="141">
        <v>43.13</v>
      </c>
      <c r="H451" s="120"/>
      <c r="I451" s="120"/>
      <c r="J451" s="120"/>
      <c r="K451" s="120"/>
      <c r="L451" s="120"/>
      <c r="M451" s="125"/>
      <c r="N451" s="120"/>
      <c r="O451" s="120"/>
      <c r="P451" s="120"/>
      <c r="Q451" s="120"/>
      <c r="R451" s="120"/>
      <c r="S451" s="122"/>
      <c r="T451" s="122"/>
      <c r="U451" s="122"/>
      <c r="V451" s="121">
        <v>43.13</v>
      </c>
      <c r="W451" s="52"/>
      <c r="X451" s="24">
        <f t="shared" si="12"/>
        <v>0</v>
      </c>
    </row>
    <row r="452" spans="1:24" ht="15.6" x14ac:dyDescent="0.3">
      <c r="A452" s="157">
        <v>20150422102358</v>
      </c>
      <c r="B452" s="115">
        <f t="shared" si="13"/>
        <v>444</v>
      </c>
      <c r="C452" s="158" t="s">
        <v>613</v>
      </c>
      <c r="D452" s="159" t="s">
        <v>595</v>
      </c>
      <c r="E452" s="160">
        <v>42118</v>
      </c>
      <c r="F452" s="158">
        <v>120810</v>
      </c>
      <c r="G452" s="141">
        <v>650</v>
      </c>
      <c r="H452" s="120"/>
      <c r="I452" s="120"/>
      <c r="J452" s="120"/>
      <c r="K452" s="119"/>
      <c r="L452" s="141">
        <v>650</v>
      </c>
      <c r="M452" s="120"/>
      <c r="N452" s="120"/>
      <c r="O452" s="120"/>
      <c r="P452" s="119"/>
      <c r="Q452" s="120"/>
      <c r="R452" s="120"/>
      <c r="S452" s="122"/>
      <c r="T452" s="122"/>
      <c r="U452" s="122"/>
      <c r="V452" s="122"/>
      <c r="W452" s="52"/>
      <c r="X452" s="24">
        <f t="shared" si="12"/>
        <v>0</v>
      </c>
    </row>
    <row r="453" spans="1:24" ht="15.6" x14ac:dyDescent="0.3">
      <c r="A453" s="157">
        <v>20150422113028</v>
      </c>
      <c r="B453" s="115">
        <f t="shared" si="13"/>
        <v>445</v>
      </c>
      <c r="C453" s="158" t="s">
        <v>613</v>
      </c>
      <c r="D453" s="159" t="s">
        <v>606</v>
      </c>
      <c r="E453" s="160">
        <v>42118</v>
      </c>
      <c r="F453" s="158">
        <v>120810</v>
      </c>
      <c r="G453" s="141">
        <v>300</v>
      </c>
      <c r="H453" s="120"/>
      <c r="I453" s="120"/>
      <c r="J453" s="120"/>
      <c r="K453" s="119"/>
      <c r="L453" s="119"/>
      <c r="M453" s="141">
        <v>300</v>
      </c>
      <c r="N453" s="119"/>
      <c r="O453" s="120"/>
      <c r="P453" s="120"/>
      <c r="Q453" s="120"/>
      <c r="R453" s="120"/>
      <c r="S453" s="122"/>
      <c r="T453" s="122"/>
      <c r="U453" s="122"/>
      <c r="V453" s="122"/>
      <c r="W453" s="52"/>
      <c r="X453" s="24">
        <f t="shared" si="12"/>
        <v>0</v>
      </c>
    </row>
    <row r="454" spans="1:24" ht="15.6" x14ac:dyDescent="0.3">
      <c r="A454" s="157">
        <v>20150424074403</v>
      </c>
      <c r="B454" s="115">
        <f t="shared" si="13"/>
        <v>446</v>
      </c>
      <c r="C454" s="158" t="s">
        <v>614</v>
      </c>
      <c r="D454" s="159" t="s">
        <v>603</v>
      </c>
      <c r="E454" s="160">
        <v>42118</v>
      </c>
      <c r="F454" s="158">
        <v>120715</v>
      </c>
      <c r="G454" s="141">
        <v>48.3</v>
      </c>
      <c r="H454" s="120"/>
      <c r="I454" s="120"/>
      <c r="J454" s="119"/>
      <c r="K454" s="120"/>
      <c r="L454" s="120"/>
      <c r="M454" s="119"/>
      <c r="N454" s="120"/>
      <c r="O454" s="120"/>
      <c r="P454" s="120"/>
      <c r="Q454" s="120"/>
      <c r="R454" s="120"/>
      <c r="S454" s="122"/>
      <c r="T454" s="122"/>
      <c r="U454" s="122"/>
      <c r="V454" s="122">
        <v>48.3</v>
      </c>
      <c r="W454" s="52"/>
      <c r="X454" s="24">
        <f t="shared" si="12"/>
        <v>0</v>
      </c>
    </row>
    <row r="455" spans="1:24" ht="15.6" x14ac:dyDescent="0.3">
      <c r="A455" s="157">
        <v>20150422102437</v>
      </c>
      <c r="B455" s="115">
        <f t="shared" si="13"/>
        <v>447</v>
      </c>
      <c r="C455" s="158" t="s">
        <v>614</v>
      </c>
      <c r="D455" s="159" t="s">
        <v>595</v>
      </c>
      <c r="E455" s="160">
        <v>42118</v>
      </c>
      <c r="F455" s="158">
        <v>120715</v>
      </c>
      <c r="G455" s="141">
        <v>650</v>
      </c>
      <c r="H455" s="120"/>
      <c r="I455" s="120"/>
      <c r="J455" s="127"/>
      <c r="K455" s="120"/>
      <c r="L455" s="141">
        <v>650</v>
      </c>
      <c r="M455" s="120"/>
      <c r="N455" s="120"/>
      <c r="O455" s="120"/>
      <c r="P455" s="120"/>
      <c r="Q455" s="120"/>
      <c r="R455" s="120"/>
      <c r="S455" s="122"/>
      <c r="T455" s="122"/>
      <c r="U455" s="122"/>
      <c r="V455" s="121"/>
      <c r="W455" s="52"/>
      <c r="X455" s="24">
        <f t="shared" si="12"/>
        <v>0</v>
      </c>
    </row>
    <row r="456" spans="1:24" ht="15.6" x14ac:dyDescent="0.3">
      <c r="A456" s="157">
        <v>20150424074403</v>
      </c>
      <c r="B456" s="115">
        <f t="shared" si="13"/>
        <v>448</v>
      </c>
      <c r="C456" s="158" t="s">
        <v>614</v>
      </c>
      <c r="D456" s="159" t="s">
        <v>606</v>
      </c>
      <c r="E456" s="160">
        <v>42118</v>
      </c>
      <c r="F456" s="158">
        <v>120715</v>
      </c>
      <c r="G456" s="141">
        <v>300</v>
      </c>
      <c r="H456" s="120"/>
      <c r="I456" s="120"/>
      <c r="J456" s="120"/>
      <c r="K456" s="119"/>
      <c r="L456" s="119"/>
      <c r="M456" s="141">
        <v>300</v>
      </c>
      <c r="N456" s="119"/>
      <c r="O456" s="120"/>
      <c r="P456" s="120"/>
      <c r="Q456" s="120"/>
      <c r="R456" s="120"/>
      <c r="S456" s="122"/>
      <c r="T456" s="122"/>
      <c r="U456" s="122"/>
      <c r="V456" s="122"/>
      <c r="W456" s="52"/>
      <c r="X456" s="24">
        <f t="shared" si="12"/>
        <v>0</v>
      </c>
    </row>
    <row r="457" spans="1:24" ht="15.6" x14ac:dyDescent="0.3">
      <c r="A457" s="157">
        <v>20150422112458</v>
      </c>
      <c r="B457" s="115">
        <f t="shared" si="13"/>
        <v>449</v>
      </c>
      <c r="C457" s="158" t="s">
        <v>615</v>
      </c>
      <c r="D457" s="159" t="s">
        <v>603</v>
      </c>
      <c r="E457" s="160">
        <v>42118</v>
      </c>
      <c r="F457" s="158">
        <v>120742</v>
      </c>
      <c r="G457" s="141">
        <v>31.05</v>
      </c>
      <c r="H457" s="120"/>
      <c r="I457" s="120"/>
      <c r="J457" s="119"/>
      <c r="K457" s="120"/>
      <c r="L457" s="119"/>
      <c r="M457" s="119"/>
      <c r="N457" s="120"/>
      <c r="O457" s="120"/>
      <c r="P457" s="120"/>
      <c r="Q457" s="120"/>
      <c r="R457" s="120"/>
      <c r="S457" s="122"/>
      <c r="T457" s="122"/>
      <c r="U457" s="122"/>
      <c r="V457" s="122">
        <v>31.05</v>
      </c>
      <c r="W457" s="52"/>
      <c r="X457" s="24">
        <f t="shared" si="12"/>
        <v>0</v>
      </c>
    </row>
    <row r="458" spans="1:24" ht="15.6" x14ac:dyDescent="0.3">
      <c r="A458" s="157">
        <v>20150422102212</v>
      </c>
      <c r="B458" s="115">
        <f t="shared" si="13"/>
        <v>450</v>
      </c>
      <c r="C458" s="158" t="s">
        <v>615</v>
      </c>
      <c r="D458" s="159" t="s">
        <v>595</v>
      </c>
      <c r="E458" s="160">
        <v>42118</v>
      </c>
      <c r="F458" s="158">
        <v>120742</v>
      </c>
      <c r="G458" s="141">
        <v>650</v>
      </c>
      <c r="H458" s="120"/>
      <c r="I458" s="120"/>
      <c r="J458" s="127"/>
      <c r="K458" s="120"/>
      <c r="L458" s="141">
        <v>650</v>
      </c>
      <c r="M458" s="120"/>
      <c r="N458" s="120"/>
      <c r="O458" s="120"/>
      <c r="P458" s="120"/>
      <c r="Q458" s="120"/>
      <c r="R458" s="120"/>
      <c r="S458" s="122"/>
      <c r="T458" s="122"/>
      <c r="U458" s="122"/>
      <c r="V458" s="122"/>
      <c r="W458" s="52"/>
      <c r="X458" s="24">
        <f t="shared" ref="X458:X521" si="14">G458-SUM(I458:W458)</f>
        <v>0</v>
      </c>
    </row>
    <row r="459" spans="1:24" ht="15.6" x14ac:dyDescent="0.3">
      <c r="A459" s="157">
        <v>20150422112458</v>
      </c>
      <c r="B459" s="115">
        <f t="shared" ref="B459:B522" si="15">B458+1</f>
        <v>451</v>
      </c>
      <c r="C459" s="158" t="s">
        <v>615</v>
      </c>
      <c r="D459" s="159" t="s">
        <v>606</v>
      </c>
      <c r="E459" s="160">
        <v>42118</v>
      </c>
      <c r="F459" s="158">
        <v>120742</v>
      </c>
      <c r="G459" s="141">
        <v>300</v>
      </c>
      <c r="H459" s="120"/>
      <c r="I459" s="120"/>
      <c r="J459" s="120"/>
      <c r="K459" s="120"/>
      <c r="L459" s="119"/>
      <c r="M459" s="141">
        <v>300</v>
      </c>
      <c r="N459" s="120"/>
      <c r="O459" s="120"/>
      <c r="P459" s="120"/>
      <c r="Q459" s="120"/>
      <c r="R459" s="120"/>
      <c r="S459" s="122"/>
      <c r="T459" s="122"/>
      <c r="U459" s="122"/>
      <c r="V459" s="122"/>
      <c r="W459" s="52"/>
      <c r="X459" s="24">
        <f t="shared" si="14"/>
        <v>0</v>
      </c>
    </row>
    <row r="460" spans="1:24" ht="15.6" x14ac:dyDescent="0.3">
      <c r="A460" s="157">
        <v>20150422112830</v>
      </c>
      <c r="B460" s="115">
        <f t="shared" si="15"/>
        <v>452</v>
      </c>
      <c r="C460" s="158" t="s">
        <v>616</v>
      </c>
      <c r="D460" s="159" t="s">
        <v>603</v>
      </c>
      <c r="E460" s="160">
        <v>42118</v>
      </c>
      <c r="F460" s="158">
        <v>120785</v>
      </c>
      <c r="G460" s="141">
        <v>18.399999999999999</v>
      </c>
      <c r="H460" s="120"/>
      <c r="I460" s="120"/>
      <c r="J460" s="127"/>
      <c r="K460" s="120"/>
      <c r="L460" s="119"/>
      <c r="M460" s="120"/>
      <c r="N460" s="120"/>
      <c r="O460" s="120"/>
      <c r="P460" s="120"/>
      <c r="Q460" s="120"/>
      <c r="R460" s="120"/>
      <c r="S460" s="122"/>
      <c r="T460" s="122"/>
      <c r="U460" s="122"/>
      <c r="V460" s="121">
        <v>18.399999999999999</v>
      </c>
      <c r="W460" s="52"/>
      <c r="X460" s="24">
        <f t="shared" si="14"/>
        <v>0</v>
      </c>
    </row>
    <row r="461" spans="1:24" ht="15.6" x14ac:dyDescent="0.3">
      <c r="A461" s="157">
        <v>20150422102343</v>
      </c>
      <c r="B461" s="115">
        <f t="shared" si="15"/>
        <v>453</v>
      </c>
      <c r="C461" s="158" t="s">
        <v>616</v>
      </c>
      <c r="D461" s="159" t="s">
        <v>595</v>
      </c>
      <c r="E461" s="160">
        <v>42118</v>
      </c>
      <c r="F461" s="158">
        <v>120785</v>
      </c>
      <c r="G461" s="141">
        <v>650</v>
      </c>
      <c r="H461" s="120"/>
      <c r="I461" s="120"/>
      <c r="J461" s="127"/>
      <c r="K461" s="120"/>
      <c r="L461" s="141">
        <v>650</v>
      </c>
      <c r="M461" s="119"/>
      <c r="N461" s="120"/>
      <c r="O461" s="120"/>
      <c r="P461" s="120"/>
      <c r="Q461" s="120"/>
      <c r="R461" s="120"/>
      <c r="S461" s="122"/>
      <c r="T461" s="122"/>
      <c r="U461" s="122"/>
      <c r="V461" s="122"/>
      <c r="W461" s="52"/>
      <c r="X461" s="24">
        <f t="shared" si="14"/>
        <v>0</v>
      </c>
    </row>
    <row r="462" spans="1:24" ht="15.6" x14ac:dyDescent="0.3">
      <c r="A462" s="157">
        <v>20150422112830</v>
      </c>
      <c r="B462" s="115">
        <f t="shared" si="15"/>
        <v>454</v>
      </c>
      <c r="C462" s="158" t="s">
        <v>616</v>
      </c>
      <c r="D462" s="159" t="s">
        <v>606</v>
      </c>
      <c r="E462" s="160">
        <v>42118</v>
      </c>
      <c r="F462" s="158">
        <v>120785</v>
      </c>
      <c r="G462" s="141">
        <v>300</v>
      </c>
      <c r="H462" s="120"/>
      <c r="I462" s="120"/>
      <c r="J462" s="123"/>
      <c r="K462" s="120"/>
      <c r="L462" s="127"/>
      <c r="M462" s="141">
        <v>300</v>
      </c>
      <c r="N462" s="120"/>
      <c r="O462" s="120"/>
      <c r="P462" s="120"/>
      <c r="Q462" s="120"/>
      <c r="R462" s="120"/>
      <c r="S462" s="122"/>
      <c r="T462" s="122"/>
      <c r="U462" s="122"/>
      <c r="V462" s="122"/>
      <c r="W462" s="52"/>
      <c r="X462" s="24">
        <f t="shared" si="14"/>
        <v>0</v>
      </c>
    </row>
    <row r="463" spans="1:24" ht="15.6" x14ac:dyDescent="0.3">
      <c r="A463" s="157">
        <v>20150422112022</v>
      </c>
      <c r="B463" s="115">
        <f t="shared" si="15"/>
        <v>455</v>
      </c>
      <c r="C463" s="158" t="s">
        <v>617</v>
      </c>
      <c r="D463" s="159" t="s">
        <v>603</v>
      </c>
      <c r="E463" s="160">
        <v>42118</v>
      </c>
      <c r="F463" s="158">
        <v>817</v>
      </c>
      <c r="G463" s="141">
        <v>61.53</v>
      </c>
      <c r="H463" s="120"/>
      <c r="I463" s="120"/>
      <c r="J463" s="127"/>
      <c r="K463" s="120"/>
      <c r="L463" s="119"/>
      <c r="M463" s="120"/>
      <c r="N463" s="120"/>
      <c r="O463" s="120"/>
      <c r="P463" s="120"/>
      <c r="Q463" s="120"/>
      <c r="R463" s="120"/>
      <c r="S463" s="121"/>
      <c r="T463" s="121"/>
      <c r="U463" s="121"/>
      <c r="V463" s="121">
        <v>61.53</v>
      </c>
      <c r="W463" s="52"/>
      <c r="X463" s="24">
        <f t="shared" si="14"/>
        <v>0</v>
      </c>
    </row>
    <row r="464" spans="1:24" ht="15.6" x14ac:dyDescent="0.3">
      <c r="A464" s="157">
        <v>20150422102452</v>
      </c>
      <c r="B464" s="115">
        <f t="shared" si="15"/>
        <v>456</v>
      </c>
      <c r="C464" s="158" t="s">
        <v>617</v>
      </c>
      <c r="D464" s="159" t="s">
        <v>595</v>
      </c>
      <c r="E464" s="160">
        <v>42118</v>
      </c>
      <c r="F464" s="158">
        <v>812</v>
      </c>
      <c r="G464" s="141">
        <v>650</v>
      </c>
      <c r="H464" s="120"/>
      <c r="I464" s="120"/>
      <c r="J464" s="123"/>
      <c r="K464" s="120"/>
      <c r="L464" s="141">
        <v>650</v>
      </c>
      <c r="M464" s="120"/>
      <c r="N464" s="120"/>
      <c r="O464" s="120"/>
      <c r="P464" s="120"/>
      <c r="Q464" s="120"/>
      <c r="R464" s="120"/>
      <c r="S464" s="122"/>
      <c r="T464" s="122"/>
      <c r="U464" s="122"/>
      <c r="V464" s="122"/>
      <c r="W464" s="52"/>
      <c r="X464" s="24">
        <f t="shared" si="14"/>
        <v>0</v>
      </c>
    </row>
    <row r="465" spans="1:24" ht="15.6" x14ac:dyDescent="0.3">
      <c r="A465" s="157">
        <v>20150422112022</v>
      </c>
      <c r="B465" s="115">
        <f t="shared" si="15"/>
        <v>457</v>
      </c>
      <c r="C465" s="158" t="s">
        <v>617</v>
      </c>
      <c r="D465" s="159" t="s">
        <v>606</v>
      </c>
      <c r="E465" s="160">
        <v>42118</v>
      </c>
      <c r="F465" s="158">
        <v>817</v>
      </c>
      <c r="G465" s="141">
        <v>300</v>
      </c>
      <c r="H465" s="120"/>
      <c r="I465" s="120"/>
      <c r="J465" s="119"/>
      <c r="K465" s="120"/>
      <c r="L465" s="119"/>
      <c r="M465" s="141">
        <v>300</v>
      </c>
      <c r="N465" s="120"/>
      <c r="O465" s="120"/>
      <c r="P465" s="120"/>
      <c r="Q465" s="127"/>
      <c r="R465" s="120"/>
      <c r="S465" s="122"/>
      <c r="T465" s="122"/>
      <c r="U465" s="122"/>
      <c r="V465" s="122"/>
      <c r="W465" s="52"/>
      <c r="X465" s="24">
        <f t="shared" si="14"/>
        <v>0</v>
      </c>
    </row>
    <row r="466" spans="1:24" ht="15.6" x14ac:dyDescent="0.3">
      <c r="A466" s="157">
        <v>20150422113132</v>
      </c>
      <c r="B466" s="115">
        <f t="shared" si="15"/>
        <v>458</v>
      </c>
      <c r="C466" s="158" t="s">
        <v>619</v>
      </c>
      <c r="D466" s="159" t="s">
        <v>603</v>
      </c>
      <c r="E466" s="160">
        <v>42118</v>
      </c>
      <c r="F466" s="158">
        <v>120787</v>
      </c>
      <c r="G466" s="141">
        <v>48.88</v>
      </c>
      <c r="H466" s="120"/>
      <c r="I466" s="120"/>
      <c r="J466" s="119"/>
      <c r="K466" s="120"/>
      <c r="L466" s="120"/>
      <c r="M466" s="119"/>
      <c r="N466" s="120"/>
      <c r="O466" s="120"/>
      <c r="P466" s="120"/>
      <c r="Q466" s="120"/>
      <c r="R466" s="120"/>
      <c r="S466" s="122"/>
      <c r="T466" s="122"/>
      <c r="U466" s="122"/>
      <c r="V466" s="121">
        <v>48.88</v>
      </c>
      <c r="W466" s="52"/>
      <c r="X466" s="24">
        <f t="shared" si="14"/>
        <v>0</v>
      </c>
    </row>
    <row r="467" spans="1:24" ht="15.6" x14ac:dyDescent="0.3">
      <c r="A467" s="157">
        <v>20150422102138</v>
      </c>
      <c r="B467" s="115">
        <f t="shared" si="15"/>
        <v>459</v>
      </c>
      <c r="C467" s="158" t="s">
        <v>619</v>
      </c>
      <c r="D467" s="159" t="s">
        <v>595</v>
      </c>
      <c r="E467" s="160">
        <v>42118</v>
      </c>
      <c r="F467" s="158">
        <v>120787</v>
      </c>
      <c r="G467" s="141">
        <v>650</v>
      </c>
      <c r="H467" s="120"/>
      <c r="I467" s="120"/>
      <c r="J467" s="127"/>
      <c r="K467" s="120"/>
      <c r="L467" s="141">
        <v>650</v>
      </c>
      <c r="M467" s="119"/>
      <c r="N467" s="120"/>
      <c r="O467" s="120"/>
      <c r="P467" s="120"/>
      <c r="Q467" s="120"/>
      <c r="R467" s="120"/>
      <c r="S467" s="122"/>
      <c r="T467" s="122"/>
      <c r="U467" s="122"/>
      <c r="V467" s="122"/>
      <c r="W467" s="52"/>
      <c r="X467" s="24">
        <f t="shared" si="14"/>
        <v>0</v>
      </c>
    </row>
    <row r="468" spans="1:24" ht="15.6" x14ac:dyDescent="0.3">
      <c r="A468" s="157">
        <v>20150422113132</v>
      </c>
      <c r="B468" s="115">
        <f t="shared" si="15"/>
        <v>460</v>
      </c>
      <c r="C468" s="158" t="s">
        <v>619</v>
      </c>
      <c r="D468" s="159" t="s">
        <v>606</v>
      </c>
      <c r="E468" s="160">
        <v>42118</v>
      </c>
      <c r="F468" s="158">
        <v>120787</v>
      </c>
      <c r="G468" s="141">
        <v>300</v>
      </c>
      <c r="H468" s="120"/>
      <c r="I468" s="120"/>
      <c r="J468" s="127"/>
      <c r="K468" s="127"/>
      <c r="L468" s="119"/>
      <c r="M468" s="141">
        <v>300</v>
      </c>
      <c r="N468" s="120"/>
      <c r="O468" s="120"/>
      <c r="P468" s="120"/>
      <c r="Q468" s="120"/>
      <c r="R468" s="120"/>
      <c r="S468" s="121"/>
      <c r="T468" s="121"/>
      <c r="U468" s="121"/>
      <c r="V468" s="121"/>
      <c r="W468" s="52"/>
      <c r="X468" s="24">
        <f t="shared" si="14"/>
        <v>0</v>
      </c>
    </row>
    <row r="469" spans="1:24" ht="15.6" x14ac:dyDescent="0.3">
      <c r="A469" s="157">
        <v>1309401</v>
      </c>
      <c r="B469" s="115">
        <f t="shared" si="15"/>
        <v>461</v>
      </c>
      <c r="C469" s="158" t="s">
        <v>431</v>
      </c>
      <c r="D469" s="159" t="s">
        <v>1232</v>
      </c>
      <c r="E469" s="160">
        <v>42125</v>
      </c>
      <c r="F469" s="158">
        <v>120862</v>
      </c>
      <c r="G469" s="141">
        <v>2071</v>
      </c>
      <c r="H469" s="120"/>
      <c r="I469" s="120"/>
      <c r="J469" s="123"/>
      <c r="K469" s="120"/>
      <c r="L469" s="119"/>
      <c r="M469" s="120"/>
      <c r="N469" s="120">
        <v>2071</v>
      </c>
      <c r="O469" s="120"/>
      <c r="P469" s="120"/>
      <c r="Q469" s="120"/>
      <c r="R469" s="120"/>
      <c r="S469" s="122"/>
      <c r="T469" s="122"/>
      <c r="U469" s="122"/>
      <c r="V469" s="121"/>
      <c r="W469" s="52"/>
      <c r="X469" s="24">
        <f t="shared" si="14"/>
        <v>0</v>
      </c>
    </row>
    <row r="470" spans="1:24" ht="15.6" x14ac:dyDescent="0.3">
      <c r="A470" s="157">
        <v>10818</v>
      </c>
      <c r="B470" s="115">
        <f t="shared" si="15"/>
        <v>462</v>
      </c>
      <c r="C470" s="158" t="s">
        <v>668</v>
      </c>
      <c r="D470" s="159" t="s">
        <v>622</v>
      </c>
      <c r="E470" s="160">
        <v>42136</v>
      </c>
      <c r="F470" s="158">
        <v>2314</v>
      </c>
      <c r="G470" s="141">
        <v>265</v>
      </c>
      <c r="H470" s="120"/>
      <c r="I470" s="120"/>
      <c r="J470" s="123"/>
      <c r="K470" s="120"/>
      <c r="L470" s="119"/>
      <c r="M470" s="120"/>
      <c r="N470" s="120"/>
      <c r="O470" s="120"/>
      <c r="P470" s="120"/>
      <c r="Q470" s="120"/>
      <c r="R470" s="120"/>
      <c r="S470" s="121">
        <v>265</v>
      </c>
      <c r="T470" s="121"/>
      <c r="U470" s="121"/>
      <c r="V470" s="121"/>
      <c r="W470" s="52"/>
      <c r="X470" s="24">
        <f t="shared" si="14"/>
        <v>0</v>
      </c>
    </row>
    <row r="471" spans="1:24" ht="15.6" x14ac:dyDescent="0.3">
      <c r="A471" s="157">
        <v>20150518121031</v>
      </c>
      <c r="B471" s="115">
        <f t="shared" si="15"/>
        <v>463</v>
      </c>
      <c r="C471" s="158" t="s">
        <v>610</v>
      </c>
      <c r="D471" s="159" t="s">
        <v>603</v>
      </c>
      <c r="E471" s="160">
        <v>42146</v>
      </c>
      <c r="F471" s="158">
        <v>848</v>
      </c>
      <c r="G471" s="141">
        <v>13.23</v>
      </c>
      <c r="H471" s="120"/>
      <c r="I471" s="120"/>
      <c r="J471" s="125"/>
      <c r="K471" s="120"/>
      <c r="L471" s="119"/>
      <c r="M471" s="120"/>
      <c r="N471" s="120"/>
      <c r="O471" s="120"/>
      <c r="P471" s="151"/>
      <c r="Q471" s="120"/>
      <c r="R471" s="120"/>
      <c r="S471" s="121"/>
      <c r="T471" s="121"/>
      <c r="U471" s="121"/>
      <c r="V471" s="121">
        <v>13.23</v>
      </c>
      <c r="W471" s="52"/>
      <c r="X471" s="24">
        <f t="shared" si="14"/>
        <v>0</v>
      </c>
    </row>
    <row r="472" spans="1:24" ht="15.6" x14ac:dyDescent="0.3">
      <c r="A472" s="157">
        <v>20150422102228</v>
      </c>
      <c r="B472" s="115">
        <f t="shared" si="15"/>
        <v>464</v>
      </c>
      <c r="C472" s="158" t="s">
        <v>610</v>
      </c>
      <c r="D472" s="159" t="s">
        <v>595</v>
      </c>
      <c r="E472" s="160">
        <v>42146</v>
      </c>
      <c r="F472" s="158">
        <v>850</v>
      </c>
      <c r="G472" s="141">
        <v>650</v>
      </c>
      <c r="H472" s="120"/>
      <c r="I472" s="120"/>
      <c r="J472" s="120"/>
      <c r="K472" s="120"/>
      <c r="L472" s="141">
        <v>650</v>
      </c>
      <c r="M472" s="120"/>
      <c r="N472" s="120"/>
      <c r="O472" s="120"/>
      <c r="P472" s="123"/>
      <c r="Q472" s="120"/>
      <c r="R472" s="120"/>
      <c r="S472" s="121"/>
      <c r="T472" s="121"/>
      <c r="U472" s="121"/>
      <c r="V472" s="121"/>
      <c r="W472" s="52"/>
      <c r="X472" s="24">
        <f t="shared" si="14"/>
        <v>0</v>
      </c>
    </row>
    <row r="473" spans="1:24" ht="15.6" x14ac:dyDescent="0.3">
      <c r="A473" s="157">
        <v>20150518121031</v>
      </c>
      <c r="B473" s="115">
        <f t="shared" si="15"/>
        <v>465</v>
      </c>
      <c r="C473" s="158" t="s">
        <v>610</v>
      </c>
      <c r="D473" s="159" t="s">
        <v>606</v>
      </c>
      <c r="E473" s="160">
        <v>42146</v>
      </c>
      <c r="F473" s="158">
        <v>848</v>
      </c>
      <c r="G473" s="141">
        <v>300</v>
      </c>
      <c r="H473" s="120"/>
      <c r="I473" s="120"/>
      <c r="J473" s="127"/>
      <c r="K473" s="120"/>
      <c r="L473" s="120"/>
      <c r="M473" s="141">
        <v>300</v>
      </c>
      <c r="N473" s="120"/>
      <c r="O473" s="120"/>
      <c r="P473" s="119"/>
      <c r="Q473" s="120"/>
      <c r="R473" s="120"/>
      <c r="S473" s="122"/>
      <c r="T473" s="122"/>
      <c r="U473" s="122"/>
      <c r="V473" s="122"/>
      <c r="W473" s="52"/>
      <c r="X473" s="24">
        <f t="shared" si="14"/>
        <v>0</v>
      </c>
    </row>
    <row r="474" spans="1:24" ht="15.6" x14ac:dyDescent="0.3">
      <c r="A474" s="157">
        <v>20150518120453</v>
      </c>
      <c r="B474" s="115">
        <f t="shared" si="15"/>
        <v>466</v>
      </c>
      <c r="C474" s="158" t="s">
        <v>611</v>
      </c>
      <c r="D474" s="159" t="s">
        <v>603</v>
      </c>
      <c r="E474" s="160">
        <v>42146</v>
      </c>
      <c r="F474" s="158">
        <v>121159</v>
      </c>
      <c r="G474" s="141">
        <v>35.65</v>
      </c>
      <c r="H474" s="120"/>
      <c r="I474" s="120"/>
      <c r="J474" s="119"/>
      <c r="K474" s="119"/>
      <c r="L474" s="151"/>
      <c r="M474" s="119"/>
      <c r="N474" s="120"/>
      <c r="O474" s="120"/>
      <c r="P474" s="120"/>
      <c r="Q474" s="120"/>
      <c r="R474" s="120"/>
      <c r="S474" s="122"/>
      <c r="T474" s="122"/>
      <c r="U474" s="122"/>
      <c r="V474" s="122">
        <v>35.65</v>
      </c>
      <c r="W474" s="52"/>
      <c r="X474" s="24">
        <f t="shared" si="14"/>
        <v>0</v>
      </c>
    </row>
    <row r="475" spans="1:24" ht="15.6" x14ac:dyDescent="0.3">
      <c r="A475" s="157">
        <v>20150422102046</v>
      </c>
      <c r="B475" s="115">
        <f t="shared" si="15"/>
        <v>467</v>
      </c>
      <c r="C475" s="158" t="s">
        <v>611</v>
      </c>
      <c r="D475" s="159" t="s">
        <v>595</v>
      </c>
      <c r="E475" s="160">
        <v>42146</v>
      </c>
      <c r="F475" s="158">
        <v>121159</v>
      </c>
      <c r="G475" s="141">
        <v>650</v>
      </c>
      <c r="H475" s="120"/>
      <c r="I475" s="120"/>
      <c r="J475" s="120"/>
      <c r="K475" s="120"/>
      <c r="L475" s="141">
        <v>650</v>
      </c>
      <c r="M475" s="120"/>
      <c r="N475" s="120"/>
      <c r="O475" s="120"/>
      <c r="P475" s="120"/>
      <c r="Q475" s="120"/>
      <c r="R475" s="120"/>
      <c r="S475" s="121"/>
      <c r="T475" s="121"/>
      <c r="U475" s="121"/>
      <c r="V475" s="121"/>
      <c r="W475" s="52"/>
      <c r="X475" s="24">
        <f t="shared" si="14"/>
        <v>0</v>
      </c>
    </row>
    <row r="476" spans="1:24" ht="15.6" x14ac:dyDescent="0.3">
      <c r="A476" s="157">
        <v>20150518120453</v>
      </c>
      <c r="B476" s="115">
        <f t="shared" si="15"/>
        <v>468</v>
      </c>
      <c r="C476" s="158" t="s">
        <v>611</v>
      </c>
      <c r="D476" s="159" t="s">
        <v>606</v>
      </c>
      <c r="E476" s="160">
        <v>42146</v>
      </c>
      <c r="F476" s="158">
        <v>121159</v>
      </c>
      <c r="G476" s="141">
        <v>400</v>
      </c>
      <c r="H476" s="120"/>
      <c r="I476" s="120">
        <v>100</v>
      </c>
      <c r="J476" s="120"/>
      <c r="K476" s="120"/>
      <c r="L476" s="151"/>
      <c r="M476" s="141">
        <v>300</v>
      </c>
      <c r="N476" s="120"/>
      <c r="O476" s="120"/>
      <c r="P476" s="120"/>
      <c r="Q476" s="120"/>
      <c r="R476" s="120"/>
      <c r="S476" s="122"/>
      <c r="T476" s="122"/>
      <c r="U476" s="122"/>
      <c r="V476" s="122"/>
      <c r="W476" s="52"/>
      <c r="X476" s="24">
        <f t="shared" si="14"/>
        <v>0</v>
      </c>
    </row>
    <row r="477" spans="1:24" ht="15.6" x14ac:dyDescent="0.3">
      <c r="A477" s="157">
        <v>20150518120704</v>
      </c>
      <c r="B477" s="115">
        <f t="shared" si="15"/>
        <v>469</v>
      </c>
      <c r="C477" s="158" t="s">
        <v>618</v>
      </c>
      <c r="D477" s="159" t="s">
        <v>603</v>
      </c>
      <c r="E477" s="160">
        <v>42146</v>
      </c>
      <c r="F477" s="158">
        <v>121161</v>
      </c>
      <c r="G477" s="141">
        <v>71.3</v>
      </c>
      <c r="H477" s="120"/>
      <c r="I477" s="120"/>
      <c r="J477" s="119"/>
      <c r="K477" s="120"/>
      <c r="L477" s="151"/>
      <c r="M477" s="119"/>
      <c r="N477" s="120"/>
      <c r="O477" s="120"/>
      <c r="P477" s="120"/>
      <c r="Q477" s="120"/>
      <c r="R477" s="120"/>
      <c r="S477" s="121"/>
      <c r="T477" s="121"/>
      <c r="U477" s="121"/>
      <c r="V477" s="121">
        <v>71.3</v>
      </c>
      <c r="W477" s="52"/>
      <c r="X477" s="24">
        <f t="shared" si="14"/>
        <v>0</v>
      </c>
    </row>
    <row r="478" spans="1:24" ht="15.6" x14ac:dyDescent="0.3">
      <c r="A478" s="157">
        <v>20150422102415</v>
      </c>
      <c r="B478" s="115">
        <f t="shared" si="15"/>
        <v>470</v>
      </c>
      <c r="C478" s="158" t="s">
        <v>618</v>
      </c>
      <c r="D478" s="159" t="s">
        <v>595</v>
      </c>
      <c r="E478" s="160">
        <v>42146</v>
      </c>
      <c r="F478" s="158">
        <v>121161</v>
      </c>
      <c r="G478" s="141">
        <v>650</v>
      </c>
      <c r="H478" s="120"/>
      <c r="I478" s="120"/>
      <c r="J478" s="125"/>
      <c r="K478" s="120"/>
      <c r="L478" s="141">
        <v>650</v>
      </c>
      <c r="M478" s="120"/>
      <c r="N478" s="120"/>
      <c r="O478" s="119"/>
      <c r="P478" s="120"/>
      <c r="Q478" s="120"/>
      <c r="R478" s="120"/>
      <c r="S478" s="122"/>
      <c r="T478" s="122"/>
      <c r="U478" s="122"/>
      <c r="V478" s="121"/>
      <c r="W478" s="52"/>
      <c r="X478" s="24">
        <f t="shared" si="14"/>
        <v>0</v>
      </c>
    </row>
    <row r="479" spans="1:24" ht="15.6" x14ac:dyDescent="0.3">
      <c r="A479" s="157">
        <v>20150518120704</v>
      </c>
      <c r="B479" s="115">
        <f t="shared" si="15"/>
        <v>471</v>
      </c>
      <c r="C479" s="158" t="s">
        <v>618</v>
      </c>
      <c r="D479" s="159" t="s">
        <v>606</v>
      </c>
      <c r="E479" s="160">
        <v>42146</v>
      </c>
      <c r="F479" s="158">
        <v>121161</v>
      </c>
      <c r="G479" s="141">
        <v>300</v>
      </c>
      <c r="H479" s="120"/>
      <c r="I479" s="120"/>
      <c r="J479" s="119"/>
      <c r="K479" s="120"/>
      <c r="L479" s="151"/>
      <c r="M479" s="141">
        <v>300</v>
      </c>
      <c r="N479" s="120"/>
      <c r="O479" s="120"/>
      <c r="P479" s="120"/>
      <c r="Q479" s="120"/>
      <c r="R479" s="120"/>
      <c r="S479" s="121"/>
      <c r="T479" s="121"/>
      <c r="U479" s="121"/>
      <c r="V479" s="121"/>
      <c r="W479" s="52"/>
      <c r="X479" s="24">
        <f t="shared" si="14"/>
        <v>0</v>
      </c>
    </row>
    <row r="480" spans="1:24" ht="15.6" x14ac:dyDescent="0.3">
      <c r="A480" s="157">
        <v>20150518120231</v>
      </c>
      <c r="B480" s="115">
        <f t="shared" si="15"/>
        <v>472</v>
      </c>
      <c r="C480" s="158" t="s">
        <v>612</v>
      </c>
      <c r="D480" s="159" t="s">
        <v>603</v>
      </c>
      <c r="E480" s="160">
        <v>42146</v>
      </c>
      <c r="F480" s="158">
        <v>121118</v>
      </c>
      <c r="G480" s="141">
        <v>35.65</v>
      </c>
      <c r="H480" s="120"/>
      <c r="I480" s="120"/>
      <c r="J480" s="120"/>
      <c r="K480" s="120"/>
      <c r="L480" s="151"/>
      <c r="M480" s="120"/>
      <c r="N480" s="120"/>
      <c r="O480" s="120"/>
      <c r="P480" s="120"/>
      <c r="Q480" s="120"/>
      <c r="R480" s="120"/>
      <c r="S480" s="122"/>
      <c r="T480" s="122"/>
      <c r="U480" s="122"/>
      <c r="V480" s="122">
        <v>35.65</v>
      </c>
      <c r="W480" s="52"/>
      <c r="X480" s="24">
        <f t="shared" si="14"/>
        <v>0</v>
      </c>
    </row>
    <row r="481" spans="1:24" ht="15.6" x14ac:dyDescent="0.3">
      <c r="A481" s="157">
        <v>20150422102326</v>
      </c>
      <c r="B481" s="115">
        <f t="shared" si="15"/>
        <v>473</v>
      </c>
      <c r="C481" s="158" t="s">
        <v>612</v>
      </c>
      <c r="D481" s="159" t="s">
        <v>595</v>
      </c>
      <c r="E481" s="160">
        <v>42146</v>
      </c>
      <c r="F481" s="158">
        <v>121118</v>
      </c>
      <c r="G481" s="141">
        <v>650</v>
      </c>
      <c r="H481" s="120"/>
      <c r="I481" s="120"/>
      <c r="J481" s="125"/>
      <c r="K481" s="120"/>
      <c r="L481" s="141">
        <v>650</v>
      </c>
      <c r="M481" s="120"/>
      <c r="N481" s="120"/>
      <c r="O481" s="120"/>
      <c r="P481" s="120"/>
      <c r="Q481" s="120"/>
      <c r="R481" s="120"/>
      <c r="S481" s="121"/>
      <c r="T481" s="121"/>
      <c r="U481" s="121"/>
      <c r="V481" s="121"/>
      <c r="W481" s="52"/>
      <c r="X481" s="24">
        <f t="shared" si="14"/>
        <v>0</v>
      </c>
    </row>
    <row r="482" spans="1:24" ht="15.6" x14ac:dyDescent="0.3">
      <c r="A482" s="157">
        <v>20150518120231</v>
      </c>
      <c r="B482" s="115">
        <f t="shared" si="15"/>
        <v>474</v>
      </c>
      <c r="C482" s="158" t="s">
        <v>612</v>
      </c>
      <c r="D482" s="159" t="s">
        <v>606</v>
      </c>
      <c r="E482" s="160">
        <v>42146</v>
      </c>
      <c r="F482" s="158">
        <v>121118</v>
      </c>
      <c r="G482" s="141">
        <v>300</v>
      </c>
      <c r="H482" s="120"/>
      <c r="I482" s="120"/>
      <c r="J482" s="125"/>
      <c r="K482" s="120"/>
      <c r="L482" s="151"/>
      <c r="M482" s="141">
        <v>300</v>
      </c>
      <c r="N482" s="120"/>
      <c r="O482" s="120"/>
      <c r="P482" s="120"/>
      <c r="Q482" s="120"/>
      <c r="R482" s="120"/>
      <c r="S482" s="122"/>
      <c r="T482" s="122"/>
      <c r="U482" s="122"/>
      <c r="V482" s="122"/>
      <c r="W482" s="52"/>
      <c r="X482" s="24">
        <f t="shared" si="14"/>
        <v>0</v>
      </c>
    </row>
    <row r="483" spans="1:24" ht="15.6" x14ac:dyDescent="0.3">
      <c r="A483" s="157">
        <v>20150518120908</v>
      </c>
      <c r="B483" s="115">
        <f t="shared" si="15"/>
        <v>475</v>
      </c>
      <c r="C483" s="158" t="s">
        <v>602</v>
      </c>
      <c r="D483" s="159" t="s">
        <v>603</v>
      </c>
      <c r="E483" s="160">
        <v>42146</v>
      </c>
      <c r="F483" s="158">
        <v>847</v>
      </c>
      <c r="G483" s="141">
        <v>69</v>
      </c>
      <c r="H483" s="120"/>
      <c r="I483" s="120"/>
      <c r="J483" s="120"/>
      <c r="K483" s="120"/>
      <c r="L483" s="151"/>
      <c r="M483" s="119"/>
      <c r="N483" s="120"/>
      <c r="O483" s="120"/>
      <c r="P483" s="120"/>
      <c r="Q483" s="120"/>
      <c r="R483" s="120"/>
      <c r="S483" s="121"/>
      <c r="T483" s="121"/>
      <c r="U483" s="121"/>
      <c r="V483" s="121">
        <v>69</v>
      </c>
      <c r="W483" s="52"/>
      <c r="X483" s="24">
        <f t="shared" si="14"/>
        <v>0</v>
      </c>
    </row>
    <row r="484" spans="1:24" ht="15.6" x14ac:dyDescent="0.3">
      <c r="A484" s="157">
        <v>20150422102246</v>
      </c>
      <c r="B484" s="115">
        <f t="shared" si="15"/>
        <v>476</v>
      </c>
      <c r="C484" s="158" t="s">
        <v>602</v>
      </c>
      <c r="D484" s="159" t="s">
        <v>595</v>
      </c>
      <c r="E484" s="160">
        <v>42146</v>
      </c>
      <c r="F484" s="158">
        <v>849</v>
      </c>
      <c r="G484" s="141">
        <v>650</v>
      </c>
      <c r="H484" s="120"/>
      <c r="I484" s="120"/>
      <c r="J484" s="120"/>
      <c r="K484" s="120"/>
      <c r="L484" s="141">
        <v>650</v>
      </c>
      <c r="M484" s="120"/>
      <c r="N484" s="120"/>
      <c r="O484" s="120"/>
      <c r="P484" s="120"/>
      <c r="Q484" s="120"/>
      <c r="R484" s="120"/>
      <c r="S484" s="122"/>
      <c r="T484" s="122"/>
      <c r="U484" s="122"/>
      <c r="V484" s="122"/>
      <c r="W484" s="52"/>
      <c r="X484" s="24">
        <f t="shared" si="14"/>
        <v>0</v>
      </c>
    </row>
    <row r="485" spans="1:24" ht="15.6" x14ac:dyDescent="0.3">
      <c r="A485" s="157">
        <v>20150518120908</v>
      </c>
      <c r="B485" s="115">
        <f t="shared" si="15"/>
        <v>477</v>
      </c>
      <c r="C485" s="158" t="s">
        <v>602</v>
      </c>
      <c r="D485" s="159" t="s">
        <v>606</v>
      </c>
      <c r="E485" s="160">
        <v>42146</v>
      </c>
      <c r="F485" s="158">
        <v>847</v>
      </c>
      <c r="G485" s="141">
        <v>300</v>
      </c>
      <c r="H485" s="120"/>
      <c r="I485" s="120"/>
      <c r="J485" s="119"/>
      <c r="K485" s="120"/>
      <c r="L485" s="151"/>
      <c r="M485" s="141">
        <v>300</v>
      </c>
      <c r="N485" s="120"/>
      <c r="O485" s="120"/>
      <c r="P485" s="120"/>
      <c r="Q485" s="120"/>
      <c r="R485" s="120"/>
      <c r="S485" s="121"/>
      <c r="T485" s="121"/>
      <c r="U485" s="121"/>
      <c r="V485" s="121"/>
      <c r="W485" s="52"/>
      <c r="X485" s="24">
        <f t="shared" si="14"/>
        <v>0</v>
      </c>
    </row>
    <row r="486" spans="1:24" ht="15.6" x14ac:dyDescent="0.3">
      <c r="A486" s="157">
        <v>20150518120355</v>
      </c>
      <c r="B486" s="115">
        <f t="shared" si="15"/>
        <v>478</v>
      </c>
      <c r="C486" s="158" t="s">
        <v>613</v>
      </c>
      <c r="D486" s="159" t="s">
        <v>603</v>
      </c>
      <c r="E486" s="160">
        <v>42146</v>
      </c>
      <c r="F486" s="158">
        <v>121156</v>
      </c>
      <c r="G486" s="141">
        <v>43.13</v>
      </c>
      <c r="H486" s="120"/>
      <c r="I486" s="120"/>
      <c r="J486" s="119"/>
      <c r="K486" s="120"/>
      <c r="L486" s="151"/>
      <c r="M486" s="119"/>
      <c r="N486" s="120"/>
      <c r="O486" s="120"/>
      <c r="P486" s="123"/>
      <c r="Q486" s="120"/>
      <c r="R486" s="120"/>
      <c r="S486" s="122"/>
      <c r="T486" s="122"/>
      <c r="U486" s="122"/>
      <c r="V486" s="121">
        <v>43.13</v>
      </c>
      <c r="W486" s="52"/>
      <c r="X486" s="24">
        <f t="shared" si="14"/>
        <v>0</v>
      </c>
    </row>
    <row r="487" spans="1:24" ht="15.6" x14ac:dyDescent="0.3">
      <c r="A487" s="157">
        <v>20150422102358</v>
      </c>
      <c r="B487" s="115">
        <f t="shared" si="15"/>
        <v>479</v>
      </c>
      <c r="C487" s="158" t="s">
        <v>613</v>
      </c>
      <c r="D487" s="159" t="s">
        <v>595</v>
      </c>
      <c r="E487" s="160">
        <v>42146</v>
      </c>
      <c r="F487" s="158">
        <v>121156</v>
      </c>
      <c r="G487" s="141">
        <v>650</v>
      </c>
      <c r="H487" s="120"/>
      <c r="I487" s="120"/>
      <c r="J487" s="119"/>
      <c r="K487" s="120"/>
      <c r="L487" s="141">
        <v>650</v>
      </c>
      <c r="M487" s="119"/>
      <c r="N487" s="120"/>
      <c r="O487" s="120"/>
      <c r="P487" s="119"/>
      <c r="Q487" s="120"/>
      <c r="R487" s="120"/>
      <c r="S487" s="122"/>
      <c r="T487" s="122"/>
      <c r="U487" s="122"/>
      <c r="V487" s="122"/>
      <c r="W487" s="52"/>
      <c r="X487" s="24">
        <f t="shared" si="14"/>
        <v>0</v>
      </c>
    </row>
    <row r="488" spans="1:24" ht="15.6" x14ac:dyDescent="0.3">
      <c r="A488" s="157">
        <v>20150518120355</v>
      </c>
      <c r="B488" s="115">
        <f t="shared" si="15"/>
        <v>480</v>
      </c>
      <c r="C488" s="158" t="s">
        <v>613</v>
      </c>
      <c r="D488" s="159" t="s">
        <v>606</v>
      </c>
      <c r="E488" s="160">
        <v>42146</v>
      </c>
      <c r="F488" s="158">
        <v>121156</v>
      </c>
      <c r="G488" s="141">
        <v>300</v>
      </c>
      <c r="H488" s="120"/>
      <c r="I488" s="120"/>
      <c r="J488" s="119"/>
      <c r="K488" s="120"/>
      <c r="L488" s="151"/>
      <c r="M488" s="141">
        <v>300</v>
      </c>
      <c r="N488" s="120"/>
      <c r="O488" s="120"/>
      <c r="P488" s="120"/>
      <c r="Q488" s="120"/>
      <c r="R488" s="120"/>
      <c r="S488" s="121"/>
      <c r="T488" s="121"/>
      <c r="U488" s="121"/>
      <c r="V488" s="121"/>
      <c r="W488" s="52"/>
      <c r="X488" s="24">
        <f t="shared" si="14"/>
        <v>0</v>
      </c>
    </row>
    <row r="489" spans="1:24" ht="15.6" x14ac:dyDescent="0.3">
      <c r="A489" s="157">
        <v>20150521074849</v>
      </c>
      <c r="B489" s="115">
        <f t="shared" si="15"/>
        <v>481</v>
      </c>
      <c r="C489" s="158" t="s">
        <v>614</v>
      </c>
      <c r="D489" s="159" t="s">
        <v>603</v>
      </c>
      <c r="E489" s="160">
        <v>42146</v>
      </c>
      <c r="F489" s="158">
        <v>121055</v>
      </c>
      <c r="G489" s="141">
        <v>48.3</v>
      </c>
      <c r="H489" s="120"/>
      <c r="I489" s="120"/>
      <c r="J489" s="120"/>
      <c r="K489" s="120"/>
      <c r="L489" s="151"/>
      <c r="M489" s="119"/>
      <c r="N489" s="120"/>
      <c r="O489" s="120"/>
      <c r="P489" s="120"/>
      <c r="Q489" s="120"/>
      <c r="R489" s="120"/>
      <c r="S489" s="122"/>
      <c r="T489" s="122"/>
      <c r="U489" s="122"/>
      <c r="V489" s="122">
        <v>48.3</v>
      </c>
      <c r="W489" s="52"/>
      <c r="X489" s="24">
        <f t="shared" si="14"/>
        <v>0</v>
      </c>
    </row>
    <row r="490" spans="1:24" ht="15.6" x14ac:dyDescent="0.3">
      <c r="A490" s="157">
        <v>20150422102437</v>
      </c>
      <c r="B490" s="115">
        <f t="shared" si="15"/>
        <v>482</v>
      </c>
      <c r="C490" s="158" t="s">
        <v>614</v>
      </c>
      <c r="D490" s="159" t="s">
        <v>595</v>
      </c>
      <c r="E490" s="160">
        <v>42146</v>
      </c>
      <c r="F490" s="158">
        <v>121055</v>
      </c>
      <c r="G490" s="141">
        <v>650</v>
      </c>
      <c r="H490" s="120"/>
      <c r="I490" s="120"/>
      <c r="J490" s="120"/>
      <c r="K490" s="119"/>
      <c r="L490" s="141">
        <v>650</v>
      </c>
      <c r="M490" s="119"/>
      <c r="N490" s="120"/>
      <c r="O490" s="120"/>
      <c r="P490" s="120"/>
      <c r="Q490" s="120"/>
      <c r="R490" s="120"/>
      <c r="S490" s="121"/>
      <c r="T490" s="121"/>
      <c r="U490" s="121"/>
      <c r="V490" s="121"/>
      <c r="W490" s="52"/>
      <c r="X490" s="24">
        <f t="shared" si="14"/>
        <v>0</v>
      </c>
    </row>
    <row r="491" spans="1:24" ht="15.6" x14ac:dyDescent="0.3">
      <c r="A491" s="157">
        <v>20150521074849</v>
      </c>
      <c r="B491" s="115">
        <f t="shared" si="15"/>
        <v>483</v>
      </c>
      <c r="C491" s="158" t="s">
        <v>614</v>
      </c>
      <c r="D491" s="159" t="s">
        <v>606</v>
      </c>
      <c r="E491" s="160">
        <v>42146</v>
      </c>
      <c r="F491" s="158">
        <v>121055</v>
      </c>
      <c r="G491" s="141">
        <v>300</v>
      </c>
      <c r="H491" s="120"/>
      <c r="I491" s="120"/>
      <c r="J491" s="123"/>
      <c r="K491" s="120"/>
      <c r="L491" s="151"/>
      <c r="M491" s="141">
        <v>300</v>
      </c>
      <c r="N491" s="119"/>
      <c r="O491" s="120"/>
      <c r="P491" s="120"/>
      <c r="Q491" s="120"/>
      <c r="R491" s="120"/>
      <c r="S491" s="122"/>
      <c r="T491" s="122"/>
      <c r="U491" s="122"/>
      <c r="V491" s="122"/>
      <c r="W491" s="52"/>
      <c r="X491" s="24">
        <f t="shared" si="14"/>
        <v>0</v>
      </c>
    </row>
    <row r="492" spans="1:24" ht="15.6" x14ac:dyDescent="0.3">
      <c r="A492" s="157">
        <v>20150518120104</v>
      </c>
      <c r="B492" s="115">
        <f t="shared" si="15"/>
        <v>484</v>
      </c>
      <c r="C492" s="158" t="s">
        <v>615</v>
      </c>
      <c r="D492" s="159" t="s">
        <v>603</v>
      </c>
      <c r="E492" s="160">
        <v>42146</v>
      </c>
      <c r="F492" s="158">
        <v>121076</v>
      </c>
      <c r="G492" s="141">
        <v>31.05</v>
      </c>
      <c r="H492" s="120"/>
      <c r="I492" s="120"/>
      <c r="J492" s="120"/>
      <c r="K492" s="120"/>
      <c r="L492" s="151"/>
      <c r="M492" s="120"/>
      <c r="N492" s="120"/>
      <c r="O492" s="120"/>
      <c r="P492" s="120"/>
      <c r="Q492" s="120"/>
      <c r="R492" s="120"/>
      <c r="S492" s="122"/>
      <c r="T492" s="122"/>
      <c r="U492" s="122"/>
      <c r="V492" s="122">
        <v>31.05</v>
      </c>
      <c r="W492" s="52"/>
      <c r="X492" s="24">
        <f t="shared" si="14"/>
        <v>0</v>
      </c>
    </row>
    <row r="493" spans="1:24" ht="15.6" x14ac:dyDescent="0.3">
      <c r="A493" s="157">
        <v>20150422102212</v>
      </c>
      <c r="B493" s="115">
        <f t="shared" si="15"/>
        <v>485</v>
      </c>
      <c r="C493" s="158" t="s">
        <v>615</v>
      </c>
      <c r="D493" s="159" t="s">
        <v>595</v>
      </c>
      <c r="E493" s="160">
        <v>42146</v>
      </c>
      <c r="F493" s="158">
        <v>121076</v>
      </c>
      <c r="G493" s="141">
        <v>650</v>
      </c>
      <c r="H493" s="120"/>
      <c r="I493" s="120"/>
      <c r="J493" s="123"/>
      <c r="K493" s="120"/>
      <c r="L493" s="141">
        <v>650</v>
      </c>
      <c r="M493" s="120"/>
      <c r="N493" s="120"/>
      <c r="O493" s="120"/>
      <c r="P493" s="120"/>
      <c r="Q493" s="127"/>
      <c r="R493" s="120"/>
      <c r="S493" s="121"/>
      <c r="T493" s="121"/>
      <c r="U493" s="121"/>
      <c r="V493" s="121"/>
      <c r="W493" s="52"/>
      <c r="X493" s="24">
        <f t="shared" si="14"/>
        <v>0</v>
      </c>
    </row>
    <row r="494" spans="1:24" ht="15.6" x14ac:dyDescent="0.3">
      <c r="A494" s="157">
        <v>20150518120104</v>
      </c>
      <c r="B494" s="115">
        <f t="shared" si="15"/>
        <v>486</v>
      </c>
      <c r="C494" s="158" t="s">
        <v>615</v>
      </c>
      <c r="D494" s="159" t="s">
        <v>606</v>
      </c>
      <c r="E494" s="160">
        <v>42146</v>
      </c>
      <c r="F494" s="158">
        <v>121076</v>
      </c>
      <c r="G494" s="141">
        <v>300</v>
      </c>
      <c r="H494" s="120"/>
      <c r="I494" s="120"/>
      <c r="J494" s="123"/>
      <c r="K494" s="120"/>
      <c r="L494" s="151"/>
      <c r="M494" s="141">
        <v>300</v>
      </c>
      <c r="N494" s="120"/>
      <c r="O494" s="120"/>
      <c r="P494" s="120"/>
      <c r="Q494" s="120"/>
      <c r="R494" s="120"/>
      <c r="S494" s="122"/>
      <c r="T494" s="122"/>
      <c r="U494" s="122"/>
      <c r="V494" s="122"/>
      <c r="W494" s="52"/>
      <c r="X494" s="24">
        <f t="shared" si="14"/>
        <v>0</v>
      </c>
    </row>
    <row r="495" spans="1:24" ht="15.6" x14ac:dyDescent="0.3">
      <c r="A495" s="157">
        <v>20150518120543</v>
      </c>
      <c r="B495" s="115">
        <f t="shared" si="15"/>
        <v>487</v>
      </c>
      <c r="C495" s="158" t="s">
        <v>616</v>
      </c>
      <c r="D495" s="159" t="s">
        <v>603</v>
      </c>
      <c r="E495" s="160">
        <v>42146</v>
      </c>
      <c r="F495" s="158">
        <v>121129</v>
      </c>
      <c r="G495" s="141">
        <v>18.399999999999999</v>
      </c>
      <c r="H495" s="120"/>
      <c r="I495" s="120"/>
      <c r="J495" s="127"/>
      <c r="K495" s="120"/>
      <c r="L495" s="151"/>
      <c r="M495" s="120"/>
      <c r="N495" s="120"/>
      <c r="O495" s="120"/>
      <c r="P495" s="120"/>
      <c r="Q495" s="120"/>
      <c r="R495" s="120"/>
      <c r="S495" s="122"/>
      <c r="T495" s="122"/>
      <c r="U495" s="122"/>
      <c r="V495" s="122">
        <v>18.399999999999999</v>
      </c>
      <c r="W495" s="52"/>
      <c r="X495" s="24">
        <f t="shared" si="14"/>
        <v>0</v>
      </c>
    </row>
    <row r="496" spans="1:24" ht="15.6" x14ac:dyDescent="0.3">
      <c r="A496" s="157">
        <v>20150422102343</v>
      </c>
      <c r="B496" s="115">
        <f t="shared" si="15"/>
        <v>488</v>
      </c>
      <c r="C496" s="158" t="s">
        <v>616</v>
      </c>
      <c r="D496" s="159" t="s">
        <v>595</v>
      </c>
      <c r="E496" s="160">
        <v>42146</v>
      </c>
      <c r="F496" s="158">
        <v>121129</v>
      </c>
      <c r="G496" s="141">
        <v>650</v>
      </c>
      <c r="H496" s="120"/>
      <c r="I496" s="120"/>
      <c r="J496" s="119"/>
      <c r="K496" s="127"/>
      <c r="L496" s="141">
        <v>650</v>
      </c>
      <c r="M496" s="119"/>
      <c r="N496" s="120"/>
      <c r="O496" s="120"/>
      <c r="P496" s="120"/>
      <c r="Q496" s="120"/>
      <c r="R496" s="120"/>
      <c r="S496" s="122"/>
      <c r="T496" s="122"/>
      <c r="U496" s="122"/>
      <c r="V496" s="122"/>
      <c r="W496" s="52"/>
      <c r="X496" s="24">
        <f t="shared" si="14"/>
        <v>0</v>
      </c>
    </row>
    <row r="497" spans="1:24" ht="15.6" x14ac:dyDescent="0.3">
      <c r="A497" s="157">
        <v>20150518120543</v>
      </c>
      <c r="B497" s="115">
        <f t="shared" si="15"/>
        <v>489</v>
      </c>
      <c r="C497" s="158" t="s">
        <v>616</v>
      </c>
      <c r="D497" s="159" t="s">
        <v>606</v>
      </c>
      <c r="E497" s="160">
        <v>42146</v>
      </c>
      <c r="F497" s="158">
        <v>121129</v>
      </c>
      <c r="G497" s="141">
        <v>300</v>
      </c>
      <c r="H497" s="120"/>
      <c r="I497" s="120"/>
      <c r="J497" s="127"/>
      <c r="K497" s="120"/>
      <c r="L497" s="151"/>
      <c r="M497" s="141">
        <v>300</v>
      </c>
      <c r="N497" s="120"/>
      <c r="O497" s="120"/>
      <c r="P497" s="120"/>
      <c r="Q497" s="120"/>
      <c r="R497" s="120"/>
      <c r="S497" s="122"/>
      <c r="T497" s="122"/>
      <c r="U497" s="122"/>
      <c r="V497" s="122"/>
      <c r="W497" s="52"/>
      <c r="X497" s="24">
        <f t="shared" si="14"/>
        <v>0</v>
      </c>
    </row>
    <row r="498" spans="1:24" ht="15.6" x14ac:dyDescent="0.3">
      <c r="A498" s="157">
        <v>20150518120543</v>
      </c>
      <c r="B498" s="115">
        <f t="shared" si="15"/>
        <v>490</v>
      </c>
      <c r="C498" s="158" t="s">
        <v>616</v>
      </c>
      <c r="D498" s="159" t="s">
        <v>1230</v>
      </c>
      <c r="E498" s="160">
        <v>42146</v>
      </c>
      <c r="F498" s="158">
        <v>121129</v>
      </c>
      <c r="G498" s="141">
        <v>150</v>
      </c>
      <c r="H498" s="120"/>
      <c r="I498" s="120"/>
      <c r="J498" s="123"/>
      <c r="K498" s="120">
        <v>150</v>
      </c>
      <c r="L498" s="151"/>
      <c r="M498" s="120"/>
      <c r="N498" s="120"/>
      <c r="O498" s="120"/>
      <c r="P498" s="120"/>
      <c r="Q498" s="120"/>
      <c r="R498" s="120"/>
      <c r="S498" s="122"/>
      <c r="T498" s="122"/>
      <c r="U498" s="122"/>
      <c r="V498" s="122"/>
      <c r="W498" s="52"/>
      <c r="X498" s="24">
        <f t="shared" si="14"/>
        <v>0</v>
      </c>
    </row>
    <row r="499" spans="1:24" ht="15.6" x14ac:dyDescent="0.3">
      <c r="A499" s="157">
        <v>20150422102452</v>
      </c>
      <c r="B499" s="115">
        <f t="shared" si="15"/>
        <v>491</v>
      </c>
      <c r="C499" s="158" t="s">
        <v>617</v>
      </c>
      <c r="D499" s="159" t="s">
        <v>595</v>
      </c>
      <c r="E499" s="160">
        <v>42146</v>
      </c>
      <c r="F499" s="158">
        <v>851</v>
      </c>
      <c r="G499" s="141">
        <v>650</v>
      </c>
      <c r="H499" s="120"/>
      <c r="I499" s="120"/>
      <c r="J499" s="127"/>
      <c r="K499" s="120"/>
      <c r="L499" s="141">
        <v>650</v>
      </c>
      <c r="M499" s="120"/>
      <c r="N499" s="120"/>
      <c r="O499" s="120"/>
      <c r="P499" s="120"/>
      <c r="Q499" s="120"/>
      <c r="R499" s="120"/>
      <c r="S499" s="122"/>
      <c r="T499" s="122"/>
      <c r="U499" s="122"/>
      <c r="V499" s="121"/>
      <c r="W499" s="52"/>
      <c r="X499" s="24">
        <f t="shared" si="14"/>
        <v>0</v>
      </c>
    </row>
    <row r="500" spans="1:24" ht="15.6" x14ac:dyDescent="0.3">
      <c r="A500" s="157">
        <v>20150518120805</v>
      </c>
      <c r="B500" s="115">
        <f t="shared" si="15"/>
        <v>492</v>
      </c>
      <c r="C500" s="158" t="s">
        <v>619</v>
      </c>
      <c r="D500" s="159" t="s">
        <v>603</v>
      </c>
      <c r="E500" s="160">
        <v>42146</v>
      </c>
      <c r="F500" s="158">
        <v>121133</v>
      </c>
      <c r="G500" s="141">
        <v>48.88</v>
      </c>
      <c r="H500" s="120"/>
      <c r="I500" s="120"/>
      <c r="J500" s="127"/>
      <c r="K500" s="120"/>
      <c r="L500" s="151"/>
      <c r="M500" s="120"/>
      <c r="N500" s="120"/>
      <c r="O500" s="120"/>
      <c r="P500" s="120"/>
      <c r="Q500" s="120"/>
      <c r="R500" s="120"/>
      <c r="S500" s="122"/>
      <c r="T500" s="122"/>
      <c r="U500" s="122"/>
      <c r="V500" s="122">
        <v>48.88</v>
      </c>
      <c r="W500" s="52"/>
      <c r="X500" s="24">
        <f t="shared" si="14"/>
        <v>0</v>
      </c>
    </row>
    <row r="501" spans="1:24" ht="15.6" x14ac:dyDescent="0.3">
      <c r="A501" s="157">
        <v>20150422102138</v>
      </c>
      <c r="B501" s="115">
        <f t="shared" si="15"/>
        <v>493</v>
      </c>
      <c r="C501" s="158" t="s">
        <v>619</v>
      </c>
      <c r="D501" s="159" t="s">
        <v>595</v>
      </c>
      <c r="E501" s="160">
        <v>42146</v>
      </c>
      <c r="F501" s="158">
        <v>121133</v>
      </c>
      <c r="G501" s="141">
        <v>650</v>
      </c>
      <c r="H501" s="120"/>
      <c r="I501" s="120"/>
      <c r="J501" s="123"/>
      <c r="K501" s="120"/>
      <c r="L501" s="141">
        <v>650</v>
      </c>
      <c r="M501" s="120"/>
      <c r="N501" s="120"/>
      <c r="O501" s="120"/>
      <c r="P501" s="120"/>
      <c r="Q501" s="120"/>
      <c r="R501" s="120"/>
      <c r="S501" s="122"/>
      <c r="T501" s="122"/>
      <c r="U501" s="122"/>
      <c r="V501" s="121"/>
      <c r="W501" s="52"/>
      <c r="X501" s="24">
        <f t="shared" si="14"/>
        <v>0</v>
      </c>
    </row>
    <row r="502" spans="1:24" ht="15.6" x14ac:dyDescent="0.3">
      <c r="A502" s="157">
        <v>20150518120805</v>
      </c>
      <c r="B502" s="115">
        <f t="shared" si="15"/>
        <v>494</v>
      </c>
      <c r="C502" s="158" t="s">
        <v>619</v>
      </c>
      <c r="D502" s="159" t="s">
        <v>606</v>
      </c>
      <c r="E502" s="160">
        <v>42146</v>
      </c>
      <c r="F502" s="158">
        <v>121133</v>
      </c>
      <c r="G502" s="141">
        <v>300</v>
      </c>
      <c r="H502" s="120"/>
      <c r="I502" s="120"/>
      <c r="J502" s="127"/>
      <c r="K502" s="120"/>
      <c r="L502" s="151"/>
      <c r="M502" s="141">
        <v>300</v>
      </c>
      <c r="N502" s="120"/>
      <c r="O502" s="120"/>
      <c r="P502" s="120"/>
      <c r="Q502" s="120"/>
      <c r="R502" s="120"/>
      <c r="S502" s="122"/>
      <c r="T502" s="122"/>
      <c r="U502" s="122"/>
      <c r="V502" s="122"/>
      <c r="W502" s="52"/>
      <c r="X502" s="24">
        <f t="shared" si="14"/>
        <v>0</v>
      </c>
    </row>
    <row r="503" spans="1:24" ht="15.6" x14ac:dyDescent="0.3">
      <c r="A503" s="157">
        <v>20150608090614</v>
      </c>
      <c r="B503" s="115">
        <f t="shared" si="15"/>
        <v>495</v>
      </c>
      <c r="C503" s="158" t="s">
        <v>608</v>
      </c>
      <c r="D503" s="159" t="s">
        <v>622</v>
      </c>
      <c r="E503" s="160">
        <v>42164</v>
      </c>
      <c r="F503" s="158">
        <v>2430</v>
      </c>
      <c r="G503" s="141">
        <v>136.74</v>
      </c>
      <c r="H503" s="120"/>
      <c r="I503" s="120"/>
      <c r="J503" s="127"/>
      <c r="K503" s="120"/>
      <c r="L503" s="151"/>
      <c r="M503" s="120"/>
      <c r="N503" s="120"/>
      <c r="O503" s="119"/>
      <c r="P503" s="120"/>
      <c r="Q503" s="120"/>
      <c r="R503" s="120"/>
      <c r="S503" s="122">
        <v>136.74</v>
      </c>
      <c r="T503" s="122"/>
      <c r="U503" s="122"/>
      <c r="V503" s="122"/>
      <c r="W503" s="52"/>
      <c r="X503" s="24">
        <f t="shared" si="14"/>
        <v>0</v>
      </c>
    </row>
    <row r="504" spans="1:24" ht="15.6" x14ac:dyDescent="0.3">
      <c r="A504" s="157">
        <v>20150611100815</v>
      </c>
      <c r="B504" s="115">
        <f t="shared" si="15"/>
        <v>496</v>
      </c>
      <c r="C504" s="158" t="s">
        <v>670</v>
      </c>
      <c r="D504" s="159" t="s">
        <v>626</v>
      </c>
      <c r="E504" s="160">
        <v>42167</v>
      </c>
      <c r="F504" s="158">
        <v>121362</v>
      </c>
      <c r="G504" s="141">
        <v>103.5</v>
      </c>
      <c r="H504" s="120"/>
      <c r="I504" s="120"/>
      <c r="J504" s="123"/>
      <c r="K504" s="120"/>
      <c r="L504" s="151"/>
      <c r="M504" s="120"/>
      <c r="N504" s="120"/>
      <c r="O504" s="141">
        <v>103.5</v>
      </c>
      <c r="P504" s="120"/>
      <c r="Q504" s="120"/>
      <c r="R504" s="120"/>
      <c r="S504" s="122"/>
      <c r="T504" s="122"/>
      <c r="U504" s="122"/>
      <c r="V504" s="122"/>
      <c r="W504" s="52"/>
      <c r="X504" s="24">
        <f t="shared" si="14"/>
        <v>0</v>
      </c>
    </row>
    <row r="505" spans="1:24" ht="15.6" x14ac:dyDescent="0.3">
      <c r="A505" s="157">
        <v>20150617093432</v>
      </c>
      <c r="B505" s="115">
        <f t="shared" si="15"/>
        <v>497</v>
      </c>
      <c r="C505" s="158" t="s">
        <v>610</v>
      </c>
      <c r="D505" s="159" t="s">
        <v>603</v>
      </c>
      <c r="E505" s="160">
        <v>42174</v>
      </c>
      <c r="F505" s="158">
        <v>887</v>
      </c>
      <c r="G505" s="141">
        <v>13.23</v>
      </c>
      <c r="H505" s="120"/>
      <c r="I505" s="120"/>
      <c r="J505" s="127"/>
      <c r="K505" s="120"/>
      <c r="L505" s="151"/>
      <c r="M505" s="120"/>
      <c r="N505" s="120"/>
      <c r="O505" s="120"/>
      <c r="P505" s="120"/>
      <c r="Q505" s="120"/>
      <c r="R505" s="120"/>
      <c r="S505" s="121"/>
      <c r="T505" s="121"/>
      <c r="U505" s="121"/>
      <c r="V505" s="121">
        <v>13.23</v>
      </c>
      <c r="W505" s="52"/>
      <c r="X505" s="24">
        <f t="shared" si="14"/>
        <v>0</v>
      </c>
    </row>
    <row r="506" spans="1:24" ht="15.6" x14ac:dyDescent="0.3">
      <c r="A506" s="157">
        <v>20150617125929</v>
      </c>
      <c r="B506" s="115">
        <f t="shared" si="15"/>
        <v>498</v>
      </c>
      <c r="C506" s="158" t="s">
        <v>610</v>
      </c>
      <c r="D506" s="159" t="s">
        <v>595</v>
      </c>
      <c r="E506" s="160">
        <v>42174</v>
      </c>
      <c r="F506" s="158">
        <v>890</v>
      </c>
      <c r="G506" s="141">
        <v>650</v>
      </c>
      <c r="H506" s="120"/>
      <c r="I506" s="120"/>
      <c r="J506" s="120"/>
      <c r="K506" s="120"/>
      <c r="L506" s="141">
        <v>650</v>
      </c>
      <c r="M506" s="151"/>
      <c r="N506" s="120"/>
      <c r="O506" s="120"/>
      <c r="P506" s="123"/>
      <c r="Q506" s="116"/>
      <c r="R506" s="116"/>
      <c r="S506" s="122"/>
      <c r="T506" s="122"/>
      <c r="U506" s="122"/>
      <c r="V506" s="122"/>
      <c r="W506" s="52"/>
      <c r="X506" s="24">
        <f t="shared" si="14"/>
        <v>0</v>
      </c>
    </row>
    <row r="507" spans="1:24" ht="15.6" x14ac:dyDescent="0.3">
      <c r="A507" s="157">
        <v>20150617093432</v>
      </c>
      <c r="B507" s="115">
        <f t="shared" si="15"/>
        <v>499</v>
      </c>
      <c r="C507" s="158" t="s">
        <v>610</v>
      </c>
      <c r="D507" s="159" t="s">
        <v>606</v>
      </c>
      <c r="E507" s="160">
        <v>42174</v>
      </c>
      <c r="F507" s="158">
        <v>887</v>
      </c>
      <c r="G507" s="141">
        <v>300</v>
      </c>
      <c r="H507" s="120"/>
      <c r="I507" s="120"/>
      <c r="J507" s="120"/>
      <c r="K507" s="120"/>
      <c r="L507" s="119"/>
      <c r="M507" s="141">
        <v>300</v>
      </c>
      <c r="N507" s="120"/>
      <c r="O507" s="120"/>
      <c r="P507" s="151"/>
      <c r="Q507" s="120"/>
      <c r="R507" s="120"/>
      <c r="S507" s="121"/>
      <c r="T507" s="121"/>
      <c r="U507" s="121"/>
      <c r="V507" s="121"/>
      <c r="W507" s="52"/>
      <c r="X507" s="24">
        <f t="shared" si="14"/>
        <v>0</v>
      </c>
    </row>
    <row r="508" spans="1:24" ht="15.6" x14ac:dyDescent="0.3">
      <c r="A508" s="157">
        <v>20150708082712</v>
      </c>
      <c r="B508" s="115">
        <f t="shared" si="15"/>
        <v>500</v>
      </c>
      <c r="C508" s="158" t="s">
        <v>611</v>
      </c>
      <c r="D508" s="159" t="s">
        <v>603</v>
      </c>
      <c r="E508" s="160">
        <v>42174</v>
      </c>
      <c r="F508" s="158">
        <v>121924</v>
      </c>
      <c r="G508" s="141">
        <v>35.65</v>
      </c>
      <c r="H508" s="120"/>
      <c r="I508" s="120"/>
      <c r="J508" s="125"/>
      <c r="K508" s="120"/>
      <c r="L508" s="119"/>
      <c r="M508" s="151"/>
      <c r="N508" s="120"/>
      <c r="O508" s="120"/>
      <c r="P508" s="120"/>
      <c r="Q508" s="120"/>
      <c r="R508" s="120"/>
      <c r="S508" s="122"/>
      <c r="T508" s="122"/>
      <c r="U508" s="122"/>
      <c r="V508" s="121">
        <v>35.65</v>
      </c>
      <c r="W508" s="52"/>
      <c r="X508" s="24">
        <f t="shared" si="14"/>
        <v>0</v>
      </c>
    </row>
    <row r="509" spans="1:24" ht="15.6" x14ac:dyDescent="0.3">
      <c r="A509" s="157">
        <v>20150617125949</v>
      </c>
      <c r="B509" s="115">
        <f t="shared" si="15"/>
        <v>501</v>
      </c>
      <c r="C509" s="158" t="s">
        <v>611</v>
      </c>
      <c r="D509" s="159" t="s">
        <v>595</v>
      </c>
      <c r="E509" s="160">
        <v>42174</v>
      </c>
      <c r="F509" s="158">
        <v>121630</v>
      </c>
      <c r="G509" s="141">
        <v>650</v>
      </c>
      <c r="H509" s="120"/>
      <c r="I509" s="120"/>
      <c r="J509" s="120"/>
      <c r="K509" s="119"/>
      <c r="L509" s="141">
        <v>650</v>
      </c>
      <c r="M509" s="151"/>
      <c r="N509" s="120"/>
      <c r="O509" s="120"/>
      <c r="P509" s="119"/>
      <c r="Q509" s="120"/>
      <c r="R509" s="120"/>
      <c r="S509" s="121"/>
      <c r="T509" s="121"/>
      <c r="U509" s="121"/>
      <c r="V509" s="121"/>
      <c r="W509" s="52"/>
      <c r="X509" s="24">
        <f t="shared" si="14"/>
        <v>0</v>
      </c>
    </row>
    <row r="510" spans="1:24" ht="15.6" x14ac:dyDescent="0.3">
      <c r="A510" s="157">
        <v>20150617094400</v>
      </c>
      <c r="B510" s="115">
        <f t="shared" si="15"/>
        <v>502</v>
      </c>
      <c r="C510" s="158" t="s">
        <v>618</v>
      </c>
      <c r="D510" s="159" t="s">
        <v>603</v>
      </c>
      <c r="E510" s="160">
        <v>42174</v>
      </c>
      <c r="F510" s="158">
        <v>121631</v>
      </c>
      <c r="G510" s="141">
        <v>71.3</v>
      </c>
      <c r="H510" s="120"/>
      <c r="I510" s="120"/>
      <c r="J510" s="119"/>
      <c r="K510" s="120"/>
      <c r="L510" s="120"/>
      <c r="M510" s="151"/>
      <c r="N510" s="120"/>
      <c r="O510" s="120"/>
      <c r="P510" s="120"/>
      <c r="Q510" s="120"/>
      <c r="R510" s="120"/>
      <c r="S510" s="122"/>
      <c r="T510" s="122"/>
      <c r="U510" s="122"/>
      <c r="V510" s="122">
        <v>71.3</v>
      </c>
      <c r="W510" s="52"/>
      <c r="X510" s="24">
        <f t="shared" si="14"/>
        <v>0</v>
      </c>
    </row>
    <row r="511" spans="1:24" ht="15.6" x14ac:dyDescent="0.3">
      <c r="A511" s="157">
        <v>20150617125944</v>
      </c>
      <c r="B511" s="115">
        <f t="shared" si="15"/>
        <v>503</v>
      </c>
      <c r="C511" s="158" t="s">
        <v>618</v>
      </c>
      <c r="D511" s="159" t="s">
        <v>595</v>
      </c>
      <c r="E511" s="160">
        <v>42174</v>
      </c>
      <c r="F511" s="158">
        <v>121631</v>
      </c>
      <c r="G511" s="141">
        <v>650</v>
      </c>
      <c r="H511" s="120"/>
      <c r="I511" s="120"/>
      <c r="J511" s="120"/>
      <c r="K511" s="120"/>
      <c r="L511" s="141">
        <v>650</v>
      </c>
      <c r="M511" s="151"/>
      <c r="N511" s="120"/>
      <c r="O511" s="119"/>
      <c r="P511" s="120"/>
      <c r="Q511" s="120"/>
      <c r="R511" s="120"/>
      <c r="S511" s="121"/>
      <c r="T511" s="121"/>
      <c r="U511" s="121"/>
      <c r="V511" s="121"/>
      <c r="W511" s="52"/>
      <c r="X511" s="24">
        <f t="shared" si="14"/>
        <v>0</v>
      </c>
    </row>
    <row r="512" spans="1:24" ht="15.6" x14ac:dyDescent="0.3">
      <c r="A512" s="157">
        <v>20150617094400</v>
      </c>
      <c r="B512" s="115">
        <f t="shared" si="15"/>
        <v>504</v>
      </c>
      <c r="C512" s="158" t="s">
        <v>618</v>
      </c>
      <c r="D512" s="159" t="s">
        <v>606</v>
      </c>
      <c r="E512" s="160">
        <v>42174</v>
      </c>
      <c r="F512" s="158">
        <v>121631</v>
      </c>
      <c r="G512" s="141">
        <v>300</v>
      </c>
      <c r="H512" s="120"/>
      <c r="I512" s="120"/>
      <c r="J512" s="119"/>
      <c r="K512" s="120"/>
      <c r="L512" s="120"/>
      <c r="M512" s="141">
        <v>300</v>
      </c>
      <c r="N512" s="120"/>
      <c r="O512" s="119"/>
      <c r="P512" s="120"/>
      <c r="Q512" s="120"/>
      <c r="R512" s="120"/>
      <c r="S512" s="122"/>
      <c r="T512" s="122"/>
      <c r="U512" s="122"/>
      <c r="V512" s="121"/>
      <c r="W512" s="52"/>
      <c r="X512" s="24">
        <f t="shared" si="14"/>
        <v>0</v>
      </c>
    </row>
    <row r="513" spans="1:24" ht="15.6" x14ac:dyDescent="0.3">
      <c r="A513" s="157">
        <v>20150617094400</v>
      </c>
      <c r="B513" s="115">
        <f t="shared" si="15"/>
        <v>505</v>
      </c>
      <c r="C513" s="158" t="s">
        <v>618</v>
      </c>
      <c r="D513" s="159" t="s">
        <v>1237</v>
      </c>
      <c r="E513" s="160">
        <v>42174</v>
      </c>
      <c r="F513" s="158">
        <v>121631</v>
      </c>
      <c r="G513" s="141">
        <v>150</v>
      </c>
      <c r="H513" s="120"/>
      <c r="I513" s="120"/>
      <c r="J513" s="119"/>
      <c r="K513" s="120"/>
      <c r="L513" s="120"/>
      <c r="M513" s="151"/>
      <c r="N513" s="120"/>
      <c r="O513" s="120"/>
      <c r="P513" s="120"/>
      <c r="Q513" s="120">
        <v>150</v>
      </c>
      <c r="R513" s="120"/>
      <c r="S513" s="121"/>
      <c r="T513" s="121"/>
      <c r="U513" s="121"/>
      <c r="V513" s="121"/>
      <c r="W513" s="52"/>
      <c r="X513" s="24">
        <f t="shared" si="14"/>
        <v>0</v>
      </c>
    </row>
    <row r="514" spans="1:24" ht="15.6" x14ac:dyDescent="0.3">
      <c r="A514" s="157">
        <v>20150617094835</v>
      </c>
      <c r="B514" s="115">
        <f t="shared" si="15"/>
        <v>506</v>
      </c>
      <c r="C514" s="158" t="s">
        <v>612</v>
      </c>
      <c r="D514" s="159" t="s">
        <v>603</v>
      </c>
      <c r="E514" s="160">
        <v>42174</v>
      </c>
      <c r="F514" s="158">
        <v>121575</v>
      </c>
      <c r="G514" s="141">
        <v>35.65</v>
      </c>
      <c r="H514" s="120"/>
      <c r="I514" s="120"/>
      <c r="J514" s="125"/>
      <c r="K514" s="120"/>
      <c r="L514" s="119"/>
      <c r="M514" s="151"/>
      <c r="N514" s="120"/>
      <c r="O514" s="120"/>
      <c r="P514" s="120"/>
      <c r="Q514" s="120"/>
      <c r="R514" s="120"/>
      <c r="S514" s="122"/>
      <c r="T514" s="122"/>
      <c r="U514" s="122"/>
      <c r="V514" s="122">
        <v>35.65</v>
      </c>
      <c r="W514" s="52"/>
      <c r="X514" s="24">
        <f t="shared" si="14"/>
        <v>0</v>
      </c>
    </row>
    <row r="515" spans="1:24" ht="15.6" x14ac:dyDescent="0.3">
      <c r="A515" s="157">
        <v>20150617125924</v>
      </c>
      <c r="B515" s="115">
        <f t="shared" si="15"/>
        <v>507</v>
      </c>
      <c r="C515" s="158" t="s">
        <v>612</v>
      </c>
      <c r="D515" s="159" t="s">
        <v>595</v>
      </c>
      <c r="E515" s="160">
        <v>42174</v>
      </c>
      <c r="F515" s="158">
        <v>121575</v>
      </c>
      <c r="G515" s="141">
        <v>650</v>
      </c>
      <c r="H515" s="120"/>
      <c r="I515" s="120"/>
      <c r="J515" s="120"/>
      <c r="K515" s="120"/>
      <c r="L515" s="141">
        <v>650</v>
      </c>
      <c r="M515" s="151"/>
      <c r="N515" s="120"/>
      <c r="O515" s="119"/>
      <c r="P515" s="120"/>
      <c r="Q515" s="120"/>
      <c r="R515" s="120"/>
      <c r="S515" s="121"/>
      <c r="T515" s="121"/>
      <c r="U515" s="121"/>
      <c r="V515" s="121"/>
      <c r="W515" s="52"/>
      <c r="X515" s="24">
        <f t="shared" si="14"/>
        <v>0</v>
      </c>
    </row>
    <row r="516" spans="1:24" ht="15.6" x14ac:dyDescent="0.3">
      <c r="A516" s="157">
        <v>20150617094835</v>
      </c>
      <c r="B516" s="115">
        <f t="shared" si="15"/>
        <v>508</v>
      </c>
      <c r="C516" s="158" t="s">
        <v>612</v>
      </c>
      <c r="D516" s="159" t="s">
        <v>606</v>
      </c>
      <c r="E516" s="160">
        <v>42174</v>
      </c>
      <c r="F516" s="158">
        <v>121575</v>
      </c>
      <c r="G516" s="141">
        <v>300</v>
      </c>
      <c r="H516" s="120"/>
      <c r="I516" s="120"/>
      <c r="J516" s="119"/>
      <c r="K516" s="120"/>
      <c r="L516" s="125"/>
      <c r="M516" s="141">
        <v>300</v>
      </c>
      <c r="N516" s="120"/>
      <c r="O516" s="120"/>
      <c r="P516" s="120"/>
      <c r="Q516" s="120"/>
      <c r="R516" s="120"/>
      <c r="S516" s="121"/>
      <c r="T516" s="121"/>
      <c r="U516" s="121"/>
      <c r="V516" s="121"/>
      <c r="W516" s="52"/>
      <c r="X516" s="24">
        <f t="shared" si="14"/>
        <v>0</v>
      </c>
    </row>
    <row r="517" spans="1:24" ht="15.6" x14ac:dyDescent="0.3">
      <c r="A517" s="157">
        <v>20150618082636</v>
      </c>
      <c r="B517" s="115">
        <f t="shared" si="15"/>
        <v>509</v>
      </c>
      <c r="C517" s="158" t="s">
        <v>602</v>
      </c>
      <c r="D517" s="159" t="s">
        <v>603</v>
      </c>
      <c r="E517" s="160">
        <v>42174</v>
      </c>
      <c r="F517" s="158">
        <v>895</v>
      </c>
      <c r="G517" s="141">
        <v>69</v>
      </c>
      <c r="H517" s="120"/>
      <c r="I517" s="120"/>
      <c r="J517" s="120"/>
      <c r="K517" s="125"/>
      <c r="L517" s="120"/>
      <c r="M517" s="151"/>
      <c r="N517" s="120"/>
      <c r="O517" s="120"/>
      <c r="P517" s="120"/>
      <c r="Q517" s="120"/>
      <c r="R517" s="120"/>
      <c r="S517" s="122"/>
      <c r="T517" s="122"/>
      <c r="U517" s="122"/>
      <c r="V517" s="122">
        <v>69</v>
      </c>
      <c r="W517" s="52"/>
      <c r="X517" s="24">
        <f t="shared" si="14"/>
        <v>0</v>
      </c>
    </row>
    <row r="518" spans="1:24" ht="15.6" x14ac:dyDescent="0.3">
      <c r="A518" s="157">
        <v>20150618082636</v>
      </c>
      <c r="B518" s="115">
        <f t="shared" si="15"/>
        <v>510</v>
      </c>
      <c r="C518" s="158" t="s">
        <v>602</v>
      </c>
      <c r="D518" s="159" t="s">
        <v>669</v>
      </c>
      <c r="E518" s="160">
        <v>42174</v>
      </c>
      <c r="F518" s="158">
        <v>895</v>
      </c>
      <c r="G518" s="141">
        <v>224.25</v>
      </c>
      <c r="H518" s="120"/>
      <c r="I518" s="120"/>
      <c r="J518" s="119"/>
      <c r="K518" s="128"/>
      <c r="L518" s="120"/>
      <c r="M518" s="151"/>
      <c r="N518" s="120"/>
      <c r="O518" s="120"/>
      <c r="P518" s="141">
        <v>224.25</v>
      </c>
      <c r="Q518" s="120"/>
      <c r="R518" s="120"/>
      <c r="S518" s="121"/>
      <c r="T518" s="121"/>
      <c r="U518" s="121"/>
      <c r="V518" s="121"/>
      <c r="W518" s="52"/>
      <c r="X518" s="24">
        <f t="shared" si="14"/>
        <v>0</v>
      </c>
    </row>
    <row r="519" spans="1:24" ht="15.6" x14ac:dyDescent="0.3">
      <c r="A519" s="157">
        <v>20150617125934</v>
      </c>
      <c r="B519" s="115">
        <f t="shared" si="15"/>
        <v>511</v>
      </c>
      <c r="C519" s="158" t="s">
        <v>602</v>
      </c>
      <c r="D519" s="159" t="s">
        <v>595</v>
      </c>
      <c r="E519" s="160">
        <v>42174</v>
      </c>
      <c r="F519" s="158">
        <v>891</v>
      </c>
      <c r="G519" s="141">
        <v>650</v>
      </c>
      <c r="H519" s="120"/>
      <c r="I519" s="120"/>
      <c r="J519" s="120"/>
      <c r="K519" s="120"/>
      <c r="L519" s="141">
        <v>650</v>
      </c>
      <c r="M519" s="151"/>
      <c r="N519" s="120"/>
      <c r="O519" s="120"/>
      <c r="P519" s="119"/>
      <c r="Q519" s="119"/>
      <c r="R519" s="120"/>
      <c r="S519" s="122"/>
      <c r="T519" s="122"/>
      <c r="U519" s="122"/>
      <c r="V519" s="122"/>
      <c r="W519" s="52"/>
      <c r="X519" s="24">
        <f t="shared" si="14"/>
        <v>0</v>
      </c>
    </row>
    <row r="520" spans="1:24" ht="15.6" x14ac:dyDescent="0.3">
      <c r="A520" s="157">
        <v>20150618082636</v>
      </c>
      <c r="B520" s="115">
        <f t="shared" si="15"/>
        <v>512</v>
      </c>
      <c r="C520" s="158" t="s">
        <v>602</v>
      </c>
      <c r="D520" s="159" t="s">
        <v>605</v>
      </c>
      <c r="E520" s="160">
        <v>42174</v>
      </c>
      <c r="F520" s="158">
        <v>895</v>
      </c>
      <c r="G520" s="141">
        <v>102.09</v>
      </c>
      <c r="H520" s="120"/>
      <c r="I520" s="120"/>
      <c r="J520" s="127"/>
      <c r="K520" s="120"/>
      <c r="L520" s="120"/>
      <c r="M520" s="151"/>
      <c r="N520" s="120"/>
      <c r="O520" s="120"/>
      <c r="P520" s="141">
        <v>102.09</v>
      </c>
      <c r="Q520" s="120"/>
      <c r="R520" s="120"/>
      <c r="S520" s="121"/>
      <c r="T520" s="121"/>
      <c r="U520" s="121"/>
      <c r="V520" s="121"/>
      <c r="W520" s="52"/>
      <c r="X520" s="24">
        <f t="shared" si="14"/>
        <v>0</v>
      </c>
    </row>
    <row r="521" spans="1:24" ht="15.6" x14ac:dyDescent="0.3">
      <c r="A521" s="157">
        <v>20150618082636</v>
      </c>
      <c r="B521" s="115">
        <f t="shared" si="15"/>
        <v>513</v>
      </c>
      <c r="C521" s="158" t="s">
        <v>602</v>
      </c>
      <c r="D521" s="159" t="s">
        <v>606</v>
      </c>
      <c r="E521" s="160">
        <v>42174</v>
      </c>
      <c r="F521" s="158">
        <v>895</v>
      </c>
      <c r="G521" s="141">
        <v>300</v>
      </c>
      <c r="H521" s="120"/>
      <c r="I521" s="120"/>
      <c r="J521" s="127"/>
      <c r="K521" s="120"/>
      <c r="L521" s="120"/>
      <c r="M521" s="141">
        <v>300</v>
      </c>
      <c r="N521" s="120"/>
      <c r="O521" s="120"/>
      <c r="P521" s="120"/>
      <c r="Q521" s="120"/>
      <c r="R521" s="120"/>
      <c r="S521" s="122"/>
      <c r="T521" s="122"/>
      <c r="U521" s="122"/>
      <c r="V521" s="122"/>
      <c r="W521" s="52"/>
      <c r="X521" s="24">
        <f t="shared" si="14"/>
        <v>0</v>
      </c>
    </row>
    <row r="522" spans="1:24" ht="15.6" x14ac:dyDescent="0.3">
      <c r="A522" s="157">
        <v>20150617094745</v>
      </c>
      <c r="B522" s="115">
        <f t="shared" si="15"/>
        <v>514</v>
      </c>
      <c r="C522" s="158" t="s">
        <v>613</v>
      </c>
      <c r="D522" s="159" t="s">
        <v>603</v>
      </c>
      <c r="E522" s="160">
        <v>42174</v>
      </c>
      <c r="F522" s="158">
        <v>121627</v>
      </c>
      <c r="G522" s="141">
        <v>43.13</v>
      </c>
      <c r="H522" s="120"/>
      <c r="I522" s="120"/>
      <c r="J522" s="119"/>
      <c r="K522" s="120"/>
      <c r="L522" s="119"/>
      <c r="M522" s="151"/>
      <c r="N522" s="120"/>
      <c r="O522" s="120"/>
      <c r="P522" s="120"/>
      <c r="Q522" s="120"/>
      <c r="R522" s="120"/>
      <c r="S522" s="121"/>
      <c r="T522" s="121"/>
      <c r="U522" s="121"/>
      <c r="V522" s="121">
        <v>43.13</v>
      </c>
      <c r="W522" s="52"/>
      <c r="X522" s="24">
        <f t="shared" ref="X522:X547" si="16">G522-SUM(I522:W522)</f>
        <v>0</v>
      </c>
    </row>
    <row r="523" spans="1:24" ht="15.6" x14ac:dyDescent="0.3">
      <c r="A523" s="157">
        <v>20150617125908</v>
      </c>
      <c r="B523" s="115">
        <f t="shared" ref="B523:B548" si="17">B522+1</f>
        <v>515</v>
      </c>
      <c r="C523" s="158" t="s">
        <v>613</v>
      </c>
      <c r="D523" s="159" t="s">
        <v>595</v>
      </c>
      <c r="E523" s="160">
        <v>42174</v>
      </c>
      <c r="F523" s="158">
        <v>121627</v>
      </c>
      <c r="G523" s="141">
        <v>650</v>
      </c>
      <c r="H523" s="120"/>
      <c r="I523" s="120"/>
      <c r="J523" s="123"/>
      <c r="K523" s="120"/>
      <c r="L523" s="141">
        <v>650</v>
      </c>
      <c r="M523" s="151"/>
      <c r="N523" s="120"/>
      <c r="O523" s="120"/>
      <c r="P523" s="120"/>
      <c r="Q523" s="120"/>
      <c r="R523" s="120"/>
      <c r="S523" s="122"/>
      <c r="T523" s="122"/>
      <c r="U523" s="122"/>
      <c r="V523" s="122"/>
      <c r="W523" s="52"/>
      <c r="X523" s="24">
        <f t="shared" si="16"/>
        <v>0</v>
      </c>
    </row>
    <row r="524" spans="1:24" ht="15.6" x14ac:dyDescent="0.3">
      <c r="A524" s="157">
        <v>20150617094745</v>
      </c>
      <c r="B524" s="115">
        <f t="shared" si="17"/>
        <v>516</v>
      </c>
      <c r="C524" s="158" t="s">
        <v>613</v>
      </c>
      <c r="D524" s="159" t="s">
        <v>606</v>
      </c>
      <c r="E524" s="160">
        <v>42174</v>
      </c>
      <c r="F524" s="158">
        <v>121627</v>
      </c>
      <c r="G524" s="141">
        <v>300</v>
      </c>
      <c r="H524" s="120"/>
      <c r="I524" s="120"/>
      <c r="J524" s="123"/>
      <c r="K524" s="120"/>
      <c r="L524" s="119"/>
      <c r="M524" s="141">
        <v>300</v>
      </c>
      <c r="N524" s="120"/>
      <c r="O524" s="120"/>
      <c r="P524" s="120"/>
      <c r="Q524" s="120"/>
      <c r="R524" s="120"/>
      <c r="S524" s="121"/>
      <c r="T524" s="121"/>
      <c r="U524" s="121"/>
      <c r="V524" s="121"/>
      <c r="W524" s="52"/>
      <c r="X524" s="24">
        <f t="shared" si="16"/>
        <v>0</v>
      </c>
    </row>
    <row r="525" spans="1:24" ht="15.6" x14ac:dyDescent="0.3">
      <c r="A525" s="157">
        <v>20150618082523</v>
      </c>
      <c r="B525" s="115">
        <f t="shared" si="17"/>
        <v>517</v>
      </c>
      <c r="C525" s="158" t="s">
        <v>614</v>
      </c>
      <c r="D525" s="159" t="s">
        <v>603</v>
      </c>
      <c r="E525" s="160">
        <v>42174</v>
      </c>
      <c r="F525" s="158">
        <v>121478</v>
      </c>
      <c r="G525" s="141">
        <v>48.3</v>
      </c>
      <c r="H525" s="120"/>
      <c r="I525" s="120"/>
      <c r="J525" s="127"/>
      <c r="K525" s="120"/>
      <c r="L525" s="119"/>
      <c r="M525" s="151"/>
      <c r="N525" s="120"/>
      <c r="O525" s="120"/>
      <c r="P525" s="120"/>
      <c r="Q525" s="120"/>
      <c r="R525" s="120"/>
      <c r="S525" s="122"/>
      <c r="T525" s="122"/>
      <c r="U525" s="122"/>
      <c r="V525" s="122">
        <v>48.3</v>
      </c>
      <c r="W525" s="52"/>
      <c r="X525" s="24">
        <f t="shared" si="16"/>
        <v>0</v>
      </c>
    </row>
    <row r="526" spans="1:24" ht="15.6" x14ac:dyDescent="0.3">
      <c r="A526" s="157">
        <v>20150617125915</v>
      </c>
      <c r="B526" s="115">
        <f t="shared" si="17"/>
        <v>518</v>
      </c>
      <c r="C526" s="158" t="s">
        <v>614</v>
      </c>
      <c r="D526" s="159" t="s">
        <v>595</v>
      </c>
      <c r="E526" s="160">
        <v>42174</v>
      </c>
      <c r="F526" s="158">
        <v>121478</v>
      </c>
      <c r="G526" s="141">
        <v>650</v>
      </c>
      <c r="H526" s="120"/>
      <c r="I526" s="120"/>
      <c r="J526" s="123"/>
      <c r="K526" s="120"/>
      <c r="L526" s="141">
        <v>650</v>
      </c>
      <c r="M526" s="151"/>
      <c r="N526" s="120"/>
      <c r="O526" s="120"/>
      <c r="P526" s="116"/>
      <c r="Q526" s="120"/>
      <c r="R526" s="120"/>
      <c r="S526" s="121"/>
      <c r="T526" s="121"/>
      <c r="U526" s="121"/>
      <c r="V526" s="121"/>
      <c r="W526" s="52"/>
      <c r="X526" s="24">
        <f t="shared" si="16"/>
        <v>0</v>
      </c>
    </row>
    <row r="527" spans="1:24" ht="15.6" x14ac:dyDescent="0.3">
      <c r="A527" s="157">
        <v>20150618082523</v>
      </c>
      <c r="B527" s="115">
        <f t="shared" si="17"/>
        <v>519</v>
      </c>
      <c r="C527" s="158" t="s">
        <v>614</v>
      </c>
      <c r="D527" s="159" t="s">
        <v>606</v>
      </c>
      <c r="E527" s="160">
        <v>42174</v>
      </c>
      <c r="F527" s="158">
        <v>121478</v>
      </c>
      <c r="G527" s="141">
        <v>300</v>
      </c>
      <c r="H527" s="120"/>
      <c r="I527" s="120"/>
      <c r="J527" s="123"/>
      <c r="K527" s="120"/>
      <c r="L527" s="120"/>
      <c r="M527" s="141">
        <v>300</v>
      </c>
      <c r="N527" s="120"/>
      <c r="O527" s="120"/>
      <c r="P527" s="120"/>
      <c r="Q527" s="120"/>
      <c r="R527" s="120"/>
      <c r="S527" s="122"/>
      <c r="T527" s="122"/>
      <c r="U527" s="122"/>
      <c r="V527" s="122"/>
      <c r="W527" s="52"/>
      <c r="X527" s="24">
        <f t="shared" si="16"/>
        <v>0</v>
      </c>
    </row>
    <row r="528" spans="1:24" ht="15.6" x14ac:dyDescent="0.3">
      <c r="A528" s="157">
        <v>20150617094948</v>
      </c>
      <c r="B528" s="115">
        <f t="shared" si="17"/>
        <v>520</v>
      </c>
      <c r="C528" s="158" t="s">
        <v>615</v>
      </c>
      <c r="D528" s="159" t="s">
        <v>603</v>
      </c>
      <c r="E528" s="160">
        <v>42174</v>
      </c>
      <c r="F528" s="158">
        <v>121514</v>
      </c>
      <c r="G528" s="141">
        <v>31.05</v>
      </c>
      <c r="H528" s="120"/>
      <c r="I528" s="120"/>
      <c r="J528" s="127"/>
      <c r="K528" s="120"/>
      <c r="L528" s="119"/>
      <c r="M528" s="151"/>
      <c r="N528" s="120"/>
      <c r="O528" s="120"/>
      <c r="P528" s="120"/>
      <c r="Q528" s="120"/>
      <c r="R528" s="120"/>
      <c r="S528" s="121"/>
      <c r="T528" s="122"/>
      <c r="U528" s="122"/>
      <c r="V528" s="121">
        <v>31.05</v>
      </c>
      <c r="W528" s="52"/>
      <c r="X528" s="24">
        <f t="shared" si="16"/>
        <v>0</v>
      </c>
    </row>
    <row r="529" spans="1:24" ht="15.6" x14ac:dyDescent="0.3">
      <c r="A529" s="157">
        <v>20150617125939</v>
      </c>
      <c r="B529" s="115">
        <f t="shared" si="17"/>
        <v>521</v>
      </c>
      <c r="C529" s="158" t="s">
        <v>615</v>
      </c>
      <c r="D529" s="159" t="s">
        <v>595</v>
      </c>
      <c r="E529" s="160">
        <v>42174</v>
      </c>
      <c r="F529" s="158">
        <v>121514</v>
      </c>
      <c r="G529" s="141">
        <v>650</v>
      </c>
      <c r="H529" s="120"/>
      <c r="I529" s="120"/>
      <c r="J529" s="119"/>
      <c r="K529" s="120"/>
      <c r="L529" s="141">
        <v>650</v>
      </c>
      <c r="M529" s="151"/>
      <c r="N529" s="120"/>
      <c r="O529" s="120"/>
      <c r="P529" s="120"/>
      <c r="Q529" s="120"/>
      <c r="R529" s="120"/>
      <c r="S529" s="121"/>
      <c r="T529" s="122"/>
      <c r="U529" s="122"/>
      <c r="V529" s="121"/>
      <c r="W529" s="52"/>
      <c r="X529" s="24">
        <f t="shared" si="16"/>
        <v>0</v>
      </c>
    </row>
    <row r="530" spans="1:24" ht="15.6" x14ac:dyDescent="0.3">
      <c r="A530" s="157">
        <v>20150617094948</v>
      </c>
      <c r="B530" s="115">
        <f t="shared" si="17"/>
        <v>522</v>
      </c>
      <c r="C530" s="158" t="s">
        <v>615</v>
      </c>
      <c r="D530" s="159" t="s">
        <v>606</v>
      </c>
      <c r="E530" s="160">
        <v>42174</v>
      </c>
      <c r="F530" s="158">
        <v>121514</v>
      </c>
      <c r="G530" s="141">
        <v>300</v>
      </c>
      <c r="H530" s="120"/>
      <c r="I530" s="120"/>
      <c r="J530" s="127"/>
      <c r="K530" s="120"/>
      <c r="L530" s="119"/>
      <c r="M530" s="141">
        <v>300</v>
      </c>
      <c r="N530" s="120"/>
      <c r="O530" s="120"/>
      <c r="P530" s="120"/>
      <c r="Q530" s="120"/>
      <c r="R530" s="120"/>
      <c r="S530" s="121"/>
      <c r="T530" s="122"/>
      <c r="U530" s="122"/>
      <c r="V530" s="121"/>
      <c r="W530" s="52"/>
      <c r="X530" s="24">
        <f t="shared" si="16"/>
        <v>0</v>
      </c>
    </row>
    <row r="531" spans="1:24" ht="15.6" x14ac:dyDescent="0.3">
      <c r="A531" s="157">
        <v>20150617094645</v>
      </c>
      <c r="B531" s="115">
        <f t="shared" si="17"/>
        <v>523</v>
      </c>
      <c r="C531" s="158" t="s">
        <v>616</v>
      </c>
      <c r="D531" s="159" t="s">
        <v>603</v>
      </c>
      <c r="E531" s="160">
        <v>42174</v>
      </c>
      <c r="F531" s="158">
        <v>121592</v>
      </c>
      <c r="G531" s="141">
        <v>18.399999999999999</v>
      </c>
      <c r="H531" s="120"/>
      <c r="I531" s="120"/>
      <c r="J531" s="123"/>
      <c r="K531" s="120"/>
      <c r="L531" s="120"/>
      <c r="M531" s="151"/>
      <c r="N531" s="120"/>
      <c r="O531" s="120"/>
      <c r="P531" s="120"/>
      <c r="Q531" s="120"/>
      <c r="R531" s="120"/>
      <c r="S531" s="122"/>
      <c r="T531" s="122"/>
      <c r="U531" s="122"/>
      <c r="V531" s="121">
        <v>18.399999999999999</v>
      </c>
      <c r="W531" s="52"/>
      <c r="X531" s="24">
        <f t="shared" si="16"/>
        <v>0</v>
      </c>
    </row>
    <row r="532" spans="1:24" ht="15.6" x14ac:dyDescent="0.3">
      <c r="A532" s="157">
        <v>20150617125920</v>
      </c>
      <c r="B532" s="115">
        <f t="shared" si="17"/>
        <v>524</v>
      </c>
      <c r="C532" s="158" t="s">
        <v>616</v>
      </c>
      <c r="D532" s="159" t="s">
        <v>595</v>
      </c>
      <c r="E532" s="160">
        <v>42174</v>
      </c>
      <c r="F532" s="158">
        <v>121592</v>
      </c>
      <c r="G532" s="141">
        <v>650</v>
      </c>
      <c r="H532" s="120"/>
      <c r="I532" s="120"/>
      <c r="J532" s="119"/>
      <c r="K532" s="120"/>
      <c r="L532" s="141">
        <v>650</v>
      </c>
      <c r="M532" s="151"/>
      <c r="N532" s="120"/>
      <c r="O532" s="120"/>
      <c r="P532" s="120"/>
      <c r="Q532" s="120"/>
      <c r="R532" s="120"/>
      <c r="S532" s="122"/>
      <c r="T532" s="122"/>
      <c r="U532" s="122"/>
      <c r="V532" s="121"/>
      <c r="W532" s="52"/>
      <c r="X532" s="24">
        <f t="shared" si="16"/>
        <v>0</v>
      </c>
    </row>
    <row r="533" spans="1:24" ht="15.6" x14ac:dyDescent="0.3">
      <c r="A533" s="157">
        <v>20150617094645</v>
      </c>
      <c r="B533" s="115">
        <f t="shared" si="17"/>
        <v>525</v>
      </c>
      <c r="C533" s="158" t="s">
        <v>616</v>
      </c>
      <c r="D533" s="159" t="s">
        <v>606</v>
      </c>
      <c r="E533" s="160">
        <v>42174</v>
      </c>
      <c r="F533" s="158">
        <v>121592</v>
      </c>
      <c r="G533" s="141">
        <v>300</v>
      </c>
      <c r="H533" s="120"/>
      <c r="I533" s="120"/>
      <c r="J533" s="127"/>
      <c r="K533" s="120"/>
      <c r="L533" s="119"/>
      <c r="M533" s="141">
        <v>300</v>
      </c>
      <c r="N533" s="120"/>
      <c r="O533" s="120"/>
      <c r="P533" s="120"/>
      <c r="Q533" s="120"/>
      <c r="R533" s="120"/>
      <c r="S533" s="122"/>
      <c r="T533" s="122"/>
      <c r="U533" s="122"/>
      <c r="V533" s="122"/>
      <c r="W533" s="52"/>
      <c r="X533" s="24">
        <f t="shared" si="16"/>
        <v>0</v>
      </c>
    </row>
    <row r="534" spans="1:24" ht="15.6" x14ac:dyDescent="0.3">
      <c r="A534" s="157">
        <v>20150617094223</v>
      </c>
      <c r="B534" s="115">
        <f t="shared" si="17"/>
        <v>526</v>
      </c>
      <c r="C534" s="158" t="s">
        <v>617</v>
      </c>
      <c r="D534" s="159" t="s">
        <v>603</v>
      </c>
      <c r="E534" s="160">
        <v>42174</v>
      </c>
      <c r="F534" s="158">
        <v>888</v>
      </c>
      <c r="G534" s="141">
        <v>46</v>
      </c>
      <c r="H534" s="120"/>
      <c r="I534" s="120"/>
      <c r="J534" s="123"/>
      <c r="K534" s="120"/>
      <c r="L534" s="119"/>
      <c r="M534" s="151"/>
      <c r="N534" s="120"/>
      <c r="O534" s="120"/>
      <c r="P534" s="120"/>
      <c r="Q534" s="120"/>
      <c r="R534" s="120"/>
      <c r="S534" s="122"/>
      <c r="T534" s="122"/>
      <c r="U534" s="122"/>
      <c r="V534" s="122">
        <v>46</v>
      </c>
      <c r="W534" s="52"/>
      <c r="X534" s="24">
        <f t="shared" si="16"/>
        <v>0</v>
      </c>
    </row>
    <row r="535" spans="1:24" ht="15.6" x14ac:dyDescent="0.3">
      <c r="A535" s="157">
        <v>20150617125859</v>
      </c>
      <c r="B535" s="115">
        <f t="shared" si="17"/>
        <v>527</v>
      </c>
      <c r="C535" s="158" t="s">
        <v>617</v>
      </c>
      <c r="D535" s="159" t="s">
        <v>595</v>
      </c>
      <c r="E535" s="160">
        <v>42174</v>
      </c>
      <c r="F535" s="158">
        <v>889</v>
      </c>
      <c r="G535" s="141">
        <v>650</v>
      </c>
      <c r="H535" s="120"/>
      <c r="I535" s="120"/>
      <c r="J535" s="123"/>
      <c r="K535" s="120"/>
      <c r="L535" s="141">
        <v>650</v>
      </c>
      <c r="M535" s="151"/>
      <c r="N535" s="120"/>
      <c r="O535" s="120"/>
      <c r="P535" s="120"/>
      <c r="Q535" s="120"/>
      <c r="R535" s="120"/>
      <c r="S535" s="122"/>
      <c r="T535" s="122"/>
      <c r="U535" s="122"/>
      <c r="V535" s="122"/>
      <c r="W535" s="52"/>
      <c r="X535" s="24">
        <f t="shared" si="16"/>
        <v>0</v>
      </c>
    </row>
    <row r="536" spans="1:24" ht="15.6" x14ac:dyDescent="0.3">
      <c r="A536" s="157">
        <v>20150617094223</v>
      </c>
      <c r="B536" s="115">
        <f t="shared" si="17"/>
        <v>528</v>
      </c>
      <c r="C536" s="158" t="s">
        <v>617</v>
      </c>
      <c r="D536" s="159" t="s">
        <v>606</v>
      </c>
      <c r="E536" s="160">
        <v>42174</v>
      </c>
      <c r="F536" s="158">
        <v>888</v>
      </c>
      <c r="G536" s="141">
        <v>300</v>
      </c>
      <c r="H536" s="120"/>
      <c r="I536" s="120"/>
      <c r="J536" s="127"/>
      <c r="K536" s="120"/>
      <c r="L536" s="119"/>
      <c r="M536" s="141">
        <v>300</v>
      </c>
      <c r="N536" s="120"/>
      <c r="O536" s="120"/>
      <c r="P536" s="120"/>
      <c r="Q536" s="120"/>
      <c r="R536" s="120"/>
      <c r="S536" s="121"/>
      <c r="T536" s="122"/>
      <c r="U536" s="122"/>
      <c r="V536" s="122"/>
      <c r="W536" s="52"/>
      <c r="X536" s="24">
        <f t="shared" si="16"/>
        <v>0</v>
      </c>
    </row>
    <row r="537" spans="1:24" ht="15.6" x14ac:dyDescent="0.3">
      <c r="A537" s="157">
        <v>20150617094537</v>
      </c>
      <c r="B537" s="115">
        <f t="shared" si="17"/>
        <v>529</v>
      </c>
      <c r="C537" s="158" t="s">
        <v>619</v>
      </c>
      <c r="D537" s="159" t="s">
        <v>603</v>
      </c>
      <c r="E537" s="160">
        <v>42174</v>
      </c>
      <c r="F537" s="158">
        <v>121596</v>
      </c>
      <c r="G537" s="141">
        <v>48.88</v>
      </c>
      <c r="H537" s="120"/>
      <c r="I537" s="120"/>
      <c r="J537" s="127"/>
      <c r="K537" s="151"/>
      <c r="L537" s="127"/>
      <c r="M537" s="120"/>
      <c r="N537" s="120"/>
      <c r="O537" s="120"/>
      <c r="P537" s="120"/>
      <c r="Q537" s="120"/>
      <c r="R537" s="120"/>
      <c r="S537" s="122"/>
      <c r="T537" s="122"/>
      <c r="U537" s="122"/>
      <c r="V537" s="122">
        <v>48.88</v>
      </c>
      <c r="W537" s="52"/>
      <c r="X537" s="24">
        <f t="shared" si="16"/>
        <v>0</v>
      </c>
    </row>
    <row r="538" spans="1:24" ht="15.6" x14ac:dyDescent="0.3">
      <c r="A538" s="157">
        <v>20150617125904</v>
      </c>
      <c r="B538" s="115">
        <f t="shared" si="17"/>
        <v>530</v>
      </c>
      <c r="C538" s="158" t="s">
        <v>619</v>
      </c>
      <c r="D538" s="159" t="s">
        <v>595</v>
      </c>
      <c r="E538" s="160">
        <v>42174</v>
      </c>
      <c r="F538" s="158">
        <v>121595</v>
      </c>
      <c r="G538" s="141">
        <v>650</v>
      </c>
      <c r="H538" s="116"/>
      <c r="I538" s="116"/>
      <c r="J538" s="116"/>
      <c r="K538" s="151"/>
      <c r="L538" s="141">
        <v>650</v>
      </c>
      <c r="M538" s="116"/>
      <c r="N538" s="119"/>
      <c r="O538" s="116"/>
      <c r="P538" s="116"/>
      <c r="Q538" s="116"/>
      <c r="R538" s="116"/>
      <c r="S538" s="121"/>
      <c r="T538" s="122"/>
      <c r="U538" s="122"/>
      <c r="V538" s="121"/>
      <c r="W538" s="52"/>
      <c r="X538" s="24">
        <f t="shared" si="16"/>
        <v>0</v>
      </c>
    </row>
    <row r="539" spans="1:24" ht="15.6" x14ac:dyDescent="0.3">
      <c r="A539" s="157">
        <v>20150617094537</v>
      </c>
      <c r="B539" s="115">
        <f t="shared" si="17"/>
        <v>531</v>
      </c>
      <c r="C539" s="158" t="s">
        <v>619</v>
      </c>
      <c r="D539" s="159" t="s">
        <v>606</v>
      </c>
      <c r="E539" s="160">
        <v>42174</v>
      </c>
      <c r="F539" s="158">
        <v>121596</v>
      </c>
      <c r="G539" s="141">
        <v>300</v>
      </c>
      <c r="H539" s="120"/>
      <c r="I539" s="120"/>
      <c r="J539" s="120"/>
      <c r="K539" s="151"/>
      <c r="L539" s="120"/>
      <c r="M539" s="141">
        <v>300</v>
      </c>
      <c r="N539" s="120"/>
      <c r="O539" s="120"/>
      <c r="P539" s="120"/>
      <c r="Q539" s="120"/>
      <c r="R539" s="120"/>
      <c r="S539" s="122"/>
      <c r="T539" s="122"/>
      <c r="U539" s="122"/>
      <c r="V539" s="122"/>
      <c r="W539" s="52"/>
      <c r="X539" s="24">
        <f t="shared" si="16"/>
        <v>0</v>
      </c>
    </row>
    <row r="540" spans="1:24" ht="15.6" x14ac:dyDescent="0.3">
      <c r="A540" s="157">
        <v>20150708082712</v>
      </c>
      <c r="B540" s="115">
        <f t="shared" si="17"/>
        <v>532</v>
      </c>
      <c r="C540" s="158" t="s">
        <v>611</v>
      </c>
      <c r="D540" s="159" t="s">
        <v>606</v>
      </c>
      <c r="E540" s="160">
        <v>42195</v>
      </c>
      <c r="F540" s="158">
        <v>121924</v>
      </c>
      <c r="G540" s="141">
        <v>400</v>
      </c>
      <c r="H540" s="120"/>
      <c r="I540" s="120">
        <v>100</v>
      </c>
      <c r="J540" s="123"/>
      <c r="K540" s="151"/>
      <c r="L540" s="120"/>
      <c r="M540" s="141">
        <v>300</v>
      </c>
      <c r="N540" s="120"/>
      <c r="O540" s="120"/>
      <c r="P540" s="120"/>
      <c r="Q540" s="120"/>
      <c r="R540" s="120"/>
      <c r="S540" s="122"/>
      <c r="T540" s="122"/>
      <c r="U540" s="122"/>
      <c r="V540" s="122"/>
      <c r="W540" s="52"/>
      <c r="X540" s="24">
        <f t="shared" si="16"/>
        <v>0</v>
      </c>
    </row>
    <row r="541" spans="1:24" ht="14.4" customHeight="1" x14ac:dyDescent="0.3">
      <c r="A541" s="136" t="s">
        <v>671</v>
      </c>
      <c r="B541" s="115">
        <f t="shared" si="17"/>
        <v>533</v>
      </c>
      <c r="C541" s="137" t="s">
        <v>683</v>
      </c>
      <c r="D541" s="138" t="s">
        <v>679</v>
      </c>
      <c r="E541" s="52"/>
      <c r="F541" s="52"/>
      <c r="G541" s="145">
        <v>1847.58</v>
      </c>
      <c r="H541" s="120"/>
      <c r="I541" s="120"/>
      <c r="J541" s="127"/>
      <c r="K541" s="151"/>
      <c r="L541" s="119"/>
      <c r="M541" s="120"/>
      <c r="N541" s="120"/>
      <c r="O541" s="120"/>
      <c r="P541" s="120"/>
      <c r="Q541" s="120"/>
      <c r="R541" s="120"/>
      <c r="S541" s="122"/>
      <c r="T541" s="122">
        <v>1847.58</v>
      </c>
      <c r="U541" s="122"/>
      <c r="V541" s="122"/>
      <c r="W541" s="52"/>
      <c r="X541" s="24">
        <f t="shared" si="16"/>
        <v>0</v>
      </c>
    </row>
    <row r="542" spans="1:24" ht="15.6" x14ac:dyDescent="0.3">
      <c r="A542" s="136" t="s">
        <v>672</v>
      </c>
      <c r="B542" s="115">
        <f t="shared" si="17"/>
        <v>534</v>
      </c>
      <c r="C542" s="137" t="s">
        <v>673</v>
      </c>
      <c r="D542" s="138" t="s">
        <v>635</v>
      </c>
      <c r="E542" s="52"/>
      <c r="F542" s="52"/>
      <c r="G542" s="145">
        <v>63.25</v>
      </c>
      <c r="H542" s="120"/>
      <c r="I542" s="120"/>
      <c r="J542" s="123"/>
      <c r="K542" s="151"/>
      <c r="L542" s="120"/>
      <c r="M542" s="120"/>
      <c r="N542" s="120"/>
      <c r="O542" s="120"/>
      <c r="P542" s="120"/>
      <c r="Q542" s="120"/>
      <c r="R542" s="120"/>
      <c r="S542" s="122"/>
      <c r="T542" s="122"/>
      <c r="U542" s="122">
        <v>63.25</v>
      </c>
      <c r="V542" s="122"/>
      <c r="W542" s="52"/>
      <c r="X542" s="24">
        <f t="shared" si="16"/>
        <v>0</v>
      </c>
    </row>
    <row r="543" spans="1:24" ht="14.4" customHeight="1" x14ac:dyDescent="0.3">
      <c r="A543" s="136" t="s">
        <v>674</v>
      </c>
      <c r="B543" s="115">
        <f t="shared" si="17"/>
        <v>535</v>
      </c>
      <c r="C543" s="137" t="s">
        <v>683</v>
      </c>
      <c r="D543" s="138" t="s">
        <v>679</v>
      </c>
      <c r="E543" s="52"/>
      <c r="F543" s="52"/>
      <c r="G543" s="145">
        <v>1847.58</v>
      </c>
      <c r="H543" s="120"/>
      <c r="I543" s="120"/>
      <c r="J543" s="127"/>
      <c r="K543" s="151"/>
      <c r="L543" s="119"/>
      <c r="M543" s="119"/>
      <c r="N543" s="120"/>
      <c r="O543" s="120"/>
      <c r="P543" s="120"/>
      <c r="Q543" s="120"/>
      <c r="R543" s="120"/>
      <c r="S543" s="122"/>
      <c r="T543" s="122">
        <v>1847.58</v>
      </c>
      <c r="U543" s="122"/>
      <c r="V543" s="122"/>
      <c r="W543" s="52"/>
      <c r="X543" s="24">
        <f t="shared" si="16"/>
        <v>0</v>
      </c>
    </row>
    <row r="544" spans="1:24" ht="15.6" x14ac:dyDescent="0.3">
      <c r="A544" s="136"/>
      <c r="B544" s="115">
        <f t="shared" si="17"/>
        <v>536</v>
      </c>
      <c r="C544" s="137" t="s">
        <v>675</v>
      </c>
      <c r="D544" s="138" t="s">
        <v>635</v>
      </c>
      <c r="E544" s="52"/>
      <c r="F544" s="52"/>
      <c r="G544" s="145">
        <v>0</v>
      </c>
      <c r="H544" s="120"/>
      <c r="I544" s="120"/>
      <c r="J544" s="127"/>
      <c r="K544" s="151"/>
      <c r="L544" s="120"/>
      <c r="M544" s="119"/>
      <c r="N544" s="120"/>
      <c r="O544" s="119"/>
      <c r="P544" s="120"/>
      <c r="Q544" s="120"/>
      <c r="R544" s="120"/>
      <c r="S544" s="122"/>
      <c r="T544" s="122"/>
      <c r="U544" s="122"/>
      <c r="V544" s="144"/>
      <c r="W544" s="52"/>
      <c r="X544" s="24">
        <f t="shared" si="16"/>
        <v>0</v>
      </c>
    </row>
    <row r="545" spans="1:24" ht="14.4" customHeight="1" x14ac:dyDescent="0.3">
      <c r="A545" s="136" t="s">
        <v>676</v>
      </c>
      <c r="B545" s="115">
        <f t="shared" si="17"/>
        <v>537</v>
      </c>
      <c r="C545" s="137" t="s">
        <v>683</v>
      </c>
      <c r="D545" s="138" t="s">
        <v>679</v>
      </c>
      <c r="E545" s="52"/>
      <c r="F545" s="52"/>
      <c r="G545" s="145">
        <v>1847.58</v>
      </c>
      <c r="H545" s="116"/>
      <c r="I545" s="116"/>
      <c r="J545" s="116"/>
      <c r="K545" s="151"/>
      <c r="L545" s="119"/>
      <c r="M545" s="116"/>
      <c r="N545" s="116"/>
      <c r="O545" s="116"/>
      <c r="P545" s="116"/>
      <c r="Q545" s="116"/>
      <c r="R545" s="116"/>
      <c r="S545" s="134"/>
      <c r="T545" s="134">
        <v>1847.58</v>
      </c>
      <c r="U545" s="134"/>
      <c r="V545" s="124"/>
      <c r="W545" s="52"/>
      <c r="X545" s="24">
        <f t="shared" si="16"/>
        <v>0</v>
      </c>
    </row>
    <row r="546" spans="1:24" ht="15.6" x14ac:dyDescent="0.3">
      <c r="A546" s="52"/>
      <c r="B546" s="115">
        <f t="shared" si="17"/>
        <v>538</v>
      </c>
      <c r="C546" s="137" t="s">
        <v>677</v>
      </c>
      <c r="D546" s="138" t="s">
        <v>635</v>
      </c>
      <c r="E546" s="52"/>
      <c r="F546" s="52"/>
      <c r="G546" s="141">
        <v>0</v>
      </c>
      <c r="H546" s="120"/>
      <c r="I546" s="120"/>
      <c r="J546" s="123"/>
      <c r="K546" s="120"/>
      <c r="L546" s="120"/>
      <c r="M546" s="119"/>
      <c r="N546" s="120"/>
      <c r="O546" s="120"/>
      <c r="P546" s="120"/>
      <c r="Q546" s="120"/>
      <c r="R546" s="120"/>
      <c r="S546" s="134"/>
      <c r="T546" s="134"/>
      <c r="U546" s="134"/>
      <c r="V546" s="124"/>
      <c r="W546" s="52"/>
      <c r="X546" s="24">
        <f t="shared" si="16"/>
        <v>0</v>
      </c>
    </row>
    <row r="547" spans="1:24" ht="15" customHeight="1" x14ac:dyDescent="0.3">
      <c r="A547" s="52"/>
      <c r="B547" s="115">
        <f t="shared" si="17"/>
        <v>539</v>
      </c>
      <c r="C547" s="137" t="s">
        <v>690</v>
      </c>
      <c r="D547" s="138" t="s">
        <v>688</v>
      </c>
      <c r="E547" s="52"/>
      <c r="F547" s="52"/>
      <c r="G547" s="161">
        <v>-2627.74</v>
      </c>
      <c r="H547" s="162"/>
      <c r="I547" s="162"/>
      <c r="J547" s="162"/>
      <c r="K547" s="162"/>
      <c r="L547" s="162"/>
      <c r="M547" s="162"/>
      <c r="N547" s="163"/>
      <c r="O547" s="162"/>
      <c r="P547" s="163"/>
      <c r="Q547" s="163"/>
      <c r="R547" s="162"/>
      <c r="S547" s="164"/>
      <c r="T547" s="165"/>
      <c r="U547" s="165"/>
      <c r="V547" s="164"/>
      <c r="W547" s="166">
        <v>-2627.74</v>
      </c>
      <c r="X547" s="24">
        <f t="shared" si="16"/>
        <v>0</v>
      </c>
    </row>
    <row r="548" spans="1:24" ht="16.2" thickBot="1" x14ac:dyDescent="0.35">
      <c r="A548" s="52"/>
      <c r="B548" s="115">
        <f t="shared" si="17"/>
        <v>540</v>
      </c>
      <c r="C548" s="52"/>
      <c r="D548" s="52"/>
      <c r="E548" s="52"/>
      <c r="F548" s="52"/>
      <c r="G548" s="167">
        <f>SUM(G9:G547)</f>
        <v>199478.8299999997</v>
      </c>
      <c r="H548" s="97"/>
      <c r="I548" s="167">
        <f t="shared" ref="I548:W548" si="18">SUM(I9:I547)</f>
        <v>1200</v>
      </c>
      <c r="J548" s="167">
        <f t="shared" si="18"/>
        <v>18157.629999999997</v>
      </c>
      <c r="K548" s="167">
        <f t="shared" si="18"/>
        <v>3750</v>
      </c>
      <c r="L548" s="167">
        <f t="shared" si="18"/>
        <v>85800</v>
      </c>
      <c r="M548" s="167">
        <f t="shared" si="18"/>
        <v>36600</v>
      </c>
      <c r="N548" s="167">
        <f t="shared" si="18"/>
        <v>17673.230000000003</v>
      </c>
      <c r="O548" s="167">
        <f t="shared" si="18"/>
        <v>3696.16</v>
      </c>
      <c r="P548" s="167">
        <f t="shared" si="18"/>
        <v>3770.17</v>
      </c>
      <c r="Q548" s="167">
        <f t="shared" si="18"/>
        <v>150</v>
      </c>
      <c r="R548" s="167">
        <f t="shared" si="18"/>
        <v>5688</v>
      </c>
      <c r="S548" s="167">
        <f t="shared" si="18"/>
        <v>3864.7</v>
      </c>
      <c r="T548" s="167">
        <f t="shared" si="18"/>
        <v>25305.18</v>
      </c>
      <c r="U548" s="167">
        <f t="shared" si="18"/>
        <v>877.31000000000006</v>
      </c>
      <c r="V548" s="167">
        <f t="shared" si="18"/>
        <v>5391.7099999999991</v>
      </c>
      <c r="W548" s="167">
        <f t="shared" si="18"/>
        <v>-12445.26</v>
      </c>
      <c r="X548" s="24">
        <f>SUM(I548:W548)</f>
        <v>199478.83000000002</v>
      </c>
    </row>
    <row r="549" spans="1:24" ht="16.2" thickTop="1" x14ac:dyDescent="0.3">
      <c r="A549" s="52"/>
      <c r="B549" s="52"/>
      <c r="C549" s="52"/>
      <c r="D549" s="52" t="s">
        <v>1283</v>
      </c>
      <c r="E549" s="52"/>
      <c r="F549" s="52"/>
      <c r="G549" s="52"/>
      <c r="H549" s="52"/>
      <c r="I549" s="52">
        <v>16</v>
      </c>
      <c r="J549" s="52">
        <v>15</v>
      </c>
      <c r="K549" s="52">
        <v>13</v>
      </c>
      <c r="L549" s="52">
        <v>14</v>
      </c>
      <c r="M549" s="52"/>
      <c r="N549" s="52"/>
      <c r="O549" s="52">
        <v>17</v>
      </c>
      <c r="P549" s="52"/>
      <c r="Q549" s="52"/>
      <c r="R549" s="52"/>
      <c r="S549" s="52"/>
      <c r="T549" s="52"/>
      <c r="U549" s="52"/>
      <c r="V549" s="52"/>
      <c r="W549" s="52"/>
      <c r="X549" s="24">
        <f>G548</f>
        <v>199478.8299999997</v>
      </c>
    </row>
    <row r="550" spans="1:24" ht="15.6" x14ac:dyDescent="0.3">
      <c r="A550" s="52"/>
      <c r="B550" s="52"/>
      <c r="C550" s="52"/>
      <c r="D550" s="52"/>
      <c r="E550" s="52"/>
      <c r="F550" s="52"/>
      <c r="G550" s="52"/>
      <c r="H550" s="52"/>
      <c r="I550" s="52"/>
      <c r="J550" s="52"/>
      <c r="K550" s="52"/>
      <c r="L550" s="52"/>
      <c r="M550" s="52"/>
      <c r="N550" s="52"/>
      <c r="O550" s="52"/>
      <c r="P550" s="52"/>
      <c r="Q550" s="52"/>
      <c r="R550" s="52"/>
      <c r="S550" s="52"/>
      <c r="T550" s="52"/>
      <c r="U550" s="52"/>
      <c r="V550" s="52"/>
      <c r="W550" s="52">
        <v>37</v>
      </c>
      <c r="X550" s="24">
        <f>X548-X549</f>
        <v>3.2014213502407074E-10</v>
      </c>
    </row>
    <row r="551" spans="1:24" ht="15.6" x14ac:dyDescent="0.3">
      <c r="A551" s="52"/>
      <c r="B551" s="52"/>
      <c r="C551" s="52"/>
      <c r="D551" s="52"/>
      <c r="E551" s="52"/>
      <c r="F551" s="52"/>
      <c r="G551" s="52"/>
      <c r="H551" s="52"/>
      <c r="I551" s="52"/>
      <c r="J551" s="52"/>
      <c r="K551" s="52"/>
      <c r="L551" s="52"/>
      <c r="M551" s="52"/>
      <c r="N551" s="52"/>
      <c r="O551" s="52"/>
      <c r="P551" s="52"/>
      <c r="Q551" s="52"/>
      <c r="R551" s="52"/>
      <c r="S551" s="52"/>
      <c r="T551" s="52"/>
      <c r="U551" s="52"/>
      <c r="V551" s="52"/>
      <c r="W551" s="52"/>
      <c r="X551" s="24"/>
    </row>
    <row r="552" spans="1:24" ht="15.6" x14ac:dyDescent="0.3">
      <c r="A552" s="52"/>
      <c r="B552" s="52"/>
      <c r="C552" s="52"/>
      <c r="D552" s="170"/>
      <c r="E552" s="171"/>
      <c r="F552" s="172" t="s">
        <v>682</v>
      </c>
      <c r="G552" s="173">
        <f t="shared" ref="G552:W552" si="19">SUM(G9:G130)</f>
        <v>45143.94000000001</v>
      </c>
      <c r="H552" s="173">
        <f t="shared" si="19"/>
        <v>0</v>
      </c>
      <c r="I552" s="173">
        <f t="shared" si="19"/>
        <v>300</v>
      </c>
      <c r="J552" s="173">
        <f t="shared" si="19"/>
        <v>0</v>
      </c>
      <c r="K552" s="173">
        <f t="shared" si="19"/>
        <v>900</v>
      </c>
      <c r="L552" s="173">
        <f t="shared" si="19"/>
        <v>21450</v>
      </c>
      <c r="M552" s="173">
        <f t="shared" si="19"/>
        <v>9600</v>
      </c>
      <c r="N552" s="173">
        <f t="shared" si="19"/>
        <v>3181</v>
      </c>
      <c r="O552" s="173">
        <f t="shared" si="19"/>
        <v>1084.6200000000001</v>
      </c>
      <c r="P552" s="173">
        <f t="shared" si="19"/>
        <v>1173.25</v>
      </c>
      <c r="Q552" s="173">
        <f t="shared" si="19"/>
        <v>0</v>
      </c>
      <c r="R552" s="173">
        <f t="shared" si="19"/>
        <v>0</v>
      </c>
      <c r="S552" s="173">
        <f t="shared" si="19"/>
        <v>1500.8</v>
      </c>
      <c r="T552" s="173">
        <f t="shared" si="19"/>
        <v>6676.9500000000007</v>
      </c>
      <c r="U552" s="173">
        <f t="shared" si="19"/>
        <v>154.46</v>
      </c>
      <c r="V552" s="173">
        <f t="shared" si="19"/>
        <v>1463.2800000000002</v>
      </c>
      <c r="W552" s="173">
        <f t="shared" si="19"/>
        <v>-2340.42</v>
      </c>
      <c r="X552" s="24">
        <f>SUM(I552:W552)</f>
        <v>45143.94000000001</v>
      </c>
    </row>
    <row r="553" spans="1:24" ht="15.6" x14ac:dyDescent="0.3">
      <c r="A553" s="52"/>
      <c r="B553" s="52"/>
      <c r="C553" s="52"/>
      <c r="D553" s="174"/>
      <c r="E553" s="175"/>
      <c r="F553" s="176" t="s">
        <v>684</v>
      </c>
      <c r="G553" s="177">
        <f t="shared" ref="G553:V553" si="20">SUM(G131:G303)</f>
        <v>70730.599999999991</v>
      </c>
      <c r="H553" s="177">
        <f t="shared" si="20"/>
        <v>0</v>
      </c>
      <c r="I553" s="177">
        <f t="shared" si="20"/>
        <v>300</v>
      </c>
      <c r="J553" s="177">
        <f t="shared" si="20"/>
        <v>18157.629999999997</v>
      </c>
      <c r="K553" s="177">
        <f t="shared" si="20"/>
        <v>1200</v>
      </c>
      <c r="L553" s="177">
        <f t="shared" si="20"/>
        <v>21450</v>
      </c>
      <c r="M553" s="177">
        <f t="shared" si="20"/>
        <v>8400</v>
      </c>
      <c r="N553" s="177">
        <f t="shared" si="20"/>
        <v>9423.9</v>
      </c>
      <c r="O553" s="177">
        <f t="shared" si="20"/>
        <v>882.79</v>
      </c>
      <c r="P553" s="177">
        <f t="shared" si="20"/>
        <v>1629.6100000000001</v>
      </c>
      <c r="Q553" s="177">
        <f t="shared" si="20"/>
        <v>0</v>
      </c>
      <c r="R553" s="177">
        <f t="shared" si="20"/>
        <v>5688</v>
      </c>
      <c r="S553" s="178">
        <f t="shared" si="20"/>
        <v>804.27999999999986</v>
      </c>
      <c r="T553" s="178">
        <f t="shared" si="20"/>
        <v>7088.7000000000007</v>
      </c>
      <c r="U553" s="178">
        <f t="shared" si="20"/>
        <v>0</v>
      </c>
      <c r="V553" s="178">
        <f t="shared" si="20"/>
        <v>1288.56</v>
      </c>
      <c r="W553" s="126">
        <v>-5582.87</v>
      </c>
      <c r="X553" s="24">
        <f t="shared" ref="X553:X555" si="21">SUM(I553:W553)</f>
        <v>70730.599999999991</v>
      </c>
    </row>
    <row r="554" spans="1:24" ht="15.6" x14ac:dyDescent="0.3">
      <c r="A554" s="52"/>
      <c r="B554" s="52"/>
      <c r="C554" s="52"/>
      <c r="D554" s="174"/>
      <c r="E554" s="179"/>
      <c r="F554" s="180" t="s">
        <v>685</v>
      </c>
      <c r="G554" s="181">
        <f t="shared" ref="G554:V554" si="22">SUM(G304:G429)</f>
        <v>41929.32</v>
      </c>
      <c r="H554" s="181">
        <f t="shared" si="22"/>
        <v>0</v>
      </c>
      <c r="I554" s="181">
        <f t="shared" si="22"/>
        <v>300</v>
      </c>
      <c r="J554" s="181">
        <f t="shared" si="22"/>
        <v>0</v>
      </c>
      <c r="K554" s="181">
        <f t="shared" si="22"/>
        <v>1500</v>
      </c>
      <c r="L554" s="181">
        <f t="shared" si="22"/>
        <v>21450</v>
      </c>
      <c r="M554" s="181">
        <f t="shared" si="22"/>
        <v>9000</v>
      </c>
      <c r="N554" s="181">
        <f t="shared" si="22"/>
        <v>772.7</v>
      </c>
      <c r="O554" s="181">
        <f t="shared" si="22"/>
        <v>1625.25</v>
      </c>
      <c r="P554" s="181">
        <f t="shared" si="22"/>
        <v>319.97000000000003</v>
      </c>
      <c r="Q554" s="181">
        <f t="shared" si="22"/>
        <v>0</v>
      </c>
      <c r="R554" s="181">
        <f t="shared" si="22"/>
        <v>0</v>
      </c>
      <c r="S554" s="178">
        <f t="shared" si="22"/>
        <v>910.67000000000007</v>
      </c>
      <c r="T554" s="178">
        <f t="shared" si="22"/>
        <v>5996.79</v>
      </c>
      <c r="U554" s="178">
        <f t="shared" si="22"/>
        <v>659.6</v>
      </c>
      <c r="V554" s="178">
        <f t="shared" si="22"/>
        <v>1288.57</v>
      </c>
      <c r="W554" s="126">
        <v>-1894.23</v>
      </c>
      <c r="X554" s="24">
        <f t="shared" si="21"/>
        <v>41929.319999999992</v>
      </c>
    </row>
    <row r="555" spans="1:24" ht="15.6" x14ac:dyDescent="0.3">
      <c r="A555" s="52"/>
      <c r="B555" s="52"/>
      <c r="C555" s="52"/>
      <c r="D555" s="174"/>
      <c r="E555" s="182"/>
      <c r="F555" s="176" t="s">
        <v>686</v>
      </c>
      <c r="G555" s="183">
        <f t="shared" ref="G555:V555" si="23">SUM(G430:G547)</f>
        <v>41674.970000000016</v>
      </c>
      <c r="H555" s="183">
        <f t="shared" si="23"/>
        <v>0</v>
      </c>
      <c r="I555" s="183">
        <f t="shared" si="23"/>
        <v>300</v>
      </c>
      <c r="J555" s="183">
        <f t="shared" si="23"/>
        <v>0</v>
      </c>
      <c r="K555" s="183">
        <f t="shared" si="23"/>
        <v>150</v>
      </c>
      <c r="L555" s="183">
        <f t="shared" si="23"/>
        <v>21450</v>
      </c>
      <c r="M555" s="183">
        <f t="shared" si="23"/>
        <v>9600</v>
      </c>
      <c r="N555" s="183">
        <f t="shared" si="23"/>
        <v>4295.63</v>
      </c>
      <c r="O555" s="183">
        <f t="shared" si="23"/>
        <v>103.5</v>
      </c>
      <c r="P555" s="183">
        <f t="shared" si="23"/>
        <v>647.34</v>
      </c>
      <c r="Q555" s="183">
        <f t="shared" si="23"/>
        <v>150</v>
      </c>
      <c r="R555" s="183">
        <f t="shared" si="23"/>
        <v>0</v>
      </c>
      <c r="S555" s="184">
        <f t="shared" si="23"/>
        <v>648.95000000000005</v>
      </c>
      <c r="T555" s="184">
        <f t="shared" si="23"/>
        <v>5542.74</v>
      </c>
      <c r="U555" s="184">
        <f t="shared" si="23"/>
        <v>63.25</v>
      </c>
      <c r="V555" s="184">
        <f t="shared" si="23"/>
        <v>1351.3</v>
      </c>
      <c r="W555" s="92">
        <v>-2627.74</v>
      </c>
      <c r="X555" s="25">
        <f t="shared" si="21"/>
        <v>41674.969999999994</v>
      </c>
    </row>
    <row r="556" spans="1:24" ht="16.2" thickBot="1" x14ac:dyDescent="0.35">
      <c r="A556" s="52"/>
      <c r="B556" s="52"/>
      <c r="C556" s="52"/>
      <c r="D556" s="52"/>
      <c r="E556" s="52"/>
      <c r="F556" s="52"/>
      <c r="G556" s="167">
        <f>SUM(G552:G555)</f>
        <v>199478.83000000002</v>
      </c>
      <c r="H556" s="97"/>
      <c r="I556" s="167">
        <f t="shared" ref="I556:X556" si="24">SUM(I552:I555)</f>
        <v>1200</v>
      </c>
      <c r="J556" s="167">
        <f t="shared" si="24"/>
        <v>18157.629999999997</v>
      </c>
      <c r="K556" s="167">
        <f t="shared" si="24"/>
        <v>3750</v>
      </c>
      <c r="L556" s="167">
        <f t="shared" si="24"/>
        <v>85800</v>
      </c>
      <c r="M556" s="167">
        <f t="shared" si="24"/>
        <v>36600</v>
      </c>
      <c r="N556" s="167">
        <f t="shared" si="24"/>
        <v>17673.23</v>
      </c>
      <c r="O556" s="167">
        <f t="shared" si="24"/>
        <v>3696.16</v>
      </c>
      <c r="P556" s="167">
        <f t="shared" si="24"/>
        <v>3770.17</v>
      </c>
      <c r="Q556" s="167">
        <f t="shared" si="24"/>
        <v>150</v>
      </c>
      <c r="R556" s="167">
        <f t="shared" si="24"/>
        <v>5688</v>
      </c>
      <c r="S556" s="167">
        <f t="shared" si="24"/>
        <v>3864.7</v>
      </c>
      <c r="T556" s="167">
        <f t="shared" si="24"/>
        <v>25305.18</v>
      </c>
      <c r="U556" s="167">
        <f t="shared" si="24"/>
        <v>877.31000000000006</v>
      </c>
      <c r="V556" s="167">
        <f t="shared" si="24"/>
        <v>5391.71</v>
      </c>
      <c r="W556" s="167">
        <f t="shared" si="24"/>
        <v>-12445.26</v>
      </c>
      <c r="X556" s="24">
        <f t="shared" si="24"/>
        <v>199478.83</v>
      </c>
    </row>
    <row r="557" spans="1:24" ht="16.2" thickTop="1" x14ac:dyDescent="0.3">
      <c r="A557" s="52"/>
      <c r="B557" s="52"/>
      <c r="C557" s="52"/>
      <c r="D557" s="52"/>
      <c r="E557" s="52"/>
      <c r="F557" s="52"/>
      <c r="G557" s="52"/>
      <c r="H557" s="52"/>
      <c r="I557" s="52"/>
      <c r="J557" s="52"/>
      <c r="K557" s="52"/>
      <c r="L557" s="52"/>
      <c r="M557" s="52"/>
      <c r="N557" s="52"/>
      <c r="O557" s="52"/>
      <c r="P557" s="52"/>
      <c r="Q557" s="52"/>
      <c r="R557" s="52"/>
      <c r="S557" s="52"/>
      <c r="T557" s="52"/>
      <c r="U557" s="52"/>
      <c r="V557" s="52"/>
      <c r="W557" s="52"/>
    </row>
    <row r="558" spans="1:24" ht="15.6" x14ac:dyDescent="0.3">
      <c r="A558" s="52"/>
      <c r="B558" s="52"/>
      <c r="C558" s="52"/>
      <c r="D558" s="52"/>
      <c r="E558" s="52"/>
      <c r="F558" s="52"/>
      <c r="G558" s="52"/>
      <c r="H558" s="52"/>
      <c r="I558" s="52"/>
      <c r="J558" s="52"/>
      <c r="K558" s="52"/>
      <c r="L558" s="52"/>
      <c r="M558" s="52"/>
      <c r="N558" s="52"/>
      <c r="O558" s="52"/>
      <c r="P558" s="52"/>
      <c r="Q558" s="52"/>
      <c r="R558" s="52"/>
      <c r="S558" s="52"/>
      <c r="T558" s="52"/>
      <c r="U558" s="52"/>
      <c r="V558" s="52"/>
      <c r="W558" s="52"/>
    </row>
    <row r="559" spans="1:24" ht="15.6" x14ac:dyDescent="0.3">
      <c r="A559" s="52"/>
      <c r="B559" s="52"/>
      <c r="C559" s="52"/>
      <c r="D559" s="52"/>
      <c r="E559" s="52"/>
      <c r="F559" s="52"/>
      <c r="G559" s="52"/>
      <c r="H559" s="52"/>
      <c r="I559" s="52"/>
      <c r="J559" s="52"/>
      <c r="K559" s="52"/>
      <c r="L559" s="52"/>
      <c r="M559" s="52"/>
      <c r="N559" s="52"/>
      <c r="O559" s="52"/>
      <c r="P559" s="52"/>
      <c r="Q559" s="52"/>
      <c r="R559" s="52"/>
      <c r="S559" s="52"/>
      <c r="T559" s="52"/>
      <c r="U559" s="52"/>
      <c r="V559" s="52"/>
      <c r="W559" s="52"/>
    </row>
    <row r="560" spans="1:24" ht="15.6" x14ac:dyDescent="0.3">
      <c r="A560" s="52"/>
      <c r="B560" s="52"/>
      <c r="C560" s="52"/>
      <c r="D560" s="52"/>
      <c r="E560" s="52"/>
      <c r="F560" s="52"/>
      <c r="G560" s="52"/>
      <c r="H560" s="52"/>
      <c r="I560" s="52"/>
      <c r="J560" s="52"/>
      <c r="K560" s="52"/>
      <c r="L560" s="52"/>
      <c r="M560" s="52"/>
      <c r="N560" s="52"/>
      <c r="O560" s="52"/>
      <c r="P560" s="52"/>
      <c r="Q560" s="52"/>
      <c r="R560" s="52"/>
      <c r="S560" s="52"/>
      <c r="T560" s="52"/>
      <c r="U560" s="52"/>
      <c r="V560" s="52"/>
      <c r="W560" s="52"/>
    </row>
    <row r="561" spans="1:23" ht="15.6" x14ac:dyDescent="0.3">
      <c r="A561" s="52"/>
      <c r="B561" s="52"/>
      <c r="C561" s="52"/>
      <c r="D561" s="52"/>
      <c r="E561" s="52"/>
      <c r="F561" s="52"/>
      <c r="G561" s="52"/>
      <c r="H561" s="52"/>
      <c r="I561" s="52"/>
      <c r="J561" s="52"/>
      <c r="K561" s="52"/>
      <c r="L561" s="52"/>
      <c r="M561" s="52"/>
      <c r="N561" s="52"/>
      <c r="O561" s="52"/>
      <c r="P561" s="52"/>
      <c r="Q561" s="52"/>
      <c r="R561" s="52"/>
      <c r="S561" s="52"/>
      <c r="T561" s="52"/>
      <c r="U561" s="52"/>
      <c r="V561" s="52"/>
      <c r="W561" s="52"/>
    </row>
    <row r="562" spans="1:23" ht="15.6" x14ac:dyDescent="0.3">
      <c r="A562" s="52"/>
      <c r="B562" s="52"/>
      <c r="C562" s="52"/>
      <c r="D562" s="52"/>
      <c r="E562" s="52"/>
      <c r="F562" s="52"/>
      <c r="G562" s="52"/>
      <c r="H562" s="52"/>
      <c r="I562" s="52"/>
      <c r="J562" s="52"/>
      <c r="K562" s="52"/>
      <c r="L562" s="52"/>
      <c r="M562" s="52"/>
      <c r="N562" s="52"/>
      <c r="O562" s="52"/>
      <c r="P562" s="52"/>
      <c r="Q562" s="52"/>
      <c r="R562" s="52"/>
      <c r="S562" s="52"/>
      <c r="T562" s="52"/>
      <c r="U562" s="52"/>
      <c r="V562" s="52"/>
      <c r="W562" s="52"/>
    </row>
    <row r="563" spans="1:23" ht="15.6" x14ac:dyDescent="0.3">
      <c r="A563" s="52"/>
      <c r="B563" s="52"/>
      <c r="C563" s="52"/>
      <c r="D563" s="52"/>
      <c r="E563" s="52"/>
      <c r="F563" s="52"/>
      <c r="G563" s="52"/>
      <c r="H563" s="52"/>
      <c r="I563" s="52"/>
      <c r="J563" s="52"/>
      <c r="K563" s="52"/>
      <c r="L563" s="52"/>
      <c r="M563" s="52"/>
      <c r="N563" s="52"/>
      <c r="O563" s="52"/>
      <c r="P563" s="52"/>
      <c r="Q563" s="52"/>
      <c r="R563" s="52"/>
      <c r="S563" s="52"/>
      <c r="T563" s="52"/>
      <c r="U563" s="52"/>
      <c r="V563" s="52"/>
      <c r="W563" s="52"/>
    </row>
    <row r="564" spans="1:23" ht="15.6" x14ac:dyDescent="0.3">
      <c r="A564" s="52"/>
      <c r="B564" s="52"/>
      <c r="C564" s="52"/>
      <c r="D564" s="52"/>
      <c r="E564" s="52"/>
      <c r="F564" s="52"/>
      <c r="G564" s="52"/>
      <c r="H564" s="52"/>
      <c r="I564" s="52"/>
      <c r="J564" s="52"/>
      <c r="K564" s="52"/>
      <c r="L564" s="52"/>
      <c r="M564" s="52"/>
      <c r="N564" s="52"/>
      <c r="O564" s="52"/>
      <c r="P564" s="52"/>
      <c r="Q564" s="52"/>
      <c r="R564" s="52"/>
      <c r="S564" s="52"/>
      <c r="T564" s="52"/>
      <c r="U564" s="52"/>
      <c r="V564" s="52"/>
      <c r="W564" s="52"/>
    </row>
    <row r="565" spans="1:23" ht="15.6" x14ac:dyDescent="0.3">
      <c r="A565" s="52"/>
      <c r="B565" s="52"/>
      <c r="C565" s="52"/>
      <c r="D565" s="52"/>
      <c r="E565" s="52"/>
      <c r="F565" s="52"/>
      <c r="G565" s="52"/>
      <c r="H565" s="52"/>
      <c r="I565" s="52"/>
      <c r="J565" s="52"/>
      <c r="K565" s="52"/>
      <c r="L565" s="52"/>
      <c r="M565" s="52"/>
      <c r="N565" s="52"/>
      <c r="O565" s="52"/>
      <c r="P565" s="52"/>
      <c r="Q565" s="52"/>
      <c r="R565" s="52"/>
      <c r="S565" s="52"/>
      <c r="T565" s="52"/>
      <c r="U565" s="52"/>
      <c r="V565" s="52"/>
      <c r="W565" s="52"/>
    </row>
    <row r="566" spans="1:23" ht="15.6" x14ac:dyDescent="0.3">
      <c r="A566" s="52"/>
      <c r="B566" s="52"/>
      <c r="C566" s="52"/>
      <c r="D566" s="52"/>
      <c r="E566" s="52"/>
      <c r="F566" s="52"/>
      <c r="G566" s="52"/>
      <c r="H566" s="52"/>
      <c r="I566" s="52"/>
      <c r="J566" s="52"/>
      <c r="K566" s="52"/>
      <c r="L566" s="52"/>
      <c r="M566" s="52"/>
      <c r="N566" s="52"/>
      <c r="O566" s="52"/>
      <c r="P566" s="52"/>
      <c r="Q566" s="52"/>
      <c r="R566" s="52"/>
      <c r="S566" s="52"/>
      <c r="T566" s="52"/>
      <c r="U566" s="52"/>
      <c r="V566" s="52"/>
      <c r="W566" s="52"/>
    </row>
  </sheetData>
  <mergeCells count="1">
    <mergeCell ref="A7:D7"/>
  </mergeCells>
  <pageMargins left="0.7" right="0.7" top="0.75" bottom="0.75" header="0.3" footer="0.3"/>
  <pageSetup scale="75" orientation="landscape" r:id="rId1"/>
  <headerFooter>
    <oddFooter>&amp;C&amp;12Exhibit 5B, 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8"/>
  <sheetViews>
    <sheetView topLeftCell="A6" workbookViewId="0">
      <selection activeCell="V35" sqref="V35"/>
    </sheetView>
  </sheetViews>
  <sheetFormatPr defaultRowHeight="14.4" x14ac:dyDescent="0.3"/>
  <cols>
    <col min="1" max="1" width="7.77734375" style="14" customWidth="1"/>
    <col min="2" max="2" width="3.6640625" style="14" customWidth="1"/>
    <col min="3" max="3" width="2.77734375" style="14" customWidth="1"/>
    <col min="4" max="4" width="1.5546875" style="14" customWidth="1"/>
    <col min="5" max="5" width="6.77734375" style="14" customWidth="1"/>
    <col min="6" max="6" width="2.109375" style="14" customWidth="1"/>
    <col min="7" max="7" width="2.44140625" style="14" customWidth="1"/>
    <col min="8" max="8" width="5.109375" style="14" customWidth="1"/>
    <col min="9" max="9" width="13.88671875" style="14" customWidth="1"/>
    <col min="10" max="10" width="12.109375" style="14" customWidth="1"/>
    <col min="11" max="11" width="11.109375" style="14" customWidth="1"/>
    <col min="12" max="12" width="1.88671875" style="14" customWidth="1"/>
    <col min="13" max="13" width="4.5546875" style="14" customWidth="1"/>
    <col min="14" max="14" width="7.44140625" style="14" customWidth="1"/>
    <col min="15" max="15" width="2.88671875" style="14" customWidth="1"/>
    <col min="16" max="16" width="11.77734375" style="14" customWidth="1"/>
    <col min="17" max="17" width="5.5546875" style="14" customWidth="1"/>
    <col min="18" max="18" width="6.77734375" style="14" customWidth="1"/>
    <col min="19" max="19" width="7.77734375" style="14" customWidth="1"/>
    <col min="20" max="20" width="2.88671875" style="14" customWidth="1"/>
    <col min="21" max="21" width="5.77734375" style="14" customWidth="1"/>
    <col min="22" max="22" width="6.21875" style="14" customWidth="1"/>
    <col min="23" max="23" width="10.6640625" style="14" customWidth="1"/>
    <col min="24" max="24" width="2.33203125" style="14" customWidth="1"/>
    <col min="25" max="25" width="3.6640625" style="14" customWidth="1"/>
    <col min="26" max="256" width="8.88671875" style="14"/>
    <col min="257" max="257" width="7.77734375" style="14" customWidth="1"/>
    <col min="258" max="258" width="3.6640625" style="14" customWidth="1"/>
    <col min="259" max="259" width="2.77734375" style="14" customWidth="1"/>
    <col min="260" max="260" width="1.5546875" style="14" customWidth="1"/>
    <col min="261" max="261" width="6.77734375" style="14" customWidth="1"/>
    <col min="262" max="262" width="2.109375" style="14" customWidth="1"/>
    <col min="263" max="263" width="2.44140625" style="14" customWidth="1"/>
    <col min="264" max="264" width="5.109375" style="14" customWidth="1"/>
    <col min="265" max="265" width="13.88671875" style="14" customWidth="1"/>
    <col min="266" max="266" width="12.109375" style="14" customWidth="1"/>
    <col min="267" max="267" width="11.109375" style="14" customWidth="1"/>
    <col min="268" max="268" width="1.88671875" style="14" customWidth="1"/>
    <col min="269" max="269" width="4.5546875" style="14" customWidth="1"/>
    <col min="270" max="270" width="7.44140625" style="14" customWidth="1"/>
    <col min="271" max="271" width="2.88671875" style="14" customWidth="1"/>
    <col min="272" max="272" width="11.77734375" style="14" customWidth="1"/>
    <col min="273" max="273" width="5.5546875" style="14" customWidth="1"/>
    <col min="274" max="274" width="6.77734375" style="14" customWidth="1"/>
    <col min="275" max="275" width="7.77734375" style="14" customWidth="1"/>
    <col min="276" max="276" width="2.88671875" style="14" customWidth="1"/>
    <col min="277" max="277" width="5.77734375" style="14" customWidth="1"/>
    <col min="278" max="278" width="2.44140625" style="14" customWidth="1"/>
    <col min="279" max="279" width="10.6640625" style="14" customWidth="1"/>
    <col min="280" max="280" width="2.33203125" style="14" customWidth="1"/>
    <col min="281" max="281" width="3.6640625" style="14" customWidth="1"/>
    <col min="282" max="512" width="8.88671875" style="14"/>
    <col min="513" max="513" width="7.77734375" style="14" customWidth="1"/>
    <col min="514" max="514" width="3.6640625" style="14" customWidth="1"/>
    <col min="515" max="515" width="2.77734375" style="14" customWidth="1"/>
    <col min="516" max="516" width="1.5546875" style="14" customWidth="1"/>
    <col min="517" max="517" width="6.77734375" style="14" customWidth="1"/>
    <col min="518" max="518" width="2.109375" style="14" customWidth="1"/>
    <col min="519" max="519" width="2.44140625" style="14" customWidth="1"/>
    <col min="520" max="520" width="5.109375" style="14" customWidth="1"/>
    <col min="521" max="521" width="13.88671875" style="14" customWidth="1"/>
    <col min="522" max="522" width="12.109375" style="14" customWidth="1"/>
    <col min="523" max="523" width="11.109375" style="14" customWidth="1"/>
    <col min="524" max="524" width="1.88671875" style="14" customWidth="1"/>
    <col min="525" max="525" width="4.5546875" style="14" customWidth="1"/>
    <col min="526" max="526" width="7.44140625" style="14" customWidth="1"/>
    <col min="527" max="527" width="2.88671875" style="14" customWidth="1"/>
    <col min="528" max="528" width="11.77734375" style="14" customWidth="1"/>
    <col min="529" max="529" width="5.5546875" style="14" customWidth="1"/>
    <col min="530" max="530" width="6.77734375" style="14" customWidth="1"/>
    <col min="531" max="531" width="7.77734375" style="14" customWidth="1"/>
    <col min="532" max="532" width="2.88671875" style="14" customWidth="1"/>
    <col min="533" max="533" width="5.77734375" style="14" customWidth="1"/>
    <col min="534" max="534" width="2.44140625" style="14" customWidth="1"/>
    <col min="535" max="535" width="10.6640625" style="14" customWidth="1"/>
    <col min="536" max="536" width="2.33203125" style="14" customWidth="1"/>
    <col min="537" max="537" width="3.6640625" style="14" customWidth="1"/>
    <col min="538" max="768" width="8.88671875" style="14"/>
    <col min="769" max="769" width="7.77734375" style="14" customWidth="1"/>
    <col min="770" max="770" width="3.6640625" style="14" customWidth="1"/>
    <col min="771" max="771" width="2.77734375" style="14" customWidth="1"/>
    <col min="772" max="772" width="1.5546875" style="14" customWidth="1"/>
    <col min="773" max="773" width="6.77734375" style="14" customWidth="1"/>
    <col min="774" max="774" width="2.109375" style="14" customWidth="1"/>
    <col min="775" max="775" width="2.44140625" style="14" customWidth="1"/>
    <col min="776" max="776" width="5.109375" style="14" customWidth="1"/>
    <col min="777" max="777" width="13.88671875" style="14" customWidth="1"/>
    <col min="778" max="778" width="12.109375" style="14" customWidth="1"/>
    <col min="779" max="779" width="11.109375" style="14" customWidth="1"/>
    <col min="780" max="780" width="1.88671875" style="14" customWidth="1"/>
    <col min="781" max="781" width="4.5546875" style="14" customWidth="1"/>
    <col min="782" max="782" width="7.44140625" style="14" customWidth="1"/>
    <col min="783" max="783" width="2.88671875" style="14" customWidth="1"/>
    <col min="784" max="784" width="11.77734375" style="14" customWidth="1"/>
    <col min="785" max="785" width="5.5546875" style="14" customWidth="1"/>
    <col min="786" max="786" width="6.77734375" style="14" customWidth="1"/>
    <col min="787" max="787" width="7.77734375" style="14" customWidth="1"/>
    <col min="788" max="788" width="2.88671875" style="14" customWidth="1"/>
    <col min="789" max="789" width="5.77734375" style="14" customWidth="1"/>
    <col min="790" max="790" width="2.44140625" style="14" customWidth="1"/>
    <col min="791" max="791" width="10.6640625" style="14" customWidth="1"/>
    <col min="792" max="792" width="2.33203125" style="14" customWidth="1"/>
    <col min="793" max="793" width="3.6640625" style="14" customWidth="1"/>
    <col min="794" max="1024" width="8.88671875" style="14"/>
    <col min="1025" max="1025" width="7.77734375" style="14" customWidth="1"/>
    <col min="1026" max="1026" width="3.6640625" style="14" customWidth="1"/>
    <col min="1027" max="1027" width="2.77734375" style="14" customWidth="1"/>
    <col min="1028" max="1028" width="1.5546875" style="14" customWidth="1"/>
    <col min="1029" max="1029" width="6.77734375" style="14" customWidth="1"/>
    <col min="1030" max="1030" width="2.109375" style="14" customWidth="1"/>
    <col min="1031" max="1031" width="2.44140625" style="14" customWidth="1"/>
    <col min="1032" max="1032" width="5.109375" style="14" customWidth="1"/>
    <col min="1033" max="1033" width="13.88671875" style="14" customWidth="1"/>
    <col min="1034" max="1034" width="12.109375" style="14" customWidth="1"/>
    <col min="1035" max="1035" width="11.109375" style="14" customWidth="1"/>
    <col min="1036" max="1036" width="1.88671875" style="14" customWidth="1"/>
    <col min="1037" max="1037" width="4.5546875" style="14" customWidth="1"/>
    <col min="1038" max="1038" width="7.44140625" style="14" customWidth="1"/>
    <col min="1039" max="1039" width="2.88671875" style="14" customWidth="1"/>
    <col min="1040" max="1040" width="11.77734375" style="14" customWidth="1"/>
    <col min="1041" max="1041" width="5.5546875" style="14" customWidth="1"/>
    <col min="1042" max="1042" width="6.77734375" style="14" customWidth="1"/>
    <col min="1043" max="1043" width="7.77734375" style="14" customWidth="1"/>
    <col min="1044" max="1044" width="2.88671875" style="14" customWidth="1"/>
    <col min="1045" max="1045" width="5.77734375" style="14" customWidth="1"/>
    <col min="1046" max="1046" width="2.44140625" style="14" customWidth="1"/>
    <col min="1047" max="1047" width="10.6640625" style="14" customWidth="1"/>
    <col min="1048" max="1048" width="2.33203125" style="14" customWidth="1"/>
    <col min="1049" max="1049" width="3.6640625" style="14" customWidth="1"/>
    <col min="1050" max="1280" width="8.88671875" style="14"/>
    <col min="1281" max="1281" width="7.77734375" style="14" customWidth="1"/>
    <col min="1282" max="1282" width="3.6640625" style="14" customWidth="1"/>
    <col min="1283" max="1283" width="2.77734375" style="14" customWidth="1"/>
    <col min="1284" max="1284" width="1.5546875" style="14" customWidth="1"/>
    <col min="1285" max="1285" width="6.77734375" style="14" customWidth="1"/>
    <col min="1286" max="1286" width="2.109375" style="14" customWidth="1"/>
    <col min="1287" max="1287" width="2.44140625" style="14" customWidth="1"/>
    <col min="1288" max="1288" width="5.109375" style="14" customWidth="1"/>
    <col min="1289" max="1289" width="13.88671875" style="14" customWidth="1"/>
    <col min="1290" max="1290" width="12.109375" style="14" customWidth="1"/>
    <col min="1291" max="1291" width="11.109375" style="14" customWidth="1"/>
    <col min="1292" max="1292" width="1.88671875" style="14" customWidth="1"/>
    <col min="1293" max="1293" width="4.5546875" style="14" customWidth="1"/>
    <col min="1294" max="1294" width="7.44140625" style="14" customWidth="1"/>
    <col min="1295" max="1295" width="2.88671875" style="14" customWidth="1"/>
    <col min="1296" max="1296" width="11.77734375" style="14" customWidth="1"/>
    <col min="1297" max="1297" width="5.5546875" style="14" customWidth="1"/>
    <col min="1298" max="1298" width="6.77734375" style="14" customWidth="1"/>
    <col min="1299" max="1299" width="7.77734375" style="14" customWidth="1"/>
    <col min="1300" max="1300" width="2.88671875" style="14" customWidth="1"/>
    <col min="1301" max="1301" width="5.77734375" style="14" customWidth="1"/>
    <col min="1302" max="1302" width="2.44140625" style="14" customWidth="1"/>
    <col min="1303" max="1303" width="10.6640625" style="14" customWidth="1"/>
    <col min="1304" max="1304" width="2.33203125" style="14" customWidth="1"/>
    <col min="1305" max="1305" width="3.6640625" style="14" customWidth="1"/>
    <col min="1306" max="1536" width="8.88671875" style="14"/>
    <col min="1537" max="1537" width="7.77734375" style="14" customWidth="1"/>
    <col min="1538" max="1538" width="3.6640625" style="14" customWidth="1"/>
    <col min="1539" max="1539" width="2.77734375" style="14" customWidth="1"/>
    <col min="1540" max="1540" width="1.5546875" style="14" customWidth="1"/>
    <col min="1541" max="1541" width="6.77734375" style="14" customWidth="1"/>
    <col min="1542" max="1542" width="2.109375" style="14" customWidth="1"/>
    <col min="1543" max="1543" width="2.44140625" style="14" customWidth="1"/>
    <col min="1544" max="1544" width="5.109375" style="14" customWidth="1"/>
    <col min="1545" max="1545" width="13.88671875" style="14" customWidth="1"/>
    <col min="1546" max="1546" width="12.109375" style="14" customWidth="1"/>
    <col min="1547" max="1547" width="11.109375" style="14" customWidth="1"/>
    <col min="1548" max="1548" width="1.88671875" style="14" customWidth="1"/>
    <col min="1549" max="1549" width="4.5546875" style="14" customWidth="1"/>
    <col min="1550" max="1550" width="7.44140625" style="14" customWidth="1"/>
    <col min="1551" max="1551" width="2.88671875" style="14" customWidth="1"/>
    <col min="1552" max="1552" width="11.77734375" style="14" customWidth="1"/>
    <col min="1553" max="1553" width="5.5546875" style="14" customWidth="1"/>
    <col min="1554" max="1554" width="6.77734375" style="14" customWidth="1"/>
    <col min="1555" max="1555" width="7.77734375" style="14" customWidth="1"/>
    <col min="1556" max="1556" width="2.88671875" style="14" customWidth="1"/>
    <col min="1557" max="1557" width="5.77734375" style="14" customWidth="1"/>
    <col min="1558" max="1558" width="2.44140625" style="14" customWidth="1"/>
    <col min="1559" max="1559" width="10.6640625" style="14" customWidth="1"/>
    <col min="1560" max="1560" width="2.33203125" style="14" customWidth="1"/>
    <col min="1561" max="1561" width="3.6640625" style="14" customWidth="1"/>
    <col min="1562" max="1792" width="8.88671875" style="14"/>
    <col min="1793" max="1793" width="7.77734375" style="14" customWidth="1"/>
    <col min="1794" max="1794" width="3.6640625" style="14" customWidth="1"/>
    <col min="1795" max="1795" width="2.77734375" style="14" customWidth="1"/>
    <col min="1796" max="1796" width="1.5546875" style="14" customWidth="1"/>
    <col min="1797" max="1797" width="6.77734375" style="14" customWidth="1"/>
    <col min="1798" max="1798" width="2.109375" style="14" customWidth="1"/>
    <col min="1799" max="1799" width="2.44140625" style="14" customWidth="1"/>
    <col min="1800" max="1800" width="5.109375" style="14" customWidth="1"/>
    <col min="1801" max="1801" width="13.88671875" style="14" customWidth="1"/>
    <col min="1802" max="1802" width="12.109375" style="14" customWidth="1"/>
    <col min="1803" max="1803" width="11.109375" style="14" customWidth="1"/>
    <col min="1804" max="1804" width="1.88671875" style="14" customWidth="1"/>
    <col min="1805" max="1805" width="4.5546875" style="14" customWidth="1"/>
    <col min="1806" max="1806" width="7.44140625" style="14" customWidth="1"/>
    <col min="1807" max="1807" width="2.88671875" style="14" customWidth="1"/>
    <col min="1808" max="1808" width="11.77734375" style="14" customWidth="1"/>
    <col min="1809" max="1809" width="5.5546875" style="14" customWidth="1"/>
    <col min="1810" max="1810" width="6.77734375" style="14" customWidth="1"/>
    <col min="1811" max="1811" width="7.77734375" style="14" customWidth="1"/>
    <col min="1812" max="1812" width="2.88671875" style="14" customWidth="1"/>
    <col min="1813" max="1813" width="5.77734375" style="14" customWidth="1"/>
    <col min="1814" max="1814" width="2.44140625" style="14" customWidth="1"/>
    <col min="1815" max="1815" width="10.6640625" style="14" customWidth="1"/>
    <col min="1816" max="1816" width="2.33203125" style="14" customWidth="1"/>
    <col min="1817" max="1817" width="3.6640625" style="14" customWidth="1"/>
    <col min="1818" max="2048" width="8.88671875" style="14"/>
    <col min="2049" max="2049" width="7.77734375" style="14" customWidth="1"/>
    <col min="2050" max="2050" width="3.6640625" style="14" customWidth="1"/>
    <col min="2051" max="2051" width="2.77734375" style="14" customWidth="1"/>
    <col min="2052" max="2052" width="1.5546875" style="14" customWidth="1"/>
    <col min="2053" max="2053" width="6.77734375" style="14" customWidth="1"/>
    <col min="2054" max="2054" width="2.109375" style="14" customWidth="1"/>
    <col min="2055" max="2055" width="2.44140625" style="14" customWidth="1"/>
    <col min="2056" max="2056" width="5.109375" style="14" customWidth="1"/>
    <col min="2057" max="2057" width="13.88671875" style="14" customWidth="1"/>
    <col min="2058" max="2058" width="12.109375" style="14" customWidth="1"/>
    <col min="2059" max="2059" width="11.109375" style="14" customWidth="1"/>
    <col min="2060" max="2060" width="1.88671875" style="14" customWidth="1"/>
    <col min="2061" max="2061" width="4.5546875" style="14" customWidth="1"/>
    <col min="2062" max="2062" width="7.44140625" style="14" customWidth="1"/>
    <col min="2063" max="2063" width="2.88671875" style="14" customWidth="1"/>
    <col min="2064" max="2064" width="11.77734375" style="14" customWidth="1"/>
    <col min="2065" max="2065" width="5.5546875" style="14" customWidth="1"/>
    <col min="2066" max="2066" width="6.77734375" style="14" customWidth="1"/>
    <col min="2067" max="2067" width="7.77734375" style="14" customWidth="1"/>
    <col min="2068" max="2068" width="2.88671875" style="14" customWidth="1"/>
    <col min="2069" max="2069" width="5.77734375" style="14" customWidth="1"/>
    <col min="2070" max="2070" width="2.44140625" style="14" customWidth="1"/>
    <col min="2071" max="2071" width="10.6640625" style="14" customWidth="1"/>
    <col min="2072" max="2072" width="2.33203125" style="14" customWidth="1"/>
    <col min="2073" max="2073" width="3.6640625" style="14" customWidth="1"/>
    <col min="2074" max="2304" width="8.88671875" style="14"/>
    <col min="2305" max="2305" width="7.77734375" style="14" customWidth="1"/>
    <col min="2306" max="2306" width="3.6640625" style="14" customWidth="1"/>
    <col min="2307" max="2307" width="2.77734375" style="14" customWidth="1"/>
    <col min="2308" max="2308" width="1.5546875" style="14" customWidth="1"/>
    <col min="2309" max="2309" width="6.77734375" style="14" customWidth="1"/>
    <col min="2310" max="2310" width="2.109375" style="14" customWidth="1"/>
    <col min="2311" max="2311" width="2.44140625" style="14" customWidth="1"/>
    <col min="2312" max="2312" width="5.109375" style="14" customWidth="1"/>
    <col min="2313" max="2313" width="13.88671875" style="14" customWidth="1"/>
    <col min="2314" max="2314" width="12.109375" style="14" customWidth="1"/>
    <col min="2315" max="2315" width="11.109375" style="14" customWidth="1"/>
    <col min="2316" max="2316" width="1.88671875" style="14" customWidth="1"/>
    <col min="2317" max="2317" width="4.5546875" style="14" customWidth="1"/>
    <col min="2318" max="2318" width="7.44140625" style="14" customWidth="1"/>
    <col min="2319" max="2319" width="2.88671875" style="14" customWidth="1"/>
    <col min="2320" max="2320" width="11.77734375" style="14" customWidth="1"/>
    <col min="2321" max="2321" width="5.5546875" style="14" customWidth="1"/>
    <col min="2322" max="2322" width="6.77734375" style="14" customWidth="1"/>
    <col min="2323" max="2323" width="7.77734375" style="14" customWidth="1"/>
    <col min="2324" max="2324" width="2.88671875" style="14" customWidth="1"/>
    <col min="2325" max="2325" width="5.77734375" style="14" customWidth="1"/>
    <col min="2326" max="2326" width="2.44140625" style="14" customWidth="1"/>
    <col min="2327" max="2327" width="10.6640625" style="14" customWidth="1"/>
    <col min="2328" max="2328" width="2.33203125" style="14" customWidth="1"/>
    <col min="2329" max="2329" width="3.6640625" style="14" customWidth="1"/>
    <col min="2330" max="2560" width="8.88671875" style="14"/>
    <col min="2561" max="2561" width="7.77734375" style="14" customWidth="1"/>
    <col min="2562" max="2562" width="3.6640625" style="14" customWidth="1"/>
    <col min="2563" max="2563" width="2.77734375" style="14" customWidth="1"/>
    <col min="2564" max="2564" width="1.5546875" style="14" customWidth="1"/>
    <col min="2565" max="2565" width="6.77734375" style="14" customWidth="1"/>
    <col min="2566" max="2566" width="2.109375" style="14" customWidth="1"/>
    <col min="2567" max="2567" width="2.44140625" style="14" customWidth="1"/>
    <col min="2568" max="2568" width="5.109375" style="14" customWidth="1"/>
    <col min="2569" max="2569" width="13.88671875" style="14" customWidth="1"/>
    <col min="2570" max="2570" width="12.109375" style="14" customWidth="1"/>
    <col min="2571" max="2571" width="11.109375" style="14" customWidth="1"/>
    <col min="2572" max="2572" width="1.88671875" style="14" customWidth="1"/>
    <col min="2573" max="2573" width="4.5546875" style="14" customWidth="1"/>
    <col min="2574" max="2574" width="7.44140625" style="14" customWidth="1"/>
    <col min="2575" max="2575" width="2.88671875" style="14" customWidth="1"/>
    <col min="2576" max="2576" width="11.77734375" style="14" customWidth="1"/>
    <col min="2577" max="2577" width="5.5546875" style="14" customWidth="1"/>
    <col min="2578" max="2578" width="6.77734375" style="14" customWidth="1"/>
    <col min="2579" max="2579" width="7.77734375" style="14" customWidth="1"/>
    <col min="2580" max="2580" width="2.88671875" style="14" customWidth="1"/>
    <col min="2581" max="2581" width="5.77734375" style="14" customWidth="1"/>
    <col min="2582" max="2582" width="2.44140625" style="14" customWidth="1"/>
    <col min="2583" max="2583" width="10.6640625" style="14" customWidth="1"/>
    <col min="2584" max="2584" width="2.33203125" style="14" customWidth="1"/>
    <col min="2585" max="2585" width="3.6640625" style="14" customWidth="1"/>
    <col min="2586" max="2816" width="8.88671875" style="14"/>
    <col min="2817" max="2817" width="7.77734375" style="14" customWidth="1"/>
    <col min="2818" max="2818" width="3.6640625" style="14" customWidth="1"/>
    <col min="2819" max="2819" width="2.77734375" style="14" customWidth="1"/>
    <col min="2820" max="2820" width="1.5546875" style="14" customWidth="1"/>
    <col min="2821" max="2821" width="6.77734375" style="14" customWidth="1"/>
    <col min="2822" max="2822" width="2.109375" style="14" customWidth="1"/>
    <col min="2823" max="2823" width="2.44140625" style="14" customWidth="1"/>
    <col min="2824" max="2824" width="5.109375" style="14" customWidth="1"/>
    <col min="2825" max="2825" width="13.88671875" style="14" customWidth="1"/>
    <col min="2826" max="2826" width="12.109375" style="14" customWidth="1"/>
    <col min="2827" max="2827" width="11.109375" style="14" customWidth="1"/>
    <col min="2828" max="2828" width="1.88671875" style="14" customWidth="1"/>
    <col min="2829" max="2829" width="4.5546875" style="14" customWidth="1"/>
    <col min="2830" max="2830" width="7.44140625" style="14" customWidth="1"/>
    <col min="2831" max="2831" width="2.88671875" style="14" customWidth="1"/>
    <col min="2832" max="2832" width="11.77734375" style="14" customWidth="1"/>
    <col min="2833" max="2833" width="5.5546875" style="14" customWidth="1"/>
    <col min="2834" max="2834" width="6.77734375" style="14" customWidth="1"/>
    <col min="2835" max="2835" width="7.77734375" style="14" customWidth="1"/>
    <col min="2836" max="2836" width="2.88671875" style="14" customWidth="1"/>
    <col min="2837" max="2837" width="5.77734375" style="14" customWidth="1"/>
    <col min="2838" max="2838" width="2.44140625" style="14" customWidth="1"/>
    <col min="2839" max="2839" width="10.6640625" style="14" customWidth="1"/>
    <col min="2840" max="2840" width="2.33203125" style="14" customWidth="1"/>
    <col min="2841" max="2841" width="3.6640625" style="14" customWidth="1"/>
    <col min="2842" max="3072" width="8.88671875" style="14"/>
    <col min="3073" max="3073" width="7.77734375" style="14" customWidth="1"/>
    <col min="3074" max="3074" width="3.6640625" style="14" customWidth="1"/>
    <col min="3075" max="3075" width="2.77734375" style="14" customWidth="1"/>
    <col min="3076" max="3076" width="1.5546875" style="14" customWidth="1"/>
    <col min="3077" max="3077" width="6.77734375" style="14" customWidth="1"/>
    <col min="3078" max="3078" width="2.109375" style="14" customWidth="1"/>
    <col min="3079" max="3079" width="2.44140625" style="14" customWidth="1"/>
    <col min="3080" max="3080" width="5.109375" style="14" customWidth="1"/>
    <col min="3081" max="3081" width="13.88671875" style="14" customWidth="1"/>
    <col min="3082" max="3082" width="12.109375" style="14" customWidth="1"/>
    <col min="3083" max="3083" width="11.109375" style="14" customWidth="1"/>
    <col min="3084" max="3084" width="1.88671875" style="14" customWidth="1"/>
    <col min="3085" max="3085" width="4.5546875" style="14" customWidth="1"/>
    <col min="3086" max="3086" width="7.44140625" style="14" customWidth="1"/>
    <col min="3087" max="3087" width="2.88671875" style="14" customWidth="1"/>
    <col min="3088" max="3088" width="11.77734375" style="14" customWidth="1"/>
    <col min="3089" max="3089" width="5.5546875" style="14" customWidth="1"/>
    <col min="3090" max="3090" width="6.77734375" style="14" customWidth="1"/>
    <col min="3091" max="3091" width="7.77734375" style="14" customWidth="1"/>
    <col min="3092" max="3092" width="2.88671875" style="14" customWidth="1"/>
    <col min="3093" max="3093" width="5.77734375" style="14" customWidth="1"/>
    <col min="3094" max="3094" width="2.44140625" style="14" customWidth="1"/>
    <col min="3095" max="3095" width="10.6640625" style="14" customWidth="1"/>
    <col min="3096" max="3096" width="2.33203125" style="14" customWidth="1"/>
    <col min="3097" max="3097" width="3.6640625" style="14" customWidth="1"/>
    <col min="3098" max="3328" width="8.88671875" style="14"/>
    <col min="3329" max="3329" width="7.77734375" style="14" customWidth="1"/>
    <col min="3330" max="3330" width="3.6640625" style="14" customWidth="1"/>
    <col min="3331" max="3331" width="2.77734375" style="14" customWidth="1"/>
    <col min="3332" max="3332" width="1.5546875" style="14" customWidth="1"/>
    <col min="3333" max="3333" width="6.77734375" style="14" customWidth="1"/>
    <col min="3334" max="3334" width="2.109375" style="14" customWidth="1"/>
    <col min="3335" max="3335" width="2.44140625" style="14" customWidth="1"/>
    <col min="3336" max="3336" width="5.109375" style="14" customWidth="1"/>
    <col min="3337" max="3337" width="13.88671875" style="14" customWidth="1"/>
    <col min="3338" max="3338" width="12.109375" style="14" customWidth="1"/>
    <col min="3339" max="3339" width="11.109375" style="14" customWidth="1"/>
    <col min="3340" max="3340" width="1.88671875" style="14" customWidth="1"/>
    <col min="3341" max="3341" width="4.5546875" style="14" customWidth="1"/>
    <col min="3342" max="3342" width="7.44140625" style="14" customWidth="1"/>
    <col min="3343" max="3343" width="2.88671875" style="14" customWidth="1"/>
    <col min="3344" max="3344" width="11.77734375" style="14" customWidth="1"/>
    <col min="3345" max="3345" width="5.5546875" style="14" customWidth="1"/>
    <col min="3346" max="3346" width="6.77734375" style="14" customWidth="1"/>
    <col min="3347" max="3347" width="7.77734375" style="14" customWidth="1"/>
    <col min="3348" max="3348" width="2.88671875" style="14" customWidth="1"/>
    <col min="3349" max="3349" width="5.77734375" style="14" customWidth="1"/>
    <col min="3350" max="3350" width="2.44140625" style="14" customWidth="1"/>
    <col min="3351" max="3351" width="10.6640625" style="14" customWidth="1"/>
    <col min="3352" max="3352" width="2.33203125" style="14" customWidth="1"/>
    <col min="3353" max="3353" width="3.6640625" style="14" customWidth="1"/>
    <col min="3354" max="3584" width="8.88671875" style="14"/>
    <col min="3585" max="3585" width="7.77734375" style="14" customWidth="1"/>
    <col min="3586" max="3586" width="3.6640625" style="14" customWidth="1"/>
    <col min="3587" max="3587" width="2.77734375" style="14" customWidth="1"/>
    <col min="3588" max="3588" width="1.5546875" style="14" customWidth="1"/>
    <col min="3589" max="3589" width="6.77734375" style="14" customWidth="1"/>
    <col min="3590" max="3590" width="2.109375" style="14" customWidth="1"/>
    <col min="3591" max="3591" width="2.44140625" style="14" customWidth="1"/>
    <col min="3592" max="3592" width="5.109375" style="14" customWidth="1"/>
    <col min="3593" max="3593" width="13.88671875" style="14" customWidth="1"/>
    <col min="3594" max="3594" width="12.109375" style="14" customWidth="1"/>
    <col min="3595" max="3595" width="11.109375" style="14" customWidth="1"/>
    <col min="3596" max="3596" width="1.88671875" style="14" customWidth="1"/>
    <col min="3597" max="3597" width="4.5546875" style="14" customWidth="1"/>
    <col min="3598" max="3598" width="7.44140625" style="14" customWidth="1"/>
    <col min="3599" max="3599" width="2.88671875" style="14" customWidth="1"/>
    <col min="3600" max="3600" width="11.77734375" style="14" customWidth="1"/>
    <col min="3601" max="3601" width="5.5546875" style="14" customWidth="1"/>
    <col min="3602" max="3602" width="6.77734375" style="14" customWidth="1"/>
    <col min="3603" max="3603" width="7.77734375" style="14" customWidth="1"/>
    <col min="3604" max="3604" width="2.88671875" style="14" customWidth="1"/>
    <col min="3605" max="3605" width="5.77734375" style="14" customWidth="1"/>
    <col min="3606" max="3606" width="2.44140625" style="14" customWidth="1"/>
    <col min="3607" max="3607" width="10.6640625" style="14" customWidth="1"/>
    <col min="3608" max="3608" width="2.33203125" style="14" customWidth="1"/>
    <col min="3609" max="3609" width="3.6640625" style="14" customWidth="1"/>
    <col min="3610" max="3840" width="8.88671875" style="14"/>
    <col min="3841" max="3841" width="7.77734375" style="14" customWidth="1"/>
    <col min="3842" max="3842" width="3.6640625" style="14" customWidth="1"/>
    <col min="3843" max="3843" width="2.77734375" style="14" customWidth="1"/>
    <col min="3844" max="3844" width="1.5546875" style="14" customWidth="1"/>
    <col min="3845" max="3845" width="6.77734375" style="14" customWidth="1"/>
    <col min="3846" max="3846" width="2.109375" style="14" customWidth="1"/>
    <col min="3847" max="3847" width="2.44140625" style="14" customWidth="1"/>
    <col min="3848" max="3848" width="5.109375" style="14" customWidth="1"/>
    <col min="3849" max="3849" width="13.88671875" style="14" customWidth="1"/>
    <col min="3850" max="3850" width="12.109375" style="14" customWidth="1"/>
    <col min="3851" max="3851" width="11.109375" style="14" customWidth="1"/>
    <col min="3852" max="3852" width="1.88671875" style="14" customWidth="1"/>
    <col min="3853" max="3853" width="4.5546875" style="14" customWidth="1"/>
    <col min="3854" max="3854" width="7.44140625" style="14" customWidth="1"/>
    <col min="3855" max="3855" width="2.88671875" style="14" customWidth="1"/>
    <col min="3856" max="3856" width="11.77734375" style="14" customWidth="1"/>
    <col min="3857" max="3857" width="5.5546875" style="14" customWidth="1"/>
    <col min="3858" max="3858" width="6.77734375" style="14" customWidth="1"/>
    <col min="3859" max="3859" width="7.77734375" style="14" customWidth="1"/>
    <col min="3860" max="3860" width="2.88671875" style="14" customWidth="1"/>
    <col min="3861" max="3861" width="5.77734375" style="14" customWidth="1"/>
    <col min="3862" max="3862" width="2.44140625" style="14" customWidth="1"/>
    <col min="3863" max="3863" width="10.6640625" style="14" customWidth="1"/>
    <col min="3864" max="3864" width="2.33203125" style="14" customWidth="1"/>
    <col min="3865" max="3865" width="3.6640625" style="14" customWidth="1"/>
    <col min="3866" max="4096" width="8.88671875" style="14"/>
    <col min="4097" max="4097" width="7.77734375" style="14" customWidth="1"/>
    <col min="4098" max="4098" width="3.6640625" style="14" customWidth="1"/>
    <col min="4099" max="4099" width="2.77734375" style="14" customWidth="1"/>
    <col min="4100" max="4100" width="1.5546875" style="14" customWidth="1"/>
    <col min="4101" max="4101" width="6.77734375" style="14" customWidth="1"/>
    <col min="4102" max="4102" width="2.109375" style="14" customWidth="1"/>
    <col min="4103" max="4103" width="2.44140625" style="14" customWidth="1"/>
    <col min="4104" max="4104" width="5.109375" style="14" customWidth="1"/>
    <col min="4105" max="4105" width="13.88671875" style="14" customWidth="1"/>
    <col min="4106" max="4106" width="12.109375" style="14" customWidth="1"/>
    <col min="4107" max="4107" width="11.109375" style="14" customWidth="1"/>
    <col min="4108" max="4108" width="1.88671875" style="14" customWidth="1"/>
    <col min="4109" max="4109" width="4.5546875" style="14" customWidth="1"/>
    <col min="4110" max="4110" width="7.44140625" style="14" customWidth="1"/>
    <col min="4111" max="4111" width="2.88671875" style="14" customWidth="1"/>
    <col min="4112" max="4112" width="11.77734375" style="14" customWidth="1"/>
    <col min="4113" max="4113" width="5.5546875" style="14" customWidth="1"/>
    <col min="4114" max="4114" width="6.77734375" style="14" customWidth="1"/>
    <col min="4115" max="4115" width="7.77734375" style="14" customWidth="1"/>
    <col min="4116" max="4116" width="2.88671875" style="14" customWidth="1"/>
    <col min="4117" max="4117" width="5.77734375" style="14" customWidth="1"/>
    <col min="4118" max="4118" width="2.44140625" style="14" customWidth="1"/>
    <col min="4119" max="4119" width="10.6640625" style="14" customWidth="1"/>
    <col min="4120" max="4120" width="2.33203125" style="14" customWidth="1"/>
    <col min="4121" max="4121" width="3.6640625" style="14" customWidth="1"/>
    <col min="4122" max="4352" width="8.88671875" style="14"/>
    <col min="4353" max="4353" width="7.77734375" style="14" customWidth="1"/>
    <col min="4354" max="4354" width="3.6640625" style="14" customWidth="1"/>
    <col min="4355" max="4355" width="2.77734375" style="14" customWidth="1"/>
    <col min="4356" max="4356" width="1.5546875" style="14" customWidth="1"/>
    <col min="4357" max="4357" width="6.77734375" style="14" customWidth="1"/>
    <col min="4358" max="4358" width="2.109375" style="14" customWidth="1"/>
    <col min="4359" max="4359" width="2.44140625" style="14" customWidth="1"/>
    <col min="4360" max="4360" width="5.109375" style="14" customWidth="1"/>
    <col min="4361" max="4361" width="13.88671875" style="14" customWidth="1"/>
    <col min="4362" max="4362" width="12.109375" style="14" customWidth="1"/>
    <col min="4363" max="4363" width="11.109375" style="14" customWidth="1"/>
    <col min="4364" max="4364" width="1.88671875" style="14" customWidth="1"/>
    <col min="4365" max="4365" width="4.5546875" style="14" customWidth="1"/>
    <col min="4366" max="4366" width="7.44140625" style="14" customWidth="1"/>
    <col min="4367" max="4367" width="2.88671875" style="14" customWidth="1"/>
    <col min="4368" max="4368" width="11.77734375" style="14" customWidth="1"/>
    <col min="4369" max="4369" width="5.5546875" style="14" customWidth="1"/>
    <col min="4370" max="4370" width="6.77734375" style="14" customWidth="1"/>
    <col min="4371" max="4371" width="7.77734375" style="14" customWidth="1"/>
    <col min="4372" max="4372" width="2.88671875" style="14" customWidth="1"/>
    <col min="4373" max="4373" width="5.77734375" style="14" customWidth="1"/>
    <col min="4374" max="4374" width="2.44140625" style="14" customWidth="1"/>
    <col min="4375" max="4375" width="10.6640625" style="14" customWidth="1"/>
    <col min="4376" max="4376" width="2.33203125" style="14" customWidth="1"/>
    <col min="4377" max="4377" width="3.6640625" style="14" customWidth="1"/>
    <col min="4378" max="4608" width="8.88671875" style="14"/>
    <col min="4609" max="4609" width="7.77734375" style="14" customWidth="1"/>
    <col min="4610" max="4610" width="3.6640625" style="14" customWidth="1"/>
    <col min="4611" max="4611" width="2.77734375" style="14" customWidth="1"/>
    <col min="4612" max="4612" width="1.5546875" style="14" customWidth="1"/>
    <col min="4613" max="4613" width="6.77734375" style="14" customWidth="1"/>
    <col min="4614" max="4614" width="2.109375" style="14" customWidth="1"/>
    <col min="4615" max="4615" width="2.44140625" style="14" customWidth="1"/>
    <col min="4616" max="4616" width="5.109375" style="14" customWidth="1"/>
    <col min="4617" max="4617" width="13.88671875" style="14" customWidth="1"/>
    <col min="4618" max="4618" width="12.109375" style="14" customWidth="1"/>
    <col min="4619" max="4619" width="11.109375" style="14" customWidth="1"/>
    <col min="4620" max="4620" width="1.88671875" style="14" customWidth="1"/>
    <col min="4621" max="4621" width="4.5546875" style="14" customWidth="1"/>
    <col min="4622" max="4622" width="7.44140625" style="14" customWidth="1"/>
    <col min="4623" max="4623" width="2.88671875" style="14" customWidth="1"/>
    <col min="4624" max="4624" width="11.77734375" style="14" customWidth="1"/>
    <col min="4625" max="4625" width="5.5546875" style="14" customWidth="1"/>
    <col min="4626" max="4626" width="6.77734375" style="14" customWidth="1"/>
    <col min="4627" max="4627" width="7.77734375" style="14" customWidth="1"/>
    <col min="4628" max="4628" width="2.88671875" style="14" customWidth="1"/>
    <col min="4629" max="4629" width="5.77734375" style="14" customWidth="1"/>
    <col min="4630" max="4630" width="2.44140625" style="14" customWidth="1"/>
    <col min="4631" max="4631" width="10.6640625" style="14" customWidth="1"/>
    <col min="4632" max="4632" width="2.33203125" style="14" customWidth="1"/>
    <col min="4633" max="4633" width="3.6640625" style="14" customWidth="1"/>
    <col min="4634" max="4864" width="8.88671875" style="14"/>
    <col min="4865" max="4865" width="7.77734375" style="14" customWidth="1"/>
    <col min="4866" max="4866" width="3.6640625" style="14" customWidth="1"/>
    <col min="4867" max="4867" width="2.77734375" style="14" customWidth="1"/>
    <col min="4868" max="4868" width="1.5546875" style="14" customWidth="1"/>
    <col min="4869" max="4869" width="6.77734375" style="14" customWidth="1"/>
    <col min="4870" max="4870" width="2.109375" style="14" customWidth="1"/>
    <col min="4871" max="4871" width="2.44140625" style="14" customWidth="1"/>
    <col min="4872" max="4872" width="5.109375" style="14" customWidth="1"/>
    <col min="4873" max="4873" width="13.88671875" style="14" customWidth="1"/>
    <col min="4874" max="4874" width="12.109375" style="14" customWidth="1"/>
    <col min="4875" max="4875" width="11.109375" style="14" customWidth="1"/>
    <col min="4876" max="4876" width="1.88671875" style="14" customWidth="1"/>
    <col min="4877" max="4877" width="4.5546875" style="14" customWidth="1"/>
    <col min="4878" max="4878" width="7.44140625" style="14" customWidth="1"/>
    <col min="4879" max="4879" width="2.88671875" style="14" customWidth="1"/>
    <col min="4880" max="4880" width="11.77734375" style="14" customWidth="1"/>
    <col min="4881" max="4881" width="5.5546875" style="14" customWidth="1"/>
    <col min="4882" max="4882" width="6.77734375" style="14" customWidth="1"/>
    <col min="4883" max="4883" width="7.77734375" style="14" customWidth="1"/>
    <col min="4884" max="4884" width="2.88671875" style="14" customWidth="1"/>
    <col min="4885" max="4885" width="5.77734375" style="14" customWidth="1"/>
    <col min="4886" max="4886" width="2.44140625" style="14" customWidth="1"/>
    <col min="4887" max="4887" width="10.6640625" style="14" customWidth="1"/>
    <col min="4888" max="4888" width="2.33203125" style="14" customWidth="1"/>
    <col min="4889" max="4889" width="3.6640625" style="14" customWidth="1"/>
    <col min="4890" max="5120" width="8.88671875" style="14"/>
    <col min="5121" max="5121" width="7.77734375" style="14" customWidth="1"/>
    <col min="5122" max="5122" width="3.6640625" style="14" customWidth="1"/>
    <col min="5123" max="5123" width="2.77734375" style="14" customWidth="1"/>
    <col min="5124" max="5124" width="1.5546875" style="14" customWidth="1"/>
    <col min="5125" max="5125" width="6.77734375" style="14" customWidth="1"/>
    <col min="5126" max="5126" width="2.109375" style="14" customWidth="1"/>
    <col min="5127" max="5127" width="2.44140625" style="14" customWidth="1"/>
    <col min="5128" max="5128" width="5.109375" style="14" customWidth="1"/>
    <col min="5129" max="5129" width="13.88671875" style="14" customWidth="1"/>
    <col min="5130" max="5130" width="12.109375" style="14" customWidth="1"/>
    <col min="5131" max="5131" width="11.109375" style="14" customWidth="1"/>
    <col min="5132" max="5132" width="1.88671875" style="14" customWidth="1"/>
    <col min="5133" max="5133" width="4.5546875" style="14" customWidth="1"/>
    <col min="5134" max="5134" width="7.44140625" style="14" customWidth="1"/>
    <col min="5135" max="5135" width="2.88671875" style="14" customWidth="1"/>
    <col min="5136" max="5136" width="11.77734375" style="14" customWidth="1"/>
    <col min="5137" max="5137" width="5.5546875" style="14" customWidth="1"/>
    <col min="5138" max="5138" width="6.77734375" style="14" customWidth="1"/>
    <col min="5139" max="5139" width="7.77734375" style="14" customWidth="1"/>
    <col min="5140" max="5140" width="2.88671875" style="14" customWidth="1"/>
    <col min="5141" max="5141" width="5.77734375" style="14" customWidth="1"/>
    <col min="5142" max="5142" width="2.44140625" style="14" customWidth="1"/>
    <col min="5143" max="5143" width="10.6640625" style="14" customWidth="1"/>
    <col min="5144" max="5144" width="2.33203125" style="14" customWidth="1"/>
    <col min="5145" max="5145" width="3.6640625" style="14" customWidth="1"/>
    <col min="5146" max="5376" width="8.88671875" style="14"/>
    <col min="5377" max="5377" width="7.77734375" style="14" customWidth="1"/>
    <col min="5378" max="5378" width="3.6640625" style="14" customWidth="1"/>
    <col min="5379" max="5379" width="2.77734375" style="14" customWidth="1"/>
    <col min="5380" max="5380" width="1.5546875" style="14" customWidth="1"/>
    <col min="5381" max="5381" width="6.77734375" style="14" customWidth="1"/>
    <col min="5382" max="5382" width="2.109375" style="14" customWidth="1"/>
    <col min="5383" max="5383" width="2.44140625" style="14" customWidth="1"/>
    <col min="5384" max="5384" width="5.109375" style="14" customWidth="1"/>
    <col min="5385" max="5385" width="13.88671875" style="14" customWidth="1"/>
    <col min="5386" max="5386" width="12.109375" style="14" customWidth="1"/>
    <col min="5387" max="5387" width="11.109375" style="14" customWidth="1"/>
    <col min="5388" max="5388" width="1.88671875" style="14" customWidth="1"/>
    <col min="5389" max="5389" width="4.5546875" style="14" customWidth="1"/>
    <col min="5390" max="5390" width="7.44140625" style="14" customWidth="1"/>
    <col min="5391" max="5391" width="2.88671875" style="14" customWidth="1"/>
    <col min="5392" max="5392" width="11.77734375" style="14" customWidth="1"/>
    <col min="5393" max="5393" width="5.5546875" style="14" customWidth="1"/>
    <col min="5394" max="5394" width="6.77734375" style="14" customWidth="1"/>
    <col min="5395" max="5395" width="7.77734375" style="14" customWidth="1"/>
    <col min="5396" max="5396" width="2.88671875" style="14" customWidth="1"/>
    <col min="5397" max="5397" width="5.77734375" style="14" customWidth="1"/>
    <col min="5398" max="5398" width="2.44140625" style="14" customWidth="1"/>
    <col min="5399" max="5399" width="10.6640625" style="14" customWidth="1"/>
    <col min="5400" max="5400" width="2.33203125" style="14" customWidth="1"/>
    <col min="5401" max="5401" width="3.6640625" style="14" customWidth="1"/>
    <col min="5402" max="5632" width="8.88671875" style="14"/>
    <col min="5633" max="5633" width="7.77734375" style="14" customWidth="1"/>
    <col min="5634" max="5634" width="3.6640625" style="14" customWidth="1"/>
    <col min="5635" max="5635" width="2.77734375" style="14" customWidth="1"/>
    <col min="5636" max="5636" width="1.5546875" style="14" customWidth="1"/>
    <col min="5637" max="5637" width="6.77734375" style="14" customWidth="1"/>
    <col min="5638" max="5638" width="2.109375" style="14" customWidth="1"/>
    <col min="5639" max="5639" width="2.44140625" style="14" customWidth="1"/>
    <col min="5640" max="5640" width="5.109375" style="14" customWidth="1"/>
    <col min="5641" max="5641" width="13.88671875" style="14" customWidth="1"/>
    <col min="5642" max="5642" width="12.109375" style="14" customWidth="1"/>
    <col min="5643" max="5643" width="11.109375" style="14" customWidth="1"/>
    <col min="5644" max="5644" width="1.88671875" style="14" customWidth="1"/>
    <col min="5645" max="5645" width="4.5546875" style="14" customWidth="1"/>
    <col min="5646" max="5646" width="7.44140625" style="14" customWidth="1"/>
    <col min="5647" max="5647" width="2.88671875" style="14" customWidth="1"/>
    <col min="5648" max="5648" width="11.77734375" style="14" customWidth="1"/>
    <col min="5649" max="5649" width="5.5546875" style="14" customWidth="1"/>
    <col min="5650" max="5650" width="6.77734375" style="14" customWidth="1"/>
    <col min="5651" max="5651" width="7.77734375" style="14" customWidth="1"/>
    <col min="5652" max="5652" width="2.88671875" style="14" customWidth="1"/>
    <col min="5653" max="5653" width="5.77734375" style="14" customWidth="1"/>
    <col min="5654" max="5654" width="2.44140625" style="14" customWidth="1"/>
    <col min="5655" max="5655" width="10.6640625" style="14" customWidth="1"/>
    <col min="5656" max="5656" width="2.33203125" style="14" customWidth="1"/>
    <col min="5657" max="5657" width="3.6640625" style="14" customWidth="1"/>
    <col min="5658" max="5888" width="8.88671875" style="14"/>
    <col min="5889" max="5889" width="7.77734375" style="14" customWidth="1"/>
    <col min="5890" max="5890" width="3.6640625" style="14" customWidth="1"/>
    <col min="5891" max="5891" width="2.77734375" style="14" customWidth="1"/>
    <col min="5892" max="5892" width="1.5546875" style="14" customWidth="1"/>
    <col min="5893" max="5893" width="6.77734375" style="14" customWidth="1"/>
    <col min="5894" max="5894" width="2.109375" style="14" customWidth="1"/>
    <col min="5895" max="5895" width="2.44140625" style="14" customWidth="1"/>
    <col min="5896" max="5896" width="5.109375" style="14" customWidth="1"/>
    <col min="5897" max="5897" width="13.88671875" style="14" customWidth="1"/>
    <col min="5898" max="5898" width="12.109375" style="14" customWidth="1"/>
    <col min="5899" max="5899" width="11.109375" style="14" customWidth="1"/>
    <col min="5900" max="5900" width="1.88671875" style="14" customWidth="1"/>
    <col min="5901" max="5901" width="4.5546875" style="14" customWidth="1"/>
    <col min="5902" max="5902" width="7.44140625" style="14" customWidth="1"/>
    <col min="5903" max="5903" width="2.88671875" style="14" customWidth="1"/>
    <col min="5904" max="5904" width="11.77734375" style="14" customWidth="1"/>
    <col min="5905" max="5905" width="5.5546875" style="14" customWidth="1"/>
    <col min="5906" max="5906" width="6.77734375" style="14" customWidth="1"/>
    <col min="5907" max="5907" width="7.77734375" style="14" customWidth="1"/>
    <col min="5908" max="5908" width="2.88671875" style="14" customWidth="1"/>
    <col min="5909" max="5909" width="5.77734375" style="14" customWidth="1"/>
    <col min="5910" max="5910" width="2.44140625" style="14" customWidth="1"/>
    <col min="5911" max="5911" width="10.6640625" style="14" customWidth="1"/>
    <col min="5912" max="5912" width="2.33203125" style="14" customWidth="1"/>
    <col min="5913" max="5913" width="3.6640625" style="14" customWidth="1"/>
    <col min="5914" max="6144" width="8.88671875" style="14"/>
    <col min="6145" max="6145" width="7.77734375" style="14" customWidth="1"/>
    <col min="6146" max="6146" width="3.6640625" style="14" customWidth="1"/>
    <col min="6147" max="6147" width="2.77734375" style="14" customWidth="1"/>
    <col min="6148" max="6148" width="1.5546875" style="14" customWidth="1"/>
    <col min="6149" max="6149" width="6.77734375" style="14" customWidth="1"/>
    <col min="6150" max="6150" width="2.109375" style="14" customWidth="1"/>
    <col min="6151" max="6151" width="2.44140625" style="14" customWidth="1"/>
    <col min="6152" max="6152" width="5.109375" style="14" customWidth="1"/>
    <col min="6153" max="6153" width="13.88671875" style="14" customWidth="1"/>
    <col min="6154" max="6154" width="12.109375" style="14" customWidth="1"/>
    <col min="6155" max="6155" width="11.109375" style="14" customWidth="1"/>
    <col min="6156" max="6156" width="1.88671875" style="14" customWidth="1"/>
    <col min="6157" max="6157" width="4.5546875" style="14" customWidth="1"/>
    <col min="6158" max="6158" width="7.44140625" style="14" customWidth="1"/>
    <col min="6159" max="6159" width="2.88671875" style="14" customWidth="1"/>
    <col min="6160" max="6160" width="11.77734375" style="14" customWidth="1"/>
    <col min="6161" max="6161" width="5.5546875" style="14" customWidth="1"/>
    <col min="6162" max="6162" width="6.77734375" style="14" customWidth="1"/>
    <col min="6163" max="6163" width="7.77734375" style="14" customWidth="1"/>
    <col min="6164" max="6164" width="2.88671875" style="14" customWidth="1"/>
    <col min="6165" max="6165" width="5.77734375" style="14" customWidth="1"/>
    <col min="6166" max="6166" width="2.44140625" style="14" customWidth="1"/>
    <col min="6167" max="6167" width="10.6640625" style="14" customWidth="1"/>
    <col min="6168" max="6168" width="2.33203125" style="14" customWidth="1"/>
    <col min="6169" max="6169" width="3.6640625" style="14" customWidth="1"/>
    <col min="6170" max="6400" width="8.88671875" style="14"/>
    <col min="6401" max="6401" width="7.77734375" style="14" customWidth="1"/>
    <col min="6402" max="6402" width="3.6640625" style="14" customWidth="1"/>
    <col min="6403" max="6403" width="2.77734375" style="14" customWidth="1"/>
    <col min="6404" max="6404" width="1.5546875" style="14" customWidth="1"/>
    <col min="6405" max="6405" width="6.77734375" style="14" customWidth="1"/>
    <col min="6406" max="6406" width="2.109375" style="14" customWidth="1"/>
    <col min="6407" max="6407" width="2.44140625" style="14" customWidth="1"/>
    <col min="6408" max="6408" width="5.109375" style="14" customWidth="1"/>
    <col min="6409" max="6409" width="13.88671875" style="14" customWidth="1"/>
    <col min="6410" max="6410" width="12.109375" style="14" customWidth="1"/>
    <col min="6411" max="6411" width="11.109375" style="14" customWidth="1"/>
    <col min="6412" max="6412" width="1.88671875" style="14" customWidth="1"/>
    <col min="6413" max="6413" width="4.5546875" style="14" customWidth="1"/>
    <col min="6414" max="6414" width="7.44140625" style="14" customWidth="1"/>
    <col min="6415" max="6415" width="2.88671875" style="14" customWidth="1"/>
    <col min="6416" max="6416" width="11.77734375" style="14" customWidth="1"/>
    <col min="6417" max="6417" width="5.5546875" style="14" customWidth="1"/>
    <col min="6418" max="6418" width="6.77734375" style="14" customWidth="1"/>
    <col min="6419" max="6419" width="7.77734375" style="14" customWidth="1"/>
    <col min="6420" max="6420" width="2.88671875" style="14" customWidth="1"/>
    <col min="6421" max="6421" width="5.77734375" style="14" customWidth="1"/>
    <col min="6422" max="6422" width="2.44140625" style="14" customWidth="1"/>
    <col min="6423" max="6423" width="10.6640625" style="14" customWidth="1"/>
    <col min="6424" max="6424" width="2.33203125" style="14" customWidth="1"/>
    <col min="6425" max="6425" width="3.6640625" style="14" customWidth="1"/>
    <col min="6426" max="6656" width="8.88671875" style="14"/>
    <col min="6657" max="6657" width="7.77734375" style="14" customWidth="1"/>
    <col min="6658" max="6658" width="3.6640625" style="14" customWidth="1"/>
    <col min="6659" max="6659" width="2.77734375" style="14" customWidth="1"/>
    <col min="6660" max="6660" width="1.5546875" style="14" customWidth="1"/>
    <col min="6661" max="6661" width="6.77734375" style="14" customWidth="1"/>
    <col min="6662" max="6662" width="2.109375" style="14" customWidth="1"/>
    <col min="6663" max="6663" width="2.44140625" style="14" customWidth="1"/>
    <col min="6664" max="6664" width="5.109375" style="14" customWidth="1"/>
    <col min="6665" max="6665" width="13.88671875" style="14" customWidth="1"/>
    <col min="6666" max="6666" width="12.109375" style="14" customWidth="1"/>
    <col min="6667" max="6667" width="11.109375" style="14" customWidth="1"/>
    <col min="6668" max="6668" width="1.88671875" style="14" customWidth="1"/>
    <col min="6669" max="6669" width="4.5546875" style="14" customWidth="1"/>
    <col min="6670" max="6670" width="7.44140625" style="14" customWidth="1"/>
    <col min="6671" max="6671" width="2.88671875" style="14" customWidth="1"/>
    <col min="6672" max="6672" width="11.77734375" style="14" customWidth="1"/>
    <col min="6673" max="6673" width="5.5546875" style="14" customWidth="1"/>
    <col min="6674" max="6674" width="6.77734375" style="14" customWidth="1"/>
    <col min="6675" max="6675" width="7.77734375" style="14" customWidth="1"/>
    <col min="6676" max="6676" width="2.88671875" style="14" customWidth="1"/>
    <col min="6677" max="6677" width="5.77734375" style="14" customWidth="1"/>
    <col min="6678" max="6678" width="2.44140625" style="14" customWidth="1"/>
    <col min="6679" max="6679" width="10.6640625" style="14" customWidth="1"/>
    <col min="6680" max="6680" width="2.33203125" style="14" customWidth="1"/>
    <col min="6681" max="6681" width="3.6640625" style="14" customWidth="1"/>
    <col min="6682" max="6912" width="8.88671875" style="14"/>
    <col min="6913" max="6913" width="7.77734375" style="14" customWidth="1"/>
    <col min="6914" max="6914" width="3.6640625" style="14" customWidth="1"/>
    <col min="6915" max="6915" width="2.77734375" style="14" customWidth="1"/>
    <col min="6916" max="6916" width="1.5546875" style="14" customWidth="1"/>
    <col min="6917" max="6917" width="6.77734375" style="14" customWidth="1"/>
    <col min="6918" max="6918" width="2.109375" style="14" customWidth="1"/>
    <col min="6919" max="6919" width="2.44140625" style="14" customWidth="1"/>
    <col min="6920" max="6920" width="5.109375" style="14" customWidth="1"/>
    <col min="6921" max="6921" width="13.88671875" style="14" customWidth="1"/>
    <col min="6922" max="6922" width="12.109375" style="14" customWidth="1"/>
    <col min="6923" max="6923" width="11.109375" style="14" customWidth="1"/>
    <col min="6924" max="6924" width="1.88671875" style="14" customWidth="1"/>
    <col min="6925" max="6925" width="4.5546875" style="14" customWidth="1"/>
    <col min="6926" max="6926" width="7.44140625" style="14" customWidth="1"/>
    <col min="6927" max="6927" width="2.88671875" style="14" customWidth="1"/>
    <col min="6928" max="6928" width="11.77734375" style="14" customWidth="1"/>
    <col min="6929" max="6929" width="5.5546875" style="14" customWidth="1"/>
    <col min="6930" max="6930" width="6.77734375" style="14" customWidth="1"/>
    <col min="6931" max="6931" width="7.77734375" style="14" customWidth="1"/>
    <col min="6932" max="6932" width="2.88671875" style="14" customWidth="1"/>
    <col min="6933" max="6933" width="5.77734375" style="14" customWidth="1"/>
    <col min="6934" max="6934" width="2.44140625" style="14" customWidth="1"/>
    <col min="6935" max="6935" width="10.6640625" style="14" customWidth="1"/>
    <col min="6936" max="6936" width="2.33203125" style="14" customWidth="1"/>
    <col min="6937" max="6937" width="3.6640625" style="14" customWidth="1"/>
    <col min="6938" max="7168" width="8.88671875" style="14"/>
    <col min="7169" max="7169" width="7.77734375" style="14" customWidth="1"/>
    <col min="7170" max="7170" width="3.6640625" style="14" customWidth="1"/>
    <col min="7171" max="7171" width="2.77734375" style="14" customWidth="1"/>
    <col min="7172" max="7172" width="1.5546875" style="14" customWidth="1"/>
    <col min="7173" max="7173" width="6.77734375" style="14" customWidth="1"/>
    <col min="7174" max="7174" width="2.109375" style="14" customWidth="1"/>
    <col min="7175" max="7175" width="2.44140625" style="14" customWidth="1"/>
    <col min="7176" max="7176" width="5.109375" style="14" customWidth="1"/>
    <col min="7177" max="7177" width="13.88671875" style="14" customWidth="1"/>
    <col min="7178" max="7178" width="12.109375" style="14" customWidth="1"/>
    <col min="7179" max="7179" width="11.109375" style="14" customWidth="1"/>
    <col min="7180" max="7180" width="1.88671875" style="14" customWidth="1"/>
    <col min="7181" max="7181" width="4.5546875" style="14" customWidth="1"/>
    <col min="7182" max="7182" width="7.44140625" style="14" customWidth="1"/>
    <col min="7183" max="7183" width="2.88671875" style="14" customWidth="1"/>
    <col min="7184" max="7184" width="11.77734375" style="14" customWidth="1"/>
    <col min="7185" max="7185" width="5.5546875" style="14" customWidth="1"/>
    <col min="7186" max="7186" width="6.77734375" style="14" customWidth="1"/>
    <col min="7187" max="7187" width="7.77734375" style="14" customWidth="1"/>
    <col min="7188" max="7188" width="2.88671875" style="14" customWidth="1"/>
    <col min="7189" max="7189" width="5.77734375" style="14" customWidth="1"/>
    <col min="7190" max="7190" width="2.44140625" style="14" customWidth="1"/>
    <col min="7191" max="7191" width="10.6640625" style="14" customWidth="1"/>
    <col min="7192" max="7192" width="2.33203125" style="14" customWidth="1"/>
    <col min="7193" max="7193" width="3.6640625" style="14" customWidth="1"/>
    <col min="7194" max="7424" width="8.88671875" style="14"/>
    <col min="7425" max="7425" width="7.77734375" style="14" customWidth="1"/>
    <col min="7426" max="7426" width="3.6640625" style="14" customWidth="1"/>
    <col min="7427" max="7427" width="2.77734375" style="14" customWidth="1"/>
    <col min="7428" max="7428" width="1.5546875" style="14" customWidth="1"/>
    <col min="7429" max="7429" width="6.77734375" style="14" customWidth="1"/>
    <col min="7430" max="7430" width="2.109375" style="14" customWidth="1"/>
    <col min="7431" max="7431" width="2.44140625" style="14" customWidth="1"/>
    <col min="7432" max="7432" width="5.109375" style="14" customWidth="1"/>
    <col min="7433" max="7433" width="13.88671875" style="14" customWidth="1"/>
    <col min="7434" max="7434" width="12.109375" style="14" customWidth="1"/>
    <col min="7435" max="7435" width="11.109375" style="14" customWidth="1"/>
    <col min="7436" max="7436" width="1.88671875" style="14" customWidth="1"/>
    <col min="7437" max="7437" width="4.5546875" style="14" customWidth="1"/>
    <col min="7438" max="7438" width="7.44140625" style="14" customWidth="1"/>
    <col min="7439" max="7439" width="2.88671875" style="14" customWidth="1"/>
    <col min="7440" max="7440" width="11.77734375" style="14" customWidth="1"/>
    <col min="7441" max="7441" width="5.5546875" style="14" customWidth="1"/>
    <col min="7442" max="7442" width="6.77734375" style="14" customWidth="1"/>
    <col min="7443" max="7443" width="7.77734375" style="14" customWidth="1"/>
    <col min="7444" max="7444" width="2.88671875" style="14" customWidth="1"/>
    <col min="7445" max="7445" width="5.77734375" style="14" customWidth="1"/>
    <col min="7446" max="7446" width="2.44140625" style="14" customWidth="1"/>
    <col min="7447" max="7447" width="10.6640625" style="14" customWidth="1"/>
    <col min="7448" max="7448" width="2.33203125" style="14" customWidth="1"/>
    <col min="7449" max="7449" width="3.6640625" style="14" customWidth="1"/>
    <col min="7450" max="7680" width="8.88671875" style="14"/>
    <col min="7681" max="7681" width="7.77734375" style="14" customWidth="1"/>
    <col min="7682" max="7682" width="3.6640625" style="14" customWidth="1"/>
    <col min="7683" max="7683" width="2.77734375" style="14" customWidth="1"/>
    <col min="7684" max="7684" width="1.5546875" style="14" customWidth="1"/>
    <col min="7685" max="7685" width="6.77734375" style="14" customWidth="1"/>
    <col min="7686" max="7686" width="2.109375" style="14" customWidth="1"/>
    <col min="7687" max="7687" width="2.44140625" style="14" customWidth="1"/>
    <col min="7688" max="7688" width="5.109375" style="14" customWidth="1"/>
    <col min="7689" max="7689" width="13.88671875" style="14" customWidth="1"/>
    <col min="7690" max="7690" width="12.109375" style="14" customWidth="1"/>
    <col min="7691" max="7691" width="11.109375" style="14" customWidth="1"/>
    <col min="7692" max="7692" width="1.88671875" style="14" customWidth="1"/>
    <col min="7693" max="7693" width="4.5546875" style="14" customWidth="1"/>
    <col min="7694" max="7694" width="7.44140625" style="14" customWidth="1"/>
    <col min="7695" max="7695" width="2.88671875" style="14" customWidth="1"/>
    <col min="7696" max="7696" width="11.77734375" style="14" customWidth="1"/>
    <col min="7697" max="7697" width="5.5546875" style="14" customWidth="1"/>
    <col min="7698" max="7698" width="6.77734375" style="14" customWidth="1"/>
    <col min="7699" max="7699" width="7.77734375" style="14" customWidth="1"/>
    <col min="7700" max="7700" width="2.88671875" style="14" customWidth="1"/>
    <col min="7701" max="7701" width="5.77734375" style="14" customWidth="1"/>
    <col min="7702" max="7702" width="2.44140625" style="14" customWidth="1"/>
    <col min="7703" max="7703" width="10.6640625" style="14" customWidth="1"/>
    <col min="7704" max="7704" width="2.33203125" style="14" customWidth="1"/>
    <col min="7705" max="7705" width="3.6640625" style="14" customWidth="1"/>
    <col min="7706" max="7936" width="8.88671875" style="14"/>
    <col min="7937" max="7937" width="7.77734375" style="14" customWidth="1"/>
    <col min="7938" max="7938" width="3.6640625" style="14" customWidth="1"/>
    <col min="7939" max="7939" width="2.77734375" style="14" customWidth="1"/>
    <col min="7940" max="7940" width="1.5546875" style="14" customWidth="1"/>
    <col min="7941" max="7941" width="6.77734375" style="14" customWidth="1"/>
    <col min="7942" max="7942" width="2.109375" style="14" customWidth="1"/>
    <col min="7943" max="7943" width="2.44140625" style="14" customWidth="1"/>
    <col min="7944" max="7944" width="5.109375" style="14" customWidth="1"/>
    <col min="7945" max="7945" width="13.88671875" style="14" customWidth="1"/>
    <col min="7946" max="7946" width="12.109375" style="14" customWidth="1"/>
    <col min="7947" max="7947" width="11.109375" style="14" customWidth="1"/>
    <col min="7948" max="7948" width="1.88671875" style="14" customWidth="1"/>
    <col min="7949" max="7949" width="4.5546875" style="14" customWidth="1"/>
    <col min="7950" max="7950" width="7.44140625" style="14" customWidth="1"/>
    <col min="7951" max="7951" width="2.88671875" style="14" customWidth="1"/>
    <col min="7952" max="7952" width="11.77734375" style="14" customWidth="1"/>
    <col min="7953" max="7953" width="5.5546875" style="14" customWidth="1"/>
    <col min="7954" max="7954" width="6.77734375" style="14" customWidth="1"/>
    <col min="7955" max="7955" width="7.77734375" style="14" customWidth="1"/>
    <col min="7956" max="7956" width="2.88671875" style="14" customWidth="1"/>
    <col min="7957" max="7957" width="5.77734375" style="14" customWidth="1"/>
    <col min="7958" max="7958" width="2.44140625" style="14" customWidth="1"/>
    <col min="7959" max="7959" width="10.6640625" style="14" customWidth="1"/>
    <col min="7960" max="7960" width="2.33203125" style="14" customWidth="1"/>
    <col min="7961" max="7961" width="3.6640625" style="14" customWidth="1"/>
    <col min="7962" max="8192" width="8.88671875" style="14"/>
    <col min="8193" max="8193" width="7.77734375" style="14" customWidth="1"/>
    <col min="8194" max="8194" width="3.6640625" style="14" customWidth="1"/>
    <col min="8195" max="8195" width="2.77734375" style="14" customWidth="1"/>
    <col min="8196" max="8196" width="1.5546875" style="14" customWidth="1"/>
    <col min="8197" max="8197" width="6.77734375" style="14" customWidth="1"/>
    <col min="8198" max="8198" width="2.109375" style="14" customWidth="1"/>
    <col min="8199" max="8199" width="2.44140625" style="14" customWidth="1"/>
    <col min="8200" max="8200" width="5.109375" style="14" customWidth="1"/>
    <col min="8201" max="8201" width="13.88671875" style="14" customWidth="1"/>
    <col min="8202" max="8202" width="12.109375" style="14" customWidth="1"/>
    <col min="8203" max="8203" width="11.109375" style="14" customWidth="1"/>
    <col min="8204" max="8204" width="1.88671875" style="14" customWidth="1"/>
    <col min="8205" max="8205" width="4.5546875" style="14" customWidth="1"/>
    <col min="8206" max="8206" width="7.44140625" style="14" customWidth="1"/>
    <col min="8207" max="8207" width="2.88671875" style="14" customWidth="1"/>
    <col min="8208" max="8208" width="11.77734375" style="14" customWidth="1"/>
    <col min="8209" max="8209" width="5.5546875" style="14" customWidth="1"/>
    <col min="8210" max="8210" width="6.77734375" style="14" customWidth="1"/>
    <col min="8211" max="8211" width="7.77734375" style="14" customWidth="1"/>
    <col min="8212" max="8212" width="2.88671875" style="14" customWidth="1"/>
    <col min="8213" max="8213" width="5.77734375" style="14" customWidth="1"/>
    <col min="8214" max="8214" width="2.44140625" style="14" customWidth="1"/>
    <col min="8215" max="8215" width="10.6640625" style="14" customWidth="1"/>
    <col min="8216" max="8216" width="2.33203125" style="14" customWidth="1"/>
    <col min="8217" max="8217" width="3.6640625" style="14" customWidth="1"/>
    <col min="8218" max="8448" width="8.88671875" style="14"/>
    <col min="8449" max="8449" width="7.77734375" style="14" customWidth="1"/>
    <col min="8450" max="8450" width="3.6640625" style="14" customWidth="1"/>
    <col min="8451" max="8451" width="2.77734375" style="14" customWidth="1"/>
    <col min="8452" max="8452" width="1.5546875" style="14" customWidth="1"/>
    <col min="8453" max="8453" width="6.77734375" style="14" customWidth="1"/>
    <col min="8454" max="8454" width="2.109375" style="14" customWidth="1"/>
    <col min="8455" max="8455" width="2.44140625" style="14" customWidth="1"/>
    <col min="8456" max="8456" width="5.109375" style="14" customWidth="1"/>
    <col min="8457" max="8457" width="13.88671875" style="14" customWidth="1"/>
    <col min="8458" max="8458" width="12.109375" style="14" customWidth="1"/>
    <col min="8459" max="8459" width="11.109375" style="14" customWidth="1"/>
    <col min="8460" max="8460" width="1.88671875" style="14" customWidth="1"/>
    <col min="8461" max="8461" width="4.5546875" style="14" customWidth="1"/>
    <col min="8462" max="8462" width="7.44140625" style="14" customWidth="1"/>
    <col min="8463" max="8463" width="2.88671875" style="14" customWidth="1"/>
    <col min="8464" max="8464" width="11.77734375" style="14" customWidth="1"/>
    <col min="8465" max="8465" width="5.5546875" style="14" customWidth="1"/>
    <col min="8466" max="8466" width="6.77734375" style="14" customWidth="1"/>
    <col min="8467" max="8467" width="7.77734375" style="14" customWidth="1"/>
    <col min="8468" max="8468" width="2.88671875" style="14" customWidth="1"/>
    <col min="8469" max="8469" width="5.77734375" style="14" customWidth="1"/>
    <col min="8470" max="8470" width="2.44140625" style="14" customWidth="1"/>
    <col min="8471" max="8471" width="10.6640625" style="14" customWidth="1"/>
    <col min="8472" max="8472" width="2.33203125" style="14" customWidth="1"/>
    <col min="8473" max="8473" width="3.6640625" style="14" customWidth="1"/>
    <col min="8474" max="8704" width="8.88671875" style="14"/>
    <col min="8705" max="8705" width="7.77734375" style="14" customWidth="1"/>
    <col min="8706" max="8706" width="3.6640625" style="14" customWidth="1"/>
    <col min="8707" max="8707" width="2.77734375" style="14" customWidth="1"/>
    <col min="8708" max="8708" width="1.5546875" style="14" customWidth="1"/>
    <col min="8709" max="8709" width="6.77734375" style="14" customWidth="1"/>
    <col min="8710" max="8710" width="2.109375" style="14" customWidth="1"/>
    <col min="8711" max="8711" width="2.44140625" style="14" customWidth="1"/>
    <col min="8712" max="8712" width="5.109375" style="14" customWidth="1"/>
    <col min="8713" max="8713" width="13.88671875" style="14" customWidth="1"/>
    <col min="8714" max="8714" width="12.109375" style="14" customWidth="1"/>
    <col min="8715" max="8715" width="11.109375" style="14" customWidth="1"/>
    <col min="8716" max="8716" width="1.88671875" style="14" customWidth="1"/>
    <col min="8717" max="8717" width="4.5546875" style="14" customWidth="1"/>
    <col min="8718" max="8718" width="7.44140625" style="14" customWidth="1"/>
    <col min="8719" max="8719" width="2.88671875" style="14" customWidth="1"/>
    <col min="8720" max="8720" width="11.77734375" style="14" customWidth="1"/>
    <col min="8721" max="8721" width="5.5546875" style="14" customWidth="1"/>
    <col min="8722" max="8722" width="6.77734375" style="14" customWidth="1"/>
    <col min="8723" max="8723" width="7.77734375" style="14" customWidth="1"/>
    <col min="8724" max="8724" width="2.88671875" style="14" customWidth="1"/>
    <col min="8725" max="8725" width="5.77734375" style="14" customWidth="1"/>
    <col min="8726" max="8726" width="2.44140625" style="14" customWidth="1"/>
    <col min="8727" max="8727" width="10.6640625" style="14" customWidth="1"/>
    <col min="8728" max="8728" width="2.33203125" style="14" customWidth="1"/>
    <col min="8729" max="8729" width="3.6640625" style="14" customWidth="1"/>
    <col min="8730" max="8960" width="8.88671875" style="14"/>
    <col min="8961" max="8961" width="7.77734375" style="14" customWidth="1"/>
    <col min="8962" max="8962" width="3.6640625" style="14" customWidth="1"/>
    <col min="8963" max="8963" width="2.77734375" style="14" customWidth="1"/>
    <col min="8964" max="8964" width="1.5546875" style="14" customWidth="1"/>
    <col min="8965" max="8965" width="6.77734375" style="14" customWidth="1"/>
    <col min="8966" max="8966" width="2.109375" style="14" customWidth="1"/>
    <col min="8967" max="8967" width="2.44140625" style="14" customWidth="1"/>
    <col min="8968" max="8968" width="5.109375" style="14" customWidth="1"/>
    <col min="8969" max="8969" width="13.88671875" style="14" customWidth="1"/>
    <col min="8970" max="8970" width="12.109375" style="14" customWidth="1"/>
    <col min="8971" max="8971" width="11.109375" style="14" customWidth="1"/>
    <col min="8972" max="8972" width="1.88671875" style="14" customWidth="1"/>
    <col min="8973" max="8973" width="4.5546875" style="14" customWidth="1"/>
    <col min="8974" max="8974" width="7.44140625" style="14" customWidth="1"/>
    <col min="8975" max="8975" width="2.88671875" style="14" customWidth="1"/>
    <col min="8976" max="8976" width="11.77734375" style="14" customWidth="1"/>
    <col min="8977" max="8977" width="5.5546875" style="14" customWidth="1"/>
    <col min="8978" max="8978" width="6.77734375" style="14" customWidth="1"/>
    <col min="8979" max="8979" width="7.77734375" style="14" customWidth="1"/>
    <col min="8980" max="8980" width="2.88671875" style="14" customWidth="1"/>
    <col min="8981" max="8981" width="5.77734375" style="14" customWidth="1"/>
    <col min="8982" max="8982" width="2.44140625" style="14" customWidth="1"/>
    <col min="8983" max="8983" width="10.6640625" style="14" customWidth="1"/>
    <col min="8984" max="8984" width="2.33203125" style="14" customWidth="1"/>
    <col min="8985" max="8985" width="3.6640625" style="14" customWidth="1"/>
    <col min="8986" max="9216" width="8.88671875" style="14"/>
    <col min="9217" max="9217" width="7.77734375" style="14" customWidth="1"/>
    <col min="9218" max="9218" width="3.6640625" style="14" customWidth="1"/>
    <col min="9219" max="9219" width="2.77734375" style="14" customWidth="1"/>
    <col min="9220" max="9220" width="1.5546875" style="14" customWidth="1"/>
    <col min="9221" max="9221" width="6.77734375" style="14" customWidth="1"/>
    <col min="9222" max="9222" width="2.109375" style="14" customWidth="1"/>
    <col min="9223" max="9223" width="2.44140625" style="14" customWidth="1"/>
    <col min="9224" max="9224" width="5.109375" style="14" customWidth="1"/>
    <col min="9225" max="9225" width="13.88671875" style="14" customWidth="1"/>
    <col min="9226" max="9226" width="12.109375" style="14" customWidth="1"/>
    <col min="9227" max="9227" width="11.109375" style="14" customWidth="1"/>
    <col min="9228" max="9228" width="1.88671875" style="14" customWidth="1"/>
    <col min="9229" max="9229" width="4.5546875" style="14" customWidth="1"/>
    <col min="9230" max="9230" width="7.44140625" style="14" customWidth="1"/>
    <col min="9231" max="9231" width="2.88671875" style="14" customWidth="1"/>
    <col min="9232" max="9232" width="11.77734375" style="14" customWidth="1"/>
    <col min="9233" max="9233" width="5.5546875" style="14" customWidth="1"/>
    <col min="9234" max="9234" width="6.77734375" style="14" customWidth="1"/>
    <col min="9235" max="9235" width="7.77734375" style="14" customWidth="1"/>
    <col min="9236" max="9236" width="2.88671875" style="14" customWidth="1"/>
    <col min="9237" max="9237" width="5.77734375" style="14" customWidth="1"/>
    <col min="9238" max="9238" width="2.44140625" style="14" customWidth="1"/>
    <col min="9239" max="9239" width="10.6640625" style="14" customWidth="1"/>
    <col min="9240" max="9240" width="2.33203125" style="14" customWidth="1"/>
    <col min="9241" max="9241" width="3.6640625" style="14" customWidth="1"/>
    <col min="9242" max="9472" width="8.88671875" style="14"/>
    <col min="9473" max="9473" width="7.77734375" style="14" customWidth="1"/>
    <col min="9474" max="9474" width="3.6640625" style="14" customWidth="1"/>
    <col min="9475" max="9475" width="2.77734375" style="14" customWidth="1"/>
    <col min="9476" max="9476" width="1.5546875" style="14" customWidth="1"/>
    <col min="9477" max="9477" width="6.77734375" style="14" customWidth="1"/>
    <col min="9478" max="9478" width="2.109375" style="14" customWidth="1"/>
    <col min="9479" max="9479" width="2.44140625" style="14" customWidth="1"/>
    <col min="9480" max="9480" width="5.109375" style="14" customWidth="1"/>
    <col min="9481" max="9481" width="13.88671875" style="14" customWidth="1"/>
    <col min="9482" max="9482" width="12.109375" style="14" customWidth="1"/>
    <col min="9483" max="9483" width="11.109375" style="14" customWidth="1"/>
    <col min="9484" max="9484" width="1.88671875" style="14" customWidth="1"/>
    <col min="9485" max="9485" width="4.5546875" style="14" customWidth="1"/>
    <col min="9486" max="9486" width="7.44140625" style="14" customWidth="1"/>
    <col min="9487" max="9487" width="2.88671875" style="14" customWidth="1"/>
    <col min="9488" max="9488" width="11.77734375" style="14" customWidth="1"/>
    <col min="9489" max="9489" width="5.5546875" style="14" customWidth="1"/>
    <col min="9490" max="9490" width="6.77734375" style="14" customWidth="1"/>
    <col min="9491" max="9491" width="7.77734375" style="14" customWidth="1"/>
    <col min="9492" max="9492" width="2.88671875" style="14" customWidth="1"/>
    <col min="9493" max="9493" width="5.77734375" style="14" customWidth="1"/>
    <col min="9494" max="9494" width="2.44140625" style="14" customWidth="1"/>
    <col min="9495" max="9495" width="10.6640625" style="14" customWidth="1"/>
    <col min="9496" max="9496" width="2.33203125" style="14" customWidth="1"/>
    <col min="9497" max="9497" width="3.6640625" style="14" customWidth="1"/>
    <col min="9498" max="9728" width="8.88671875" style="14"/>
    <col min="9729" max="9729" width="7.77734375" style="14" customWidth="1"/>
    <col min="9730" max="9730" width="3.6640625" style="14" customWidth="1"/>
    <col min="9731" max="9731" width="2.77734375" style="14" customWidth="1"/>
    <col min="9732" max="9732" width="1.5546875" style="14" customWidth="1"/>
    <col min="9733" max="9733" width="6.77734375" style="14" customWidth="1"/>
    <col min="9734" max="9734" width="2.109375" style="14" customWidth="1"/>
    <col min="9735" max="9735" width="2.44140625" style="14" customWidth="1"/>
    <col min="9736" max="9736" width="5.109375" style="14" customWidth="1"/>
    <col min="9737" max="9737" width="13.88671875" style="14" customWidth="1"/>
    <col min="9738" max="9738" width="12.109375" style="14" customWidth="1"/>
    <col min="9739" max="9739" width="11.109375" style="14" customWidth="1"/>
    <col min="9740" max="9740" width="1.88671875" style="14" customWidth="1"/>
    <col min="9741" max="9741" width="4.5546875" style="14" customWidth="1"/>
    <col min="9742" max="9742" width="7.44140625" style="14" customWidth="1"/>
    <col min="9743" max="9743" width="2.88671875" style="14" customWidth="1"/>
    <col min="9744" max="9744" width="11.77734375" style="14" customWidth="1"/>
    <col min="9745" max="9745" width="5.5546875" style="14" customWidth="1"/>
    <col min="9746" max="9746" width="6.77734375" style="14" customWidth="1"/>
    <col min="9747" max="9747" width="7.77734375" style="14" customWidth="1"/>
    <col min="9748" max="9748" width="2.88671875" style="14" customWidth="1"/>
    <col min="9749" max="9749" width="5.77734375" style="14" customWidth="1"/>
    <col min="9750" max="9750" width="2.44140625" style="14" customWidth="1"/>
    <col min="9751" max="9751" width="10.6640625" style="14" customWidth="1"/>
    <col min="9752" max="9752" width="2.33203125" style="14" customWidth="1"/>
    <col min="9753" max="9753" width="3.6640625" style="14" customWidth="1"/>
    <col min="9754" max="9984" width="8.88671875" style="14"/>
    <col min="9985" max="9985" width="7.77734375" style="14" customWidth="1"/>
    <col min="9986" max="9986" width="3.6640625" style="14" customWidth="1"/>
    <col min="9987" max="9987" width="2.77734375" style="14" customWidth="1"/>
    <col min="9988" max="9988" width="1.5546875" style="14" customWidth="1"/>
    <col min="9989" max="9989" width="6.77734375" style="14" customWidth="1"/>
    <col min="9990" max="9990" width="2.109375" style="14" customWidth="1"/>
    <col min="9991" max="9991" width="2.44140625" style="14" customWidth="1"/>
    <col min="9992" max="9992" width="5.109375" style="14" customWidth="1"/>
    <col min="9993" max="9993" width="13.88671875" style="14" customWidth="1"/>
    <col min="9994" max="9994" width="12.109375" style="14" customWidth="1"/>
    <col min="9995" max="9995" width="11.109375" style="14" customWidth="1"/>
    <col min="9996" max="9996" width="1.88671875" style="14" customWidth="1"/>
    <col min="9997" max="9997" width="4.5546875" style="14" customWidth="1"/>
    <col min="9998" max="9998" width="7.44140625" style="14" customWidth="1"/>
    <col min="9999" max="9999" width="2.88671875" style="14" customWidth="1"/>
    <col min="10000" max="10000" width="11.77734375" style="14" customWidth="1"/>
    <col min="10001" max="10001" width="5.5546875" style="14" customWidth="1"/>
    <col min="10002" max="10002" width="6.77734375" style="14" customWidth="1"/>
    <col min="10003" max="10003" width="7.77734375" style="14" customWidth="1"/>
    <col min="10004" max="10004" width="2.88671875" style="14" customWidth="1"/>
    <col min="10005" max="10005" width="5.77734375" style="14" customWidth="1"/>
    <col min="10006" max="10006" width="2.44140625" style="14" customWidth="1"/>
    <col min="10007" max="10007" width="10.6640625" style="14" customWidth="1"/>
    <col min="10008" max="10008" width="2.33203125" style="14" customWidth="1"/>
    <col min="10009" max="10009" width="3.6640625" style="14" customWidth="1"/>
    <col min="10010" max="10240" width="8.88671875" style="14"/>
    <col min="10241" max="10241" width="7.77734375" style="14" customWidth="1"/>
    <col min="10242" max="10242" width="3.6640625" style="14" customWidth="1"/>
    <col min="10243" max="10243" width="2.77734375" style="14" customWidth="1"/>
    <col min="10244" max="10244" width="1.5546875" style="14" customWidth="1"/>
    <col min="10245" max="10245" width="6.77734375" style="14" customWidth="1"/>
    <col min="10246" max="10246" width="2.109375" style="14" customWidth="1"/>
    <col min="10247" max="10247" width="2.44140625" style="14" customWidth="1"/>
    <col min="10248" max="10248" width="5.109375" style="14" customWidth="1"/>
    <col min="10249" max="10249" width="13.88671875" style="14" customWidth="1"/>
    <col min="10250" max="10250" width="12.109375" style="14" customWidth="1"/>
    <col min="10251" max="10251" width="11.109375" style="14" customWidth="1"/>
    <col min="10252" max="10252" width="1.88671875" style="14" customWidth="1"/>
    <col min="10253" max="10253" width="4.5546875" style="14" customWidth="1"/>
    <col min="10254" max="10254" width="7.44140625" style="14" customWidth="1"/>
    <col min="10255" max="10255" width="2.88671875" style="14" customWidth="1"/>
    <col min="10256" max="10256" width="11.77734375" style="14" customWidth="1"/>
    <col min="10257" max="10257" width="5.5546875" style="14" customWidth="1"/>
    <col min="10258" max="10258" width="6.77734375" style="14" customWidth="1"/>
    <col min="10259" max="10259" width="7.77734375" style="14" customWidth="1"/>
    <col min="10260" max="10260" width="2.88671875" style="14" customWidth="1"/>
    <col min="10261" max="10261" width="5.77734375" style="14" customWidth="1"/>
    <col min="10262" max="10262" width="2.44140625" style="14" customWidth="1"/>
    <col min="10263" max="10263" width="10.6640625" style="14" customWidth="1"/>
    <col min="10264" max="10264" width="2.33203125" style="14" customWidth="1"/>
    <col min="10265" max="10265" width="3.6640625" style="14" customWidth="1"/>
    <col min="10266" max="10496" width="8.88671875" style="14"/>
    <col min="10497" max="10497" width="7.77734375" style="14" customWidth="1"/>
    <col min="10498" max="10498" width="3.6640625" style="14" customWidth="1"/>
    <col min="10499" max="10499" width="2.77734375" style="14" customWidth="1"/>
    <col min="10500" max="10500" width="1.5546875" style="14" customWidth="1"/>
    <col min="10501" max="10501" width="6.77734375" style="14" customWidth="1"/>
    <col min="10502" max="10502" width="2.109375" style="14" customWidth="1"/>
    <col min="10503" max="10503" width="2.44140625" style="14" customWidth="1"/>
    <col min="10504" max="10504" width="5.109375" style="14" customWidth="1"/>
    <col min="10505" max="10505" width="13.88671875" style="14" customWidth="1"/>
    <col min="10506" max="10506" width="12.109375" style="14" customWidth="1"/>
    <col min="10507" max="10507" width="11.109375" style="14" customWidth="1"/>
    <col min="10508" max="10508" width="1.88671875" style="14" customWidth="1"/>
    <col min="10509" max="10509" width="4.5546875" style="14" customWidth="1"/>
    <col min="10510" max="10510" width="7.44140625" style="14" customWidth="1"/>
    <col min="10511" max="10511" width="2.88671875" style="14" customWidth="1"/>
    <col min="10512" max="10512" width="11.77734375" style="14" customWidth="1"/>
    <col min="10513" max="10513" width="5.5546875" style="14" customWidth="1"/>
    <col min="10514" max="10514" width="6.77734375" style="14" customWidth="1"/>
    <col min="10515" max="10515" width="7.77734375" style="14" customWidth="1"/>
    <col min="10516" max="10516" width="2.88671875" style="14" customWidth="1"/>
    <col min="10517" max="10517" width="5.77734375" style="14" customWidth="1"/>
    <col min="10518" max="10518" width="2.44140625" style="14" customWidth="1"/>
    <col min="10519" max="10519" width="10.6640625" style="14" customWidth="1"/>
    <col min="10520" max="10520" width="2.33203125" style="14" customWidth="1"/>
    <col min="10521" max="10521" width="3.6640625" style="14" customWidth="1"/>
    <col min="10522" max="10752" width="8.88671875" style="14"/>
    <col min="10753" max="10753" width="7.77734375" style="14" customWidth="1"/>
    <col min="10754" max="10754" width="3.6640625" style="14" customWidth="1"/>
    <col min="10755" max="10755" width="2.77734375" style="14" customWidth="1"/>
    <col min="10756" max="10756" width="1.5546875" style="14" customWidth="1"/>
    <col min="10757" max="10757" width="6.77734375" style="14" customWidth="1"/>
    <col min="10758" max="10758" width="2.109375" style="14" customWidth="1"/>
    <col min="10759" max="10759" width="2.44140625" style="14" customWidth="1"/>
    <col min="10760" max="10760" width="5.109375" style="14" customWidth="1"/>
    <col min="10761" max="10761" width="13.88671875" style="14" customWidth="1"/>
    <col min="10762" max="10762" width="12.109375" style="14" customWidth="1"/>
    <col min="10763" max="10763" width="11.109375" style="14" customWidth="1"/>
    <col min="10764" max="10764" width="1.88671875" style="14" customWidth="1"/>
    <col min="10765" max="10765" width="4.5546875" style="14" customWidth="1"/>
    <col min="10766" max="10766" width="7.44140625" style="14" customWidth="1"/>
    <col min="10767" max="10767" width="2.88671875" style="14" customWidth="1"/>
    <col min="10768" max="10768" width="11.77734375" style="14" customWidth="1"/>
    <col min="10769" max="10769" width="5.5546875" style="14" customWidth="1"/>
    <col min="10770" max="10770" width="6.77734375" style="14" customWidth="1"/>
    <col min="10771" max="10771" width="7.77734375" style="14" customWidth="1"/>
    <col min="10772" max="10772" width="2.88671875" style="14" customWidth="1"/>
    <col min="10773" max="10773" width="5.77734375" style="14" customWidth="1"/>
    <col min="10774" max="10774" width="2.44140625" style="14" customWidth="1"/>
    <col min="10775" max="10775" width="10.6640625" style="14" customWidth="1"/>
    <col min="10776" max="10776" width="2.33203125" style="14" customWidth="1"/>
    <col min="10777" max="10777" width="3.6640625" style="14" customWidth="1"/>
    <col min="10778" max="11008" width="8.88671875" style="14"/>
    <col min="11009" max="11009" width="7.77734375" style="14" customWidth="1"/>
    <col min="11010" max="11010" width="3.6640625" style="14" customWidth="1"/>
    <col min="11011" max="11011" width="2.77734375" style="14" customWidth="1"/>
    <col min="11012" max="11012" width="1.5546875" style="14" customWidth="1"/>
    <col min="11013" max="11013" width="6.77734375" style="14" customWidth="1"/>
    <col min="11014" max="11014" width="2.109375" style="14" customWidth="1"/>
    <col min="11015" max="11015" width="2.44140625" style="14" customWidth="1"/>
    <col min="11016" max="11016" width="5.109375" style="14" customWidth="1"/>
    <col min="11017" max="11017" width="13.88671875" style="14" customWidth="1"/>
    <col min="11018" max="11018" width="12.109375" style="14" customWidth="1"/>
    <col min="11019" max="11019" width="11.109375" style="14" customWidth="1"/>
    <col min="11020" max="11020" width="1.88671875" style="14" customWidth="1"/>
    <col min="11021" max="11021" width="4.5546875" style="14" customWidth="1"/>
    <col min="11022" max="11022" width="7.44140625" style="14" customWidth="1"/>
    <col min="11023" max="11023" width="2.88671875" style="14" customWidth="1"/>
    <col min="11024" max="11024" width="11.77734375" style="14" customWidth="1"/>
    <col min="11025" max="11025" width="5.5546875" style="14" customWidth="1"/>
    <col min="11026" max="11026" width="6.77734375" style="14" customWidth="1"/>
    <col min="11027" max="11027" width="7.77734375" style="14" customWidth="1"/>
    <col min="11028" max="11028" width="2.88671875" style="14" customWidth="1"/>
    <col min="11029" max="11029" width="5.77734375" style="14" customWidth="1"/>
    <col min="11030" max="11030" width="2.44140625" style="14" customWidth="1"/>
    <col min="11031" max="11031" width="10.6640625" style="14" customWidth="1"/>
    <col min="11032" max="11032" width="2.33203125" style="14" customWidth="1"/>
    <col min="11033" max="11033" width="3.6640625" style="14" customWidth="1"/>
    <col min="11034" max="11264" width="8.88671875" style="14"/>
    <col min="11265" max="11265" width="7.77734375" style="14" customWidth="1"/>
    <col min="11266" max="11266" width="3.6640625" style="14" customWidth="1"/>
    <col min="11267" max="11267" width="2.77734375" style="14" customWidth="1"/>
    <col min="11268" max="11268" width="1.5546875" style="14" customWidth="1"/>
    <col min="11269" max="11269" width="6.77734375" style="14" customWidth="1"/>
    <col min="11270" max="11270" width="2.109375" style="14" customWidth="1"/>
    <col min="11271" max="11271" width="2.44140625" style="14" customWidth="1"/>
    <col min="11272" max="11272" width="5.109375" style="14" customWidth="1"/>
    <col min="11273" max="11273" width="13.88671875" style="14" customWidth="1"/>
    <col min="11274" max="11274" width="12.109375" style="14" customWidth="1"/>
    <col min="11275" max="11275" width="11.109375" style="14" customWidth="1"/>
    <col min="11276" max="11276" width="1.88671875" style="14" customWidth="1"/>
    <col min="11277" max="11277" width="4.5546875" style="14" customWidth="1"/>
    <col min="11278" max="11278" width="7.44140625" style="14" customWidth="1"/>
    <col min="11279" max="11279" width="2.88671875" style="14" customWidth="1"/>
    <col min="11280" max="11280" width="11.77734375" style="14" customWidth="1"/>
    <col min="11281" max="11281" width="5.5546875" style="14" customWidth="1"/>
    <col min="11282" max="11282" width="6.77734375" style="14" customWidth="1"/>
    <col min="11283" max="11283" width="7.77734375" style="14" customWidth="1"/>
    <col min="11284" max="11284" width="2.88671875" style="14" customWidth="1"/>
    <col min="11285" max="11285" width="5.77734375" style="14" customWidth="1"/>
    <col min="11286" max="11286" width="2.44140625" style="14" customWidth="1"/>
    <col min="11287" max="11287" width="10.6640625" style="14" customWidth="1"/>
    <col min="11288" max="11288" width="2.33203125" style="14" customWidth="1"/>
    <col min="11289" max="11289" width="3.6640625" style="14" customWidth="1"/>
    <col min="11290" max="11520" width="8.88671875" style="14"/>
    <col min="11521" max="11521" width="7.77734375" style="14" customWidth="1"/>
    <col min="11522" max="11522" width="3.6640625" style="14" customWidth="1"/>
    <col min="11523" max="11523" width="2.77734375" style="14" customWidth="1"/>
    <col min="11524" max="11524" width="1.5546875" style="14" customWidth="1"/>
    <col min="11525" max="11525" width="6.77734375" style="14" customWidth="1"/>
    <col min="11526" max="11526" width="2.109375" style="14" customWidth="1"/>
    <col min="11527" max="11527" width="2.44140625" style="14" customWidth="1"/>
    <col min="11528" max="11528" width="5.109375" style="14" customWidth="1"/>
    <col min="11529" max="11529" width="13.88671875" style="14" customWidth="1"/>
    <col min="11530" max="11530" width="12.109375" style="14" customWidth="1"/>
    <col min="11531" max="11531" width="11.109375" style="14" customWidth="1"/>
    <col min="11532" max="11532" width="1.88671875" style="14" customWidth="1"/>
    <col min="11533" max="11533" width="4.5546875" style="14" customWidth="1"/>
    <col min="11534" max="11534" width="7.44140625" style="14" customWidth="1"/>
    <col min="11535" max="11535" width="2.88671875" style="14" customWidth="1"/>
    <col min="11536" max="11536" width="11.77734375" style="14" customWidth="1"/>
    <col min="11537" max="11537" width="5.5546875" style="14" customWidth="1"/>
    <col min="11538" max="11538" width="6.77734375" style="14" customWidth="1"/>
    <col min="11539" max="11539" width="7.77734375" style="14" customWidth="1"/>
    <col min="11540" max="11540" width="2.88671875" style="14" customWidth="1"/>
    <col min="11541" max="11541" width="5.77734375" style="14" customWidth="1"/>
    <col min="11542" max="11542" width="2.44140625" style="14" customWidth="1"/>
    <col min="11543" max="11543" width="10.6640625" style="14" customWidth="1"/>
    <col min="11544" max="11544" width="2.33203125" style="14" customWidth="1"/>
    <col min="11545" max="11545" width="3.6640625" style="14" customWidth="1"/>
    <col min="11546" max="11776" width="8.88671875" style="14"/>
    <col min="11777" max="11777" width="7.77734375" style="14" customWidth="1"/>
    <col min="11778" max="11778" width="3.6640625" style="14" customWidth="1"/>
    <col min="11779" max="11779" width="2.77734375" style="14" customWidth="1"/>
    <col min="11780" max="11780" width="1.5546875" style="14" customWidth="1"/>
    <col min="11781" max="11781" width="6.77734375" style="14" customWidth="1"/>
    <col min="11782" max="11782" width="2.109375" style="14" customWidth="1"/>
    <col min="11783" max="11783" width="2.44140625" style="14" customWidth="1"/>
    <col min="11784" max="11784" width="5.109375" style="14" customWidth="1"/>
    <col min="11785" max="11785" width="13.88671875" style="14" customWidth="1"/>
    <col min="11786" max="11786" width="12.109375" style="14" customWidth="1"/>
    <col min="11787" max="11787" width="11.109375" style="14" customWidth="1"/>
    <col min="11788" max="11788" width="1.88671875" style="14" customWidth="1"/>
    <col min="11789" max="11789" width="4.5546875" style="14" customWidth="1"/>
    <col min="11790" max="11790" width="7.44140625" style="14" customWidth="1"/>
    <col min="11791" max="11791" width="2.88671875" style="14" customWidth="1"/>
    <col min="11792" max="11792" width="11.77734375" style="14" customWidth="1"/>
    <col min="11793" max="11793" width="5.5546875" style="14" customWidth="1"/>
    <col min="11794" max="11794" width="6.77734375" style="14" customWidth="1"/>
    <col min="11795" max="11795" width="7.77734375" style="14" customWidth="1"/>
    <col min="11796" max="11796" width="2.88671875" style="14" customWidth="1"/>
    <col min="11797" max="11797" width="5.77734375" style="14" customWidth="1"/>
    <col min="11798" max="11798" width="2.44140625" style="14" customWidth="1"/>
    <col min="11799" max="11799" width="10.6640625" style="14" customWidth="1"/>
    <col min="11800" max="11800" width="2.33203125" style="14" customWidth="1"/>
    <col min="11801" max="11801" width="3.6640625" style="14" customWidth="1"/>
    <col min="11802" max="12032" width="8.88671875" style="14"/>
    <col min="12033" max="12033" width="7.77734375" style="14" customWidth="1"/>
    <col min="12034" max="12034" width="3.6640625" style="14" customWidth="1"/>
    <col min="12035" max="12035" width="2.77734375" style="14" customWidth="1"/>
    <col min="12036" max="12036" width="1.5546875" style="14" customWidth="1"/>
    <col min="12037" max="12037" width="6.77734375" style="14" customWidth="1"/>
    <col min="12038" max="12038" width="2.109375" style="14" customWidth="1"/>
    <col min="12039" max="12039" width="2.44140625" style="14" customWidth="1"/>
    <col min="12040" max="12040" width="5.109375" style="14" customWidth="1"/>
    <col min="12041" max="12041" width="13.88671875" style="14" customWidth="1"/>
    <col min="12042" max="12042" width="12.109375" style="14" customWidth="1"/>
    <col min="12043" max="12043" width="11.109375" style="14" customWidth="1"/>
    <col min="12044" max="12044" width="1.88671875" style="14" customWidth="1"/>
    <col min="12045" max="12045" width="4.5546875" style="14" customWidth="1"/>
    <col min="12046" max="12046" width="7.44140625" style="14" customWidth="1"/>
    <col min="12047" max="12047" width="2.88671875" style="14" customWidth="1"/>
    <col min="12048" max="12048" width="11.77734375" style="14" customWidth="1"/>
    <col min="12049" max="12049" width="5.5546875" style="14" customWidth="1"/>
    <col min="12050" max="12050" width="6.77734375" style="14" customWidth="1"/>
    <col min="12051" max="12051" width="7.77734375" style="14" customWidth="1"/>
    <col min="12052" max="12052" width="2.88671875" style="14" customWidth="1"/>
    <col min="12053" max="12053" width="5.77734375" style="14" customWidth="1"/>
    <col min="12054" max="12054" width="2.44140625" style="14" customWidth="1"/>
    <col min="12055" max="12055" width="10.6640625" style="14" customWidth="1"/>
    <col min="12056" max="12056" width="2.33203125" style="14" customWidth="1"/>
    <col min="12057" max="12057" width="3.6640625" style="14" customWidth="1"/>
    <col min="12058" max="12288" width="8.88671875" style="14"/>
    <col min="12289" max="12289" width="7.77734375" style="14" customWidth="1"/>
    <col min="12290" max="12290" width="3.6640625" style="14" customWidth="1"/>
    <col min="12291" max="12291" width="2.77734375" style="14" customWidth="1"/>
    <col min="12292" max="12292" width="1.5546875" style="14" customWidth="1"/>
    <col min="12293" max="12293" width="6.77734375" style="14" customWidth="1"/>
    <col min="12294" max="12294" width="2.109375" style="14" customWidth="1"/>
    <col min="12295" max="12295" width="2.44140625" style="14" customWidth="1"/>
    <col min="12296" max="12296" width="5.109375" style="14" customWidth="1"/>
    <col min="12297" max="12297" width="13.88671875" style="14" customWidth="1"/>
    <col min="12298" max="12298" width="12.109375" style="14" customWidth="1"/>
    <col min="12299" max="12299" width="11.109375" style="14" customWidth="1"/>
    <col min="12300" max="12300" width="1.88671875" style="14" customWidth="1"/>
    <col min="12301" max="12301" width="4.5546875" style="14" customWidth="1"/>
    <col min="12302" max="12302" width="7.44140625" style="14" customWidth="1"/>
    <col min="12303" max="12303" width="2.88671875" style="14" customWidth="1"/>
    <col min="12304" max="12304" width="11.77734375" style="14" customWidth="1"/>
    <col min="12305" max="12305" width="5.5546875" style="14" customWidth="1"/>
    <col min="12306" max="12306" width="6.77734375" style="14" customWidth="1"/>
    <col min="12307" max="12307" width="7.77734375" style="14" customWidth="1"/>
    <col min="12308" max="12308" width="2.88671875" style="14" customWidth="1"/>
    <col min="12309" max="12309" width="5.77734375" style="14" customWidth="1"/>
    <col min="12310" max="12310" width="2.44140625" style="14" customWidth="1"/>
    <col min="12311" max="12311" width="10.6640625" style="14" customWidth="1"/>
    <col min="12312" max="12312" width="2.33203125" style="14" customWidth="1"/>
    <col min="12313" max="12313" width="3.6640625" style="14" customWidth="1"/>
    <col min="12314" max="12544" width="8.88671875" style="14"/>
    <col min="12545" max="12545" width="7.77734375" style="14" customWidth="1"/>
    <col min="12546" max="12546" width="3.6640625" style="14" customWidth="1"/>
    <col min="12547" max="12547" width="2.77734375" style="14" customWidth="1"/>
    <col min="12548" max="12548" width="1.5546875" style="14" customWidth="1"/>
    <col min="12549" max="12549" width="6.77734375" style="14" customWidth="1"/>
    <col min="12550" max="12550" width="2.109375" style="14" customWidth="1"/>
    <col min="12551" max="12551" width="2.44140625" style="14" customWidth="1"/>
    <col min="12552" max="12552" width="5.109375" style="14" customWidth="1"/>
    <col min="12553" max="12553" width="13.88671875" style="14" customWidth="1"/>
    <col min="12554" max="12554" width="12.109375" style="14" customWidth="1"/>
    <col min="12555" max="12555" width="11.109375" style="14" customWidth="1"/>
    <col min="12556" max="12556" width="1.88671875" style="14" customWidth="1"/>
    <col min="12557" max="12557" width="4.5546875" style="14" customWidth="1"/>
    <col min="12558" max="12558" width="7.44140625" style="14" customWidth="1"/>
    <col min="12559" max="12559" width="2.88671875" style="14" customWidth="1"/>
    <col min="12560" max="12560" width="11.77734375" style="14" customWidth="1"/>
    <col min="12561" max="12561" width="5.5546875" style="14" customWidth="1"/>
    <col min="12562" max="12562" width="6.77734375" style="14" customWidth="1"/>
    <col min="12563" max="12563" width="7.77734375" style="14" customWidth="1"/>
    <col min="12564" max="12564" width="2.88671875" style="14" customWidth="1"/>
    <col min="12565" max="12565" width="5.77734375" style="14" customWidth="1"/>
    <col min="12566" max="12566" width="2.44140625" style="14" customWidth="1"/>
    <col min="12567" max="12567" width="10.6640625" style="14" customWidth="1"/>
    <col min="12568" max="12568" width="2.33203125" style="14" customWidth="1"/>
    <col min="12569" max="12569" width="3.6640625" style="14" customWidth="1"/>
    <col min="12570" max="12800" width="8.88671875" style="14"/>
    <col min="12801" max="12801" width="7.77734375" style="14" customWidth="1"/>
    <col min="12802" max="12802" width="3.6640625" style="14" customWidth="1"/>
    <col min="12803" max="12803" width="2.77734375" style="14" customWidth="1"/>
    <col min="12804" max="12804" width="1.5546875" style="14" customWidth="1"/>
    <col min="12805" max="12805" width="6.77734375" style="14" customWidth="1"/>
    <col min="12806" max="12806" width="2.109375" style="14" customWidth="1"/>
    <col min="12807" max="12807" width="2.44140625" style="14" customWidth="1"/>
    <col min="12808" max="12808" width="5.109375" style="14" customWidth="1"/>
    <col min="12809" max="12809" width="13.88671875" style="14" customWidth="1"/>
    <col min="12810" max="12810" width="12.109375" style="14" customWidth="1"/>
    <col min="12811" max="12811" width="11.109375" style="14" customWidth="1"/>
    <col min="12812" max="12812" width="1.88671875" style="14" customWidth="1"/>
    <col min="12813" max="12813" width="4.5546875" style="14" customWidth="1"/>
    <col min="12814" max="12814" width="7.44140625" style="14" customWidth="1"/>
    <col min="12815" max="12815" width="2.88671875" style="14" customWidth="1"/>
    <col min="12816" max="12816" width="11.77734375" style="14" customWidth="1"/>
    <col min="12817" max="12817" width="5.5546875" style="14" customWidth="1"/>
    <col min="12818" max="12818" width="6.77734375" style="14" customWidth="1"/>
    <col min="12819" max="12819" width="7.77734375" style="14" customWidth="1"/>
    <col min="12820" max="12820" width="2.88671875" style="14" customWidth="1"/>
    <col min="12821" max="12821" width="5.77734375" style="14" customWidth="1"/>
    <col min="12822" max="12822" width="2.44140625" style="14" customWidth="1"/>
    <col min="12823" max="12823" width="10.6640625" style="14" customWidth="1"/>
    <col min="12824" max="12824" width="2.33203125" style="14" customWidth="1"/>
    <col min="12825" max="12825" width="3.6640625" style="14" customWidth="1"/>
    <col min="12826" max="13056" width="8.88671875" style="14"/>
    <col min="13057" max="13057" width="7.77734375" style="14" customWidth="1"/>
    <col min="13058" max="13058" width="3.6640625" style="14" customWidth="1"/>
    <col min="13059" max="13059" width="2.77734375" style="14" customWidth="1"/>
    <col min="13060" max="13060" width="1.5546875" style="14" customWidth="1"/>
    <col min="13061" max="13061" width="6.77734375" style="14" customWidth="1"/>
    <col min="13062" max="13062" width="2.109375" style="14" customWidth="1"/>
    <col min="13063" max="13063" width="2.44140625" style="14" customWidth="1"/>
    <col min="13064" max="13064" width="5.109375" style="14" customWidth="1"/>
    <col min="13065" max="13065" width="13.88671875" style="14" customWidth="1"/>
    <col min="13066" max="13066" width="12.109375" style="14" customWidth="1"/>
    <col min="13067" max="13067" width="11.109375" style="14" customWidth="1"/>
    <col min="13068" max="13068" width="1.88671875" style="14" customWidth="1"/>
    <col min="13069" max="13069" width="4.5546875" style="14" customWidth="1"/>
    <col min="13070" max="13070" width="7.44140625" style="14" customWidth="1"/>
    <col min="13071" max="13071" width="2.88671875" style="14" customWidth="1"/>
    <col min="13072" max="13072" width="11.77734375" style="14" customWidth="1"/>
    <col min="13073" max="13073" width="5.5546875" style="14" customWidth="1"/>
    <col min="13074" max="13074" width="6.77734375" style="14" customWidth="1"/>
    <col min="13075" max="13075" width="7.77734375" style="14" customWidth="1"/>
    <col min="13076" max="13076" width="2.88671875" style="14" customWidth="1"/>
    <col min="13077" max="13077" width="5.77734375" style="14" customWidth="1"/>
    <col min="13078" max="13078" width="2.44140625" style="14" customWidth="1"/>
    <col min="13079" max="13079" width="10.6640625" style="14" customWidth="1"/>
    <col min="13080" max="13080" width="2.33203125" style="14" customWidth="1"/>
    <col min="13081" max="13081" width="3.6640625" style="14" customWidth="1"/>
    <col min="13082" max="13312" width="8.88671875" style="14"/>
    <col min="13313" max="13313" width="7.77734375" style="14" customWidth="1"/>
    <col min="13314" max="13314" width="3.6640625" style="14" customWidth="1"/>
    <col min="13315" max="13315" width="2.77734375" style="14" customWidth="1"/>
    <col min="13316" max="13316" width="1.5546875" style="14" customWidth="1"/>
    <col min="13317" max="13317" width="6.77734375" style="14" customWidth="1"/>
    <col min="13318" max="13318" width="2.109375" style="14" customWidth="1"/>
    <col min="13319" max="13319" width="2.44140625" style="14" customWidth="1"/>
    <col min="13320" max="13320" width="5.109375" style="14" customWidth="1"/>
    <col min="13321" max="13321" width="13.88671875" style="14" customWidth="1"/>
    <col min="13322" max="13322" width="12.109375" style="14" customWidth="1"/>
    <col min="13323" max="13323" width="11.109375" style="14" customWidth="1"/>
    <col min="13324" max="13324" width="1.88671875" style="14" customWidth="1"/>
    <col min="13325" max="13325" width="4.5546875" style="14" customWidth="1"/>
    <col min="13326" max="13326" width="7.44140625" style="14" customWidth="1"/>
    <col min="13327" max="13327" width="2.88671875" style="14" customWidth="1"/>
    <col min="13328" max="13328" width="11.77734375" style="14" customWidth="1"/>
    <col min="13329" max="13329" width="5.5546875" style="14" customWidth="1"/>
    <col min="13330" max="13330" width="6.77734375" style="14" customWidth="1"/>
    <col min="13331" max="13331" width="7.77734375" style="14" customWidth="1"/>
    <col min="13332" max="13332" width="2.88671875" style="14" customWidth="1"/>
    <col min="13333" max="13333" width="5.77734375" style="14" customWidth="1"/>
    <col min="13334" max="13334" width="2.44140625" style="14" customWidth="1"/>
    <col min="13335" max="13335" width="10.6640625" style="14" customWidth="1"/>
    <col min="13336" max="13336" width="2.33203125" style="14" customWidth="1"/>
    <col min="13337" max="13337" width="3.6640625" style="14" customWidth="1"/>
    <col min="13338" max="13568" width="8.88671875" style="14"/>
    <col min="13569" max="13569" width="7.77734375" style="14" customWidth="1"/>
    <col min="13570" max="13570" width="3.6640625" style="14" customWidth="1"/>
    <col min="13571" max="13571" width="2.77734375" style="14" customWidth="1"/>
    <col min="13572" max="13572" width="1.5546875" style="14" customWidth="1"/>
    <col min="13573" max="13573" width="6.77734375" style="14" customWidth="1"/>
    <col min="13574" max="13574" width="2.109375" style="14" customWidth="1"/>
    <col min="13575" max="13575" width="2.44140625" style="14" customWidth="1"/>
    <col min="13576" max="13576" width="5.109375" style="14" customWidth="1"/>
    <col min="13577" max="13577" width="13.88671875" style="14" customWidth="1"/>
    <col min="13578" max="13578" width="12.109375" style="14" customWidth="1"/>
    <col min="13579" max="13579" width="11.109375" style="14" customWidth="1"/>
    <col min="13580" max="13580" width="1.88671875" style="14" customWidth="1"/>
    <col min="13581" max="13581" width="4.5546875" style="14" customWidth="1"/>
    <col min="13582" max="13582" width="7.44140625" style="14" customWidth="1"/>
    <col min="13583" max="13583" width="2.88671875" style="14" customWidth="1"/>
    <col min="13584" max="13584" width="11.77734375" style="14" customWidth="1"/>
    <col min="13585" max="13585" width="5.5546875" style="14" customWidth="1"/>
    <col min="13586" max="13586" width="6.77734375" style="14" customWidth="1"/>
    <col min="13587" max="13587" width="7.77734375" style="14" customWidth="1"/>
    <col min="13588" max="13588" width="2.88671875" style="14" customWidth="1"/>
    <col min="13589" max="13589" width="5.77734375" style="14" customWidth="1"/>
    <col min="13590" max="13590" width="2.44140625" style="14" customWidth="1"/>
    <col min="13591" max="13591" width="10.6640625" style="14" customWidth="1"/>
    <col min="13592" max="13592" width="2.33203125" style="14" customWidth="1"/>
    <col min="13593" max="13593" width="3.6640625" style="14" customWidth="1"/>
    <col min="13594" max="13824" width="8.88671875" style="14"/>
    <col min="13825" max="13825" width="7.77734375" style="14" customWidth="1"/>
    <col min="13826" max="13826" width="3.6640625" style="14" customWidth="1"/>
    <col min="13827" max="13827" width="2.77734375" style="14" customWidth="1"/>
    <col min="13828" max="13828" width="1.5546875" style="14" customWidth="1"/>
    <col min="13829" max="13829" width="6.77734375" style="14" customWidth="1"/>
    <col min="13830" max="13830" width="2.109375" style="14" customWidth="1"/>
    <col min="13831" max="13831" width="2.44140625" style="14" customWidth="1"/>
    <col min="13832" max="13832" width="5.109375" style="14" customWidth="1"/>
    <col min="13833" max="13833" width="13.88671875" style="14" customWidth="1"/>
    <col min="13834" max="13834" width="12.109375" style="14" customWidth="1"/>
    <col min="13835" max="13835" width="11.109375" style="14" customWidth="1"/>
    <col min="13836" max="13836" width="1.88671875" style="14" customWidth="1"/>
    <col min="13837" max="13837" width="4.5546875" style="14" customWidth="1"/>
    <col min="13838" max="13838" width="7.44140625" style="14" customWidth="1"/>
    <col min="13839" max="13839" width="2.88671875" style="14" customWidth="1"/>
    <col min="13840" max="13840" width="11.77734375" style="14" customWidth="1"/>
    <col min="13841" max="13841" width="5.5546875" style="14" customWidth="1"/>
    <col min="13842" max="13842" width="6.77734375" style="14" customWidth="1"/>
    <col min="13843" max="13843" width="7.77734375" style="14" customWidth="1"/>
    <col min="13844" max="13844" width="2.88671875" style="14" customWidth="1"/>
    <col min="13845" max="13845" width="5.77734375" style="14" customWidth="1"/>
    <col min="13846" max="13846" width="2.44140625" style="14" customWidth="1"/>
    <col min="13847" max="13847" width="10.6640625" style="14" customWidth="1"/>
    <col min="13848" max="13848" width="2.33203125" style="14" customWidth="1"/>
    <col min="13849" max="13849" width="3.6640625" style="14" customWidth="1"/>
    <col min="13850" max="14080" width="8.88671875" style="14"/>
    <col min="14081" max="14081" width="7.77734375" style="14" customWidth="1"/>
    <col min="14082" max="14082" width="3.6640625" style="14" customWidth="1"/>
    <col min="14083" max="14083" width="2.77734375" style="14" customWidth="1"/>
    <col min="14084" max="14084" width="1.5546875" style="14" customWidth="1"/>
    <col min="14085" max="14085" width="6.77734375" style="14" customWidth="1"/>
    <col min="14086" max="14086" width="2.109375" style="14" customWidth="1"/>
    <col min="14087" max="14087" width="2.44140625" style="14" customWidth="1"/>
    <col min="14088" max="14088" width="5.109375" style="14" customWidth="1"/>
    <col min="14089" max="14089" width="13.88671875" style="14" customWidth="1"/>
    <col min="14090" max="14090" width="12.109375" style="14" customWidth="1"/>
    <col min="14091" max="14091" width="11.109375" style="14" customWidth="1"/>
    <col min="14092" max="14092" width="1.88671875" style="14" customWidth="1"/>
    <col min="14093" max="14093" width="4.5546875" style="14" customWidth="1"/>
    <col min="14094" max="14094" width="7.44140625" style="14" customWidth="1"/>
    <col min="14095" max="14095" width="2.88671875" style="14" customWidth="1"/>
    <col min="14096" max="14096" width="11.77734375" style="14" customWidth="1"/>
    <col min="14097" max="14097" width="5.5546875" style="14" customWidth="1"/>
    <col min="14098" max="14098" width="6.77734375" style="14" customWidth="1"/>
    <col min="14099" max="14099" width="7.77734375" style="14" customWidth="1"/>
    <col min="14100" max="14100" width="2.88671875" style="14" customWidth="1"/>
    <col min="14101" max="14101" width="5.77734375" style="14" customWidth="1"/>
    <col min="14102" max="14102" width="2.44140625" style="14" customWidth="1"/>
    <col min="14103" max="14103" width="10.6640625" style="14" customWidth="1"/>
    <col min="14104" max="14104" width="2.33203125" style="14" customWidth="1"/>
    <col min="14105" max="14105" width="3.6640625" style="14" customWidth="1"/>
    <col min="14106" max="14336" width="8.88671875" style="14"/>
    <col min="14337" max="14337" width="7.77734375" style="14" customWidth="1"/>
    <col min="14338" max="14338" width="3.6640625" style="14" customWidth="1"/>
    <col min="14339" max="14339" width="2.77734375" style="14" customWidth="1"/>
    <col min="14340" max="14340" width="1.5546875" style="14" customWidth="1"/>
    <col min="14341" max="14341" width="6.77734375" style="14" customWidth="1"/>
    <col min="14342" max="14342" width="2.109375" style="14" customWidth="1"/>
    <col min="14343" max="14343" width="2.44140625" style="14" customWidth="1"/>
    <col min="14344" max="14344" width="5.109375" style="14" customWidth="1"/>
    <col min="14345" max="14345" width="13.88671875" style="14" customWidth="1"/>
    <col min="14346" max="14346" width="12.109375" style="14" customWidth="1"/>
    <col min="14347" max="14347" width="11.109375" style="14" customWidth="1"/>
    <col min="14348" max="14348" width="1.88671875" style="14" customWidth="1"/>
    <col min="14349" max="14349" width="4.5546875" style="14" customWidth="1"/>
    <col min="14350" max="14350" width="7.44140625" style="14" customWidth="1"/>
    <col min="14351" max="14351" width="2.88671875" style="14" customWidth="1"/>
    <col min="14352" max="14352" width="11.77734375" style="14" customWidth="1"/>
    <col min="14353" max="14353" width="5.5546875" style="14" customWidth="1"/>
    <col min="14354" max="14354" width="6.77734375" style="14" customWidth="1"/>
    <col min="14355" max="14355" width="7.77734375" style="14" customWidth="1"/>
    <col min="14356" max="14356" width="2.88671875" style="14" customWidth="1"/>
    <col min="14357" max="14357" width="5.77734375" style="14" customWidth="1"/>
    <col min="14358" max="14358" width="2.44140625" style="14" customWidth="1"/>
    <col min="14359" max="14359" width="10.6640625" style="14" customWidth="1"/>
    <col min="14360" max="14360" width="2.33203125" style="14" customWidth="1"/>
    <col min="14361" max="14361" width="3.6640625" style="14" customWidth="1"/>
    <col min="14362" max="14592" width="8.88671875" style="14"/>
    <col min="14593" max="14593" width="7.77734375" style="14" customWidth="1"/>
    <col min="14594" max="14594" width="3.6640625" style="14" customWidth="1"/>
    <col min="14595" max="14595" width="2.77734375" style="14" customWidth="1"/>
    <col min="14596" max="14596" width="1.5546875" style="14" customWidth="1"/>
    <col min="14597" max="14597" width="6.77734375" style="14" customWidth="1"/>
    <col min="14598" max="14598" width="2.109375" style="14" customWidth="1"/>
    <col min="14599" max="14599" width="2.44140625" style="14" customWidth="1"/>
    <col min="14600" max="14600" width="5.109375" style="14" customWidth="1"/>
    <col min="14601" max="14601" width="13.88671875" style="14" customWidth="1"/>
    <col min="14602" max="14602" width="12.109375" style="14" customWidth="1"/>
    <col min="14603" max="14603" width="11.109375" style="14" customWidth="1"/>
    <col min="14604" max="14604" width="1.88671875" style="14" customWidth="1"/>
    <col min="14605" max="14605" width="4.5546875" style="14" customWidth="1"/>
    <col min="14606" max="14606" width="7.44140625" style="14" customWidth="1"/>
    <col min="14607" max="14607" width="2.88671875" style="14" customWidth="1"/>
    <col min="14608" max="14608" width="11.77734375" style="14" customWidth="1"/>
    <col min="14609" max="14609" width="5.5546875" style="14" customWidth="1"/>
    <col min="14610" max="14610" width="6.77734375" style="14" customWidth="1"/>
    <col min="14611" max="14611" width="7.77734375" style="14" customWidth="1"/>
    <col min="14612" max="14612" width="2.88671875" style="14" customWidth="1"/>
    <col min="14613" max="14613" width="5.77734375" style="14" customWidth="1"/>
    <col min="14614" max="14614" width="2.44140625" style="14" customWidth="1"/>
    <col min="14615" max="14615" width="10.6640625" style="14" customWidth="1"/>
    <col min="14616" max="14616" width="2.33203125" style="14" customWidth="1"/>
    <col min="14617" max="14617" width="3.6640625" style="14" customWidth="1"/>
    <col min="14618" max="14848" width="8.88671875" style="14"/>
    <col min="14849" max="14849" width="7.77734375" style="14" customWidth="1"/>
    <col min="14850" max="14850" width="3.6640625" style="14" customWidth="1"/>
    <col min="14851" max="14851" width="2.77734375" style="14" customWidth="1"/>
    <col min="14852" max="14852" width="1.5546875" style="14" customWidth="1"/>
    <col min="14853" max="14853" width="6.77734375" style="14" customWidth="1"/>
    <col min="14854" max="14854" width="2.109375" style="14" customWidth="1"/>
    <col min="14855" max="14855" width="2.44140625" style="14" customWidth="1"/>
    <col min="14856" max="14856" width="5.109375" style="14" customWidth="1"/>
    <col min="14857" max="14857" width="13.88671875" style="14" customWidth="1"/>
    <col min="14858" max="14858" width="12.109375" style="14" customWidth="1"/>
    <col min="14859" max="14859" width="11.109375" style="14" customWidth="1"/>
    <col min="14860" max="14860" width="1.88671875" style="14" customWidth="1"/>
    <col min="14861" max="14861" width="4.5546875" style="14" customWidth="1"/>
    <col min="14862" max="14862" width="7.44140625" style="14" customWidth="1"/>
    <col min="14863" max="14863" width="2.88671875" style="14" customWidth="1"/>
    <col min="14864" max="14864" width="11.77734375" style="14" customWidth="1"/>
    <col min="14865" max="14865" width="5.5546875" style="14" customWidth="1"/>
    <col min="14866" max="14866" width="6.77734375" style="14" customWidth="1"/>
    <col min="14867" max="14867" width="7.77734375" style="14" customWidth="1"/>
    <col min="14868" max="14868" width="2.88671875" style="14" customWidth="1"/>
    <col min="14869" max="14869" width="5.77734375" style="14" customWidth="1"/>
    <col min="14870" max="14870" width="2.44140625" style="14" customWidth="1"/>
    <col min="14871" max="14871" width="10.6640625" style="14" customWidth="1"/>
    <col min="14872" max="14872" width="2.33203125" style="14" customWidth="1"/>
    <col min="14873" max="14873" width="3.6640625" style="14" customWidth="1"/>
    <col min="14874" max="15104" width="8.88671875" style="14"/>
    <col min="15105" max="15105" width="7.77734375" style="14" customWidth="1"/>
    <col min="15106" max="15106" width="3.6640625" style="14" customWidth="1"/>
    <col min="15107" max="15107" width="2.77734375" style="14" customWidth="1"/>
    <col min="15108" max="15108" width="1.5546875" style="14" customWidth="1"/>
    <col min="15109" max="15109" width="6.77734375" style="14" customWidth="1"/>
    <col min="15110" max="15110" width="2.109375" style="14" customWidth="1"/>
    <col min="15111" max="15111" width="2.44140625" style="14" customWidth="1"/>
    <col min="15112" max="15112" width="5.109375" style="14" customWidth="1"/>
    <col min="15113" max="15113" width="13.88671875" style="14" customWidth="1"/>
    <col min="15114" max="15114" width="12.109375" style="14" customWidth="1"/>
    <col min="15115" max="15115" width="11.109375" style="14" customWidth="1"/>
    <col min="15116" max="15116" width="1.88671875" style="14" customWidth="1"/>
    <col min="15117" max="15117" width="4.5546875" style="14" customWidth="1"/>
    <col min="15118" max="15118" width="7.44140625" style="14" customWidth="1"/>
    <col min="15119" max="15119" width="2.88671875" style="14" customWidth="1"/>
    <col min="15120" max="15120" width="11.77734375" style="14" customWidth="1"/>
    <col min="15121" max="15121" width="5.5546875" style="14" customWidth="1"/>
    <col min="15122" max="15122" width="6.77734375" style="14" customWidth="1"/>
    <col min="15123" max="15123" width="7.77734375" style="14" customWidth="1"/>
    <col min="15124" max="15124" width="2.88671875" style="14" customWidth="1"/>
    <col min="15125" max="15125" width="5.77734375" style="14" customWidth="1"/>
    <col min="15126" max="15126" width="2.44140625" style="14" customWidth="1"/>
    <col min="15127" max="15127" width="10.6640625" style="14" customWidth="1"/>
    <col min="15128" max="15128" width="2.33203125" style="14" customWidth="1"/>
    <col min="15129" max="15129" width="3.6640625" style="14" customWidth="1"/>
    <col min="15130" max="15360" width="8.88671875" style="14"/>
    <col min="15361" max="15361" width="7.77734375" style="14" customWidth="1"/>
    <col min="15362" max="15362" width="3.6640625" style="14" customWidth="1"/>
    <col min="15363" max="15363" width="2.77734375" style="14" customWidth="1"/>
    <col min="15364" max="15364" width="1.5546875" style="14" customWidth="1"/>
    <col min="15365" max="15365" width="6.77734375" style="14" customWidth="1"/>
    <col min="15366" max="15366" width="2.109375" style="14" customWidth="1"/>
    <col min="15367" max="15367" width="2.44140625" style="14" customWidth="1"/>
    <col min="15368" max="15368" width="5.109375" style="14" customWidth="1"/>
    <col min="15369" max="15369" width="13.88671875" style="14" customWidth="1"/>
    <col min="15370" max="15370" width="12.109375" style="14" customWidth="1"/>
    <col min="15371" max="15371" width="11.109375" style="14" customWidth="1"/>
    <col min="15372" max="15372" width="1.88671875" style="14" customWidth="1"/>
    <col min="15373" max="15373" width="4.5546875" style="14" customWidth="1"/>
    <col min="15374" max="15374" width="7.44140625" style="14" customWidth="1"/>
    <col min="15375" max="15375" width="2.88671875" style="14" customWidth="1"/>
    <col min="15376" max="15376" width="11.77734375" style="14" customWidth="1"/>
    <col min="15377" max="15377" width="5.5546875" style="14" customWidth="1"/>
    <col min="15378" max="15378" width="6.77734375" style="14" customWidth="1"/>
    <col min="15379" max="15379" width="7.77734375" style="14" customWidth="1"/>
    <col min="15380" max="15380" width="2.88671875" style="14" customWidth="1"/>
    <col min="15381" max="15381" width="5.77734375" style="14" customWidth="1"/>
    <col min="15382" max="15382" width="2.44140625" style="14" customWidth="1"/>
    <col min="15383" max="15383" width="10.6640625" style="14" customWidth="1"/>
    <col min="15384" max="15384" width="2.33203125" style="14" customWidth="1"/>
    <col min="15385" max="15385" width="3.6640625" style="14" customWidth="1"/>
    <col min="15386" max="15616" width="8.88671875" style="14"/>
    <col min="15617" max="15617" width="7.77734375" style="14" customWidth="1"/>
    <col min="15618" max="15618" width="3.6640625" style="14" customWidth="1"/>
    <col min="15619" max="15619" width="2.77734375" style="14" customWidth="1"/>
    <col min="15620" max="15620" width="1.5546875" style="14" customWidth="1"/>
    <col min="15621" max="15621" width="6.77734375" style="14" customWidth="1"/>
    <col min="15622" max="15622" width="2.109375" style="14" customWidth="1"/>
    <col min="15623" max="15623" width="2.44140625" style="14" customWidth="1"/>
    <col min="15624" max="15624" width="5.109375" style="14" customWidth="1"/>
    <col min="15625" max="15625" width="13.88671875" style="14" customWidth="1"/>
    <col min="15626" max="15626" width="12.109375" style="14" customWidth="1"/>
    <col min="15627" max="15627" width="11.109375" style="14" customWidth="1"/>
    <col min="15628" max="15628" width="1.88671875" style="14" customWidth="1"/>
    <col min="15629" max="15629" width="4.5546875" style="14" customWidth="1"/>
    <col min="15630" max="15630" width="7.44140625" style="14" customWidth="1"/>
    <col min="15631" max="15631" width="2.88671875" style="14" customWidth="1"/>
    <col min="15632" max="15632" width="11.77734375" style="14" customWidth="1"/>
    <col min="15633" max="15633" width="5.5546875" style="14" customWidth="1"/>
    <col min="15634" max="15634" width="6.77734375" style="14" customWidth="1"/>
    <col min="15635" max="15635" width="7.77734375" style="14" customWidth="1"/>
    <col min="15636" max="15636" width="2.88671875" style="14" customWidth="1"/>
    <col min="15637" max="15637" width="5.77734375" style="14" customWidth="1"/>
    <col min="15638" max="15638" width="2.44140625" style="14" customWidth="1"/>
    <col min="15639" max="15639" width="10.6640625" style="14" customWidth="1"/>
    <col min="15640" max="15640" width="2.33203125" style="14" customWidth="1"/>
    <col min="15641" max="15641" width="3.6640625" style="14" customWidth="1"/>
    <col min="15642" max="15872" width="8.88671875" style="14"/>
    <col min="15873" max="15873" width="7.77734375" style="14" customWidth="1"/>
    <col min="15874" max="15874" width="3.6640625" style="14" customWidth="1"/>
    <col min="15875" max="15875" width="2.77734375" style="14" customWidth="1"/>
    <col min="15876" max="15876" width="1.5546875" style="14" customWidth="1"/>
    <col min="15877" max="15877" width="6.77734375" style="14" customWidth="1"/>
    <col min="15878" max="15878" width="2.109375" style="14" customWidth="1"/>
    <col min="15879" max="15879" width="2.44140625" style="14" customWidth="1"/>
    <col min="15880" max="15880" width="5.109375" style="14" customWidth="1"/>
    <col min="15881" max="15881" width="13.88671875" style="14" customWidth="1"/>
    <col min="15882" max="15882" width="12.109375" style="14" customWidth="1"/>
    <col min="15883" max="15883" width="11.109375" style="14" customWidth="1"/>
    <col min="15884" max="15884" width="1.88671875" style="14" customWidth="1"/>
    <col min="15885" max="15885" width="4.5546875" style="14" customWidth="1"/>
    <col min="15886" max="15886" width="7.44140625" style="14" customWidth="1"/>
    <col min="15887" max="15887" width="2.88671875" style="14" customWidth="1"/>
    <col min="15888" max="15888" width="11.77734375" style="14" customWidth="1"/>
    <col min="15889" max="15889" width="5.5546875" style="14" customWidth="1"/>
    <col min="15890" max="15890" width="6.77734375" style="14" customWidth="1"/>
    <col min="15891" max="15891" width="7.77734375" style="14" customWidth="1"/>
    <col min="15892" max="15892" width="2.88671875" style="14" customWidth="1"/>
    <col min="15893" max="15893" width="5.77734375" style="14" customWidth="1"/>
    <col min="15894" max="15894" width="2.44140625" style="14" customWidth="1"/>
    <col min="15895" max="15895" width="10.6640625" style="14" customWidth="1"/>
    <col min="15896" max="15896" width="2.33203125" style="14" customWidth="1"/>
    <col min="15897" max="15897" width="3.6640625" style="14" customWidth="1"/>
    <col min="15898" max="16128" width="8.88671875" style="14"/>
    <col min="16129" max="16129" width="7.77734375" style="14" customWidth="1"/>
    <col min="16130" max="16130" width="3.6640625" style="14" customWidth="1"/>
    <col min="16131" max="16131" width="2.77734375" style="14" customWidth="1"/>
    <col min="16132" max="16132" width="1.5546875" style="14" customWidth="1"/>
    <col min="16133" max="16133" width="6.77734375" style="14" customWidth="1"/>
    <col min="16134" max="16134" width="2.109375" style="14" customWidth="1"/>
    <col min="16135" max="16135" width="2.44140625" style="14" customWidth="1"/>
    <col min="16136" max="16136" width="5.109375" style="14" customWidth="1"/>
    <col min="16137" max="16137" width="13.88671875" style="14" customWidth="1"/>
    <col min="16138" max="16138" width="12.109375" style="14" customWidth="1"/>
    <col min="16139" max="16139" width="11.109375" style="14" customWidth="1"/>
    <col min="16140" max="16140" width="1.88671875" style="14" customWidth="1"/>
    <col min="16141" max="16141" width="4.5546875" style="14" customWidth="1"/>
    <col min="16142" max="16142" width="7.44140625" style="14" customWidth="1"/>
    <col min="16143" max="16143" width="2.88671875" style="14" customWidth="1"/>
    <col min="16144" max="16144" width="11.77734375" style="14" customWidth="1"/>
    <col min="16145" max="16145" width="5.5546875" style="14" customWidth="1"/>
    <col min="16146" max="16146" width="6.77734375" style="14" customWidth="1"/>
    <col min="16147" max="16147" width="7.77734375" style="14" customWidth="1"/>
    <col min="16148" max="16148" width="2.88671875" style="14" customWidth="1"/>
    <col min="16149" max="16149" width="5.77734375" style="14" customWidth="1"/>
    <col min="16150" max="16150" width="2.44140625" style="14" customWidth="1"/>
    <col min="16151" max="16151" width="10.6640625" style="14" customWidth="1"/>
    <col min="16152" max="16152" width="2.33203125" style="14" customWidth="1"/>
    <col min="16153" max="16153" width="3.6640625" style="14" customWidth="1"/>
    <col min="16154" max="16384" width="8.88671875" style="14"/>
  </cols>
  <sheetData>
    <row r="1" spans="1:26" ht="15" thickBot="1" x14ac:dyDescent="0.35">
      <c r="I1" s="218" t="s">
        <v>545</v>
      </c>
      <c r="J1" s="218"/>
      <c r="K1" s="218"/>
      <c r="L1" s="218"/>
      <c r="M1" s="218"/>
      <c r="N1" s="218"/>
      <c r="O1" s="218"/>
      <c r="P1" s="218"/>
      <c r="Q1" s="218"/>
      <c r="R1" s="218"/>
    </row>
    <row r="2" spans="1:26" ht="15" thickBot="1" x14ac:dyDescent="0.35">
      <c r="A2" s="219" t="s">
        <v>546</v>
      </c>
      <c r="B2" s="220"/>
      <c r="C2" s="220"/>
      <c r="D2" s="220"/>
      <c r="E2" s="220"/>
      <c r="F2" s="221" t="s">
        <v>547</v>
      </c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221"/>
      <c r="T2" s="221"/>
      <c r="U2" s="221"/>
      <c r="V2" s="15"/>
      <c r="W2" s="222" t="s">
        <v>548</v>
      </c>
      <c r="X2" s="222"/>
      <c r="Y2" s="223"/>
    </row>
    <row r="3" spans="1:26" x14ac:dyDescent="0.3">
      <c r="A3" s="16"/>
      <c r="F3" s="221"/>
      <c r="G3" s="221"/>
      <c r="H3" s="221"/>
      <c r="I3" s="221"/>
      <c r="J3" s="221"/>
      <c r="K3" s="221"/>
      <c r="L3" s="221"/>
      <c r="M3" s="221"/>
      <c r="N3" s="221"/>
      <c r="O3" s="221"/>
      <c r="P3" s="221"/>
      <c r="Q3" s="221"/>
      <c r="R3" s="221"/>
      <c r="S3" s="221"/>
      <c r="T3" s="221"/>
      <c r="U3" s="221"/>
      <c r="Z3" s="16"/>
    </row>
    <row r="4" spans="1:26" ht="21.6" thickBot="1" x14ac:dyDescent="0.35">
      <c r="A4" s="17"/>
      <c r="B4" s="18"/>
      <c r="C4" s="18"/>
      <c r="D4" s="18"/>
      <c r="E4" s="224" t="s">
        <v>549</v>
      </c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4"/>
      <c r="Q4" s="224"/>
      <c r="R4" s="224"/>
      <c r="S4" s="224"/>
      <c r="T4" s="224"/>
      <c r="U4" s="224"/>
      <c r="V4" s="18"/>
      <c r="W4" s="18"/>
      <c r="X4" s="18"/>
      <c r="Y4" s="19"/>
    </row>
    <row r="5" spans="1:26" x14ac:dyDescent="0.3">
      <c r="A5" s="225" t="s">
        <v>23</v>
      </c>
      <c r="B5" s="225"/>
      <c r="D5" s="226" t="s">
        <v>18</v>
      </c>
      <c r="E5" s="226"/>
      <c r="F5" s="226"/>
      <c r="H5" s="225" t="s">
        <v>550</v>
      </c>
      <c r="I5" s="225"/>
      <c r="J5" s="225"/>
      <c r="K5" s="225"/>
      <c r="L5" s="225"/>
      <c r="M5" s="225"/>
      <c r="O5" s="226" t="s">
        <v>4</v>
      </c>
      <c r="P5" s="226"/>
      <c r="R5" s="226" t="s">
        <v>5</v>
      </c>
      <c r="S5" s="226"/>
      <c r="V5" s="226" t="s">
        <v>551</v>
      </c>
      <c r="W5" s="226"/>
    </row>
    <row r="6" spans="1:26" x14ac:dyDescent="0.3">
      <c r="B6" s="227" t="s">
        <v>552</v>
      </c>
      <c r="C6" s="227"/>
      <c r="D6" s="227"/>
      <c r="E6" s="227"/>
      <c r="F6" s="227"/>
      <c r="G6" s="227"/>
      <c r="H6" s="227"/>
      <c r="I6" s="227"/>
      <c r="J6" s="227"/>
      <c r="R6" s="228" t="s">
        <v>553</v>
      </c>
      <c r="S6" s="228"/>
      <c r="T6" s="228"/>
      <c r="V6" s="229">
        <v>0</v>
      </c>
      <c r="W6" s="229"/>
    </row>
    <row r="7" spans="1:26" x14ac:dyDescent="0.3">
      <c r="V7" s="229"/>
      <c r="W7" s="229"/>
    </row>
    <row r="8" spans="1:26" x14ac:dyDescent="0.3">
      <c r="A8" s="230" t="s">
        <v>554</v>
      </c>
      <c r="B8" s="230"/>
      <c r="D8" s="231">
        <v>1251419</v>
      </c>
      <c r="E8" s="231"/>
      <c r="F8" s="231"/>
      <c r="H8" s="230" t="s">
        <v>423</v>
      </c>
      <c r="I8" s="230"/>
      <c r="J8" s="230"/>
      <c r="K8" s="230"/>
      <c r="L8" s="230"/>
      <c r="M8" s="230"/>
      <c r="O8" s="229">
        <v>392.53</v>
      </c>
      <c r="P8" s="229"/>
      <c r="V8" s="229">
        <v>392.53</v>
      </c>
      <c r="W8" s="229"/>
    </row>
    <row r="9" spans="1:26" x14ac:dyDescent="0.3">
      <c r="A9" s="230" t="s">
        <v>554</v>
      </c>
      <c r="B9" s="230"/>
      <c r="D9" s="231">
        <v>1251420</v>
      </c>
      <c r="E9" s="231"/>
      <c r="F9" s="231"/>
      <c r="H9" s="230" t="s">
        <v>555</v>
      </c>
      <c r="I9" s="230"/>
      <c r="J9" s="230"/>
      <c r="K9" s="230"/>
      <c r="L9" s="230"/>
      <c r="M9" s="230"/>
      <c r="O9" s="229">
        <v>77.36</v>
      </c>
      <c r="P9" s="229"/>
      <c r="V9" s="229">
        <v>469.89</v>
      </c>
      <c r="W9" s="229"/>
    </row>
    <row r="10" spans="1:26" x14ac:dyDescent="0.3">
      <c r="A10" s="230" t="s">
        <v>556</v>
      </c>
      <c r="B10" s="230"/>
      <c r="D10" s="231">
        <v>1253344</v>
      </c>
      <c r="E10" s="231"/>
      <c r="F10" s="231"/>
      <c r="H10" s="230" t="s">
        <v>423</v>
      </c>
      <c r="I10" s="230"/>
      <c r="J10" s="230"/>
      <c r="K10" s="230"/>
      <c r="L10" s="230"/>
      <c r="M10" s="230"/>
      <c r="O10" s="229">
        <v>332.75</v>
      </c>
      <c r="P10" s="229"/>
      <c r="V10" s="229">
        <v>802.64</v>
      </c>
      <c r="W10" s="229"/>
    </row>
    <row r="11" spans="1:26" x14ac:dyDescent="0.3">
      <c r="A11" s="230" t="s">
        <v>556</v>
      </c>
      <c r="B11" s="230"/>
      <c r="D11" s="231">
        <v>1253345</v>
      </c>
      <c r="E11" s="231"/>
      <c r="F11" s="231"/>
      <c r="H11" s="230" t="s">
        <v>555</v>
      </c>
      <c r="I11" s="230"/>
      <c r="J11" s="230"/>
      <c r="K11" s="230"/>
      <c r="L11" s="230"/>
      <c r="M11" s="230"/>
      <c r="O11" s="229">
        <v>91.27</v>
      </c>
      <c r="P11" s="229"/>
      <c r="V11" s="229">
        <v>893.91</v>
      </c>
      <c r="W11" s="229"/>
    </row>
    <row r="12" spans="1:26" x14ac:dyDescent="0.3">
      <c r="A12" s="230" t="s">
        <v>557</v>
      </c>
      <c r="B12" s="230"/>
      <c r="D12" s="231">
        <v>1255176</v>
      </c>
      <c r="E12" s="231"/>
      <c r="F12" s="231"/>
      <c r="H12" s="230" t="s">
        <v>558</v>
      </c>
      <c r="I12" s="230"/>
      <c r="J12" s="230"/>
      <c r="K12" s="230"/>
      <c r="L12" s="230"/>
      <c r="M12" s="230"/>
      <c r="O12" s="229">
        <v>5.43</v>
      </c>
      <c r="P12" s="229"/>
      <c r="V12" s="229">
        <v>899.34</v>
      </c>
      <c r="W12" s="229"/>
    </row>
    <row r="13" spans="1:26" x14ac:dyDescent="0.3">
      <c r="A13" s="230" t="s">
        <v>557</v>
      </c>
      <c r="B13" s="230"/>
      <c r="D13" s="231">
        <v>1255182</v>
      </c>
      <c r="E13" s="231"/>
      <c r="F13" s="231"/>
      <c r="H13" s="230" t="s">
        <v>423</v>
      </c>
      <c r="I13" s="230"/>
      <c r="J13" s="230"/>
      <c r="K13" s="230"/>
      <c r="L13" s="230"/>
      <c r="M13" s="230"/>
      <c r="O13" s="229">
        <v>221.47</v>
      </c>
      <c r="P13" s="229"/>
      <c r="V13" s="229">
        <v>1120.81</v>
      </c>
      <c r="W13" s="229"/>
    </row>
    <row r="14" spans="1:26" x14ac:dyDescent="0.3">
      <c r="A14" s="230" t="s">
        <v>557</v>
      </c>
      <c r="B14" s="230"/>
      <c r="D14" s="231">
        <v>1255183</v>
      </c>
      <c r="E14" s="231"/>
      <c r="F14" s="231"/>
      <c r="H14" s="230" t="s">
        <v>555</v>
      </c>
      <c r="I14" s="230"/>
      <c r="J14" s="230"/>
      <c r="K14" s="230"/>
      <c r="L14" s="230"/>
      <c r="M14" s="230"/>
      <c r="O14" s="229">
        <v>92.72</v>
      </c>
      <c r="P14" s="229"/>
      <c r="V14" s="229">
        <v>1213.53</v>
      </c>
      <c r="W14" s="229"/>
    </row>
    <row r="15" spans="1:26" x14ac:dyDescent="0.3">
      <c r="A15" s="230" t="s">
        <v>559</v>
      </c>
      <c r="B15" s="230"/>
      <c r="D15" s="231">
        <v>1257118</v>
      </c>
      <c r="E15" s="231"/>
      <c r="F15" s="231"/>
      <c r="H15" s="230" t="s">
        <v>558</v>
      </c>
      <c r="I15" s="230"/>
      <c r="J15" s="230"/>
      <c r="K15" s="230"/>
      <c r="L15" s="230"/>
      <c r="M15" s="230"/>
      <c r="R15" s="229">
        <v>5.43</v>
      </c>
      <c r="S15" s="229"/>
      <c r="V15" s="229">
        <v>1208.0999999999999</v>
      </c>
      <c r="W15" s="229"/>
    </row>
    <row r="16" spans="1:26" x14ac:dyDescent="0.3">
      <c r="A16" s="230" t="s">
        <v>559</v>
      </c>
      <c r="B16" s="230"/>
      <c r="D16" s="231">
        <v>1257124</v>
      </c>
      <c r="E16" s="231"/>
      <c r="F16" s="231"/>
      <c r="H16" s="230" t="s">
        <v>423</v>
      </c>
      <c r="I16" s="230"/>
      <c r="J16" s="230"/>
      <c r="K16" s="230"/>
      <c r="L16" s="230"/>
      <c r="M16" s="230"/>
      <c r="O16" s="229">
        <v>180.86</v>
      </c>
      <c r="P16" s="229"/>
      <c r="V16" s="229">
        <v>1388.96</v>
      </c>
      <c r="W16" s="229"/>
    </row>
    <row r="17" spans="1:23" x14ac:dyDescent="0.3">
      <c r="A17" s="230" t="s">
        <v>559</v>
      </c>
      <c r="B17" s="230"/>
      <c r="D17" s="231">
        <v>1257125</v>
      </c>
      <c r="E17" s="231"/>
      <c r="F17" s="231"/>
      <c r="H17" s="230" t="s">
        <v>555</v>
      </c>
      <c r="I17" s="230"/>
      <c r="J17" s="230"/>
      <c r="K17" s="230"/>
      <c r="L17" s="230"/>
      <c r="M17" s="230"/>
      <c r="O17" s="229">
        <v>159.80000000000001</v>
      </c>
      <c r="P17" s="229"/>
      <c r="V17" s="229">
        <v>1548.76</v>
      </c>
      <c r="W17" s="229"/>
    </row>
    <row r="18" spans="1:23" x14ac:dyDescent="0.3">
      <c r="A18" s="230" t="s">
        <v>560</v>
      </c>
      <c r="B18" s="230"/>
      <c r="D18" s="231">
        <v>1258424</v>
      </c>
      <c r="E18" s="231"/>
      <c r="F18" s="231"/>
      <c r="H18" s="230" t="s">
        <v>423</v>
      </c>
      <c r="I18" s="230"/>
      <c r="J18" s="230"/>
      <c r="K18" s="230"/>
      <c r="L18" s="230"/>
      <c r="M18" s="230"/>
      <c r="O18" s="229">
        <v>453.49</v>
      </c>
      <c r="P18" s="229"/>
      <c r="V18" s="229">
        <v>2002.25</v>
      </c>
      <c r="W18" s="229"/>
    </row>
    <row r="19" spans="1:23" x14ac:dyDescent="0.3">
      <c r="A19" s="230" t="s">
        <v>560</v>
      </c>
      <c r="B19" s="230"/>
      <c r="D19" s="231">
        <v>1258425</v>
      </c>
      <c r="E19" s="231"/>
      <c r="F19" s="231"/>
      <c r="H19" s="230" t="s">
        <v>555</v>
      </c>
      <c r="I19" s="230"/>
      <c r="J19" s="230"/>
      <c r="K19" s="230"/>
      <c r="L19" s="230"/>
      <c r="M19" s="230"/>
      <c r="O19" s="229">
        <v>299.32</v>
      </c>
      <c r="P19" s="229"/>
      <c r="V19" s="229">
        <v>2301.5700000000002</v>
      </c>
      <c r="W19" s="229"/>
    </row>
    <row r="20" spans="1:23" x14ac:dyDescent="0.3">
      <c r="A20" s="230" t="s">
        <v>561</v>
      </c>
      <c r="B20" s="230"/>
      <c r="D20" s="231">
        <v>1260388</v>
      </c>
      <c r="E20" s="231"/>
      <c r="F20" s="231"/>
      <c r="H20" s="230" t="s">
        <v>423</v>
      </c>
      <c r="I20" s="230"/>
      <c r="J20" s="230"/>
      <c r="K20" s="230"/>
      <c r="L20" s="230"/>
      <c r="M20" s="230"/>
      <c r="O20" s="229">
        <v>216.02</v>
      </c>
      <c r="P20" s="229"/>
      <c r="V20" s="229">
        <v>2517.59</v>
      </c>
      <c r="W20" s="229"/>
    </row>
    <row r="21" spans="1:23" x14ac:dyDescent="0.3">
      <c r="A21" s="230" t="s">
        <v>561</v>
      </c>
      <c r="B21" s="230"/>
      <c r="D21" s="231">
        <v>1260390</v>
      </c>
      <c r="E21" s="231"/>
      <c r="F21" s="231"/>
      <c r="H21" s="230" t="s">
        <v>555</v>
      </c>
      <c r="I21" s="230"/>
      <c r="J21" s="230"/>
      <c r="K21" s="230"/>
      <c r="L21" s="230"/>
      <c r="M21" s="230"/>
      <c r="O21" s="229">
        <v>196.56</v>
      </c>
      <c r="P21" s="229"/>
      <c r="V21" s="229">
        <v>2714.15</v>
      </c>
      <c r="W21" s="229"/>
    </row>
    <row r="22" spans="1:23" x14ac:dyDescent="0.3">
      <c r="A22" s="230" t="s">
        <v>562</v>
      </c>
      <c r="B22" s="230"/>
      <c r="D22" s="231">
        <v>1262057</v>
      </c>
      <c r="E22" s="231"/>
      <c r="F22" s="231"/>
      <c r="H22" s="230" t="s">
        <v>423</v>
      </c>
      <c r="I22" s="230"/>
      <c r="J22" s="230"/>
      <c r="K22" s="230"/>
      <c r="L22" s="230"/>
      <c r="M22" s="230"/>
      <c r="O22" s="229">
        <v>295</v>
      </c>
      <c r="P22" s="229"/>
      <c r="V22" s="229">
        <v>3009.15</v>
      </c>
      <c r="W22" s="229"/>
    </row>
    <row r="23" spans="1:23" x14ac:dyDescent="0.3">
      <c r="A23" s="230" t="s">
        <v>562</v>
      </c>
      <c r="B23" s="230"/>
      <c r="D23" s="231">
        <v>1262059</v>
      </c>
      <c r="E23" s="231"/>
      <c r="F23" s="231"/>
      <c r="H23" s="230" t="s">
        <v>555</v>
      </c>
      <c r="I23" s="230"/>
      <c r="J23" s="230"/>
      <c r="K23" s="230"/>
      <c r="L23" s="230"/>
      <c r="M23" s="230"/>
      <c r="O23" s="229">
        <v>96.13</v>
      </c>
      <c r="P23" s="229"/>
      <c r="V23" s="229">
        <v>3105.28</v>
      </c>
      <c r="W23" s="229"/>
    </row>
    <row r="24" spans="1:23" x14ac:dyDescent="0.3">
      <c r="A24" s="230" t="s">
        <v>563</v>
      </c>
      <c r="B24" s="230"/>
      <c r="D24" s="231">
        <v>1263623</v>
      </c>
      <c r="E24" s="231"/>
      <c r="F24" s="231"/>
      <c r="H24" s="230" t="s">
        <v>423</v>
      </c>
      <c r="I24" s="230"/>
      <c r="J24" s="230"/>
      <c r="K24" s="230"/>
      <c r="L24" s="230"/>
      <c r="M24" s="230"/>
      <c r="O24" s="229">
        <v>198.77</v>
      </c>
      <c r="P24" s="229"/>
      <c r="R24" s="229">
        <v>75.69</v>
      </c>
      <c r="S24" s="229"/>
      <c r="V24" s="229">
        <v>3228.36</v>
      </c>
      <c r="W24" s="229"/>
    </row>
    <row r="25" spans="1:23" x14ac:dyDescent="0.3">
      <c r="A25" s="230" t="s">
        <v>563</v>
      </c>
      <c r="B25" s="230"/>
      <c r="D25" s="231">
        <v>1263624</v>
      </c>
      <c r="E25" s="231"/>
      <c r="F25" s="231"/>
      <c r="H25" s="230" t="s">
        <v>555</v>
      </c>
      <c r="I25" s="230"/>
      <c r="J25" s="230"/>
      <c r="K25" s="230"/>
      <c r="L25" s="230"/>
      <c r="M25" s="230"/>
      <c r="O25" s="229">
        <v>79.41</v>
      </c>
      <c r="P25" s="229"/>
      <c r="R25" s="229">
        <v>24.67</v>
      </c>
      <c r="S25" s="229"/>
      <c r="V25" s="229">
        <v>3283.1</v>
      </c>
      <c r="W25" s="229"/>
    </row>
    <row r="26" spans="1:23" x14ac:dyDescent="0.3">
      <c r="A26" s="230" t="s">
        <v>564</v>
      </c>
      <c r="B26" s="230"/>
      <c r="D26" s="231">
        <v>1265270</v>
      </c>
      <c r="E26" s="231"/>
      <c r="F26" s="231"/>
      <c r="H26" s="230" t="s">
        <v>423</v>
      </c>
      <c r="I26" s="230"/>
      <c r="J26" s="230"/>
      <c r="K26" s="230"/>
      <c r="L26" s="230"/>
      <c r="M26" s="230"/>
      <c r="O26" s="229">
        <v>185.12</v>
      </c>
      <c r="P26" s="229"/>
      <c r="V26" s="229">
        <v>3468.22</v>
      </c>
      <c r="W26" s="229"/>
    </row>
    <row r="27" spans="1:23" x14ac:dyDescent="0.3">
      <c r="A27" s="230" t="s">
        <v>564</v>
      </c>
      <c r="B27" s="230"/>
      <c r="D27" s="231">
        <v>1265271</v>
      </c>
      <c r="E27" s="231"/>
      <c r="F27" s="231"/>
      <c r="H27" s="230" t="s">
        <v>555</v>
      </c>
      <c r="I27" s="230"/>
      <c r="J27" s="230"/>
      <c r="K27" s="230"/>
      <c r="L27" s="230"/>
      <c r="M27" s="230"/>
      <c r="O27" s="229">
        <v>76.150000000000006</v>
      </c>
      <c r="P27" s="229"/>
      <c r="V27" s="229">
        <v>3544.37</v>
      </c>
      <c r="W27" s="229"/>
    </row>
    <row r="28" spans="1:23" x14ac:dyDescent="0.3">
      <c r="A28" s="230" t="s">
        <v>565</v>
      </c>
      <c r="B28" s="230"/>
      <c r="D28" s="231">
        <v>1266970</v>
      </c>
      <c r="E28" s="231"/>
      <c r="F28" s="231"/>
      <c r="H28" s="230" t="s">
        <v>423</v>
      </c>
      <c r="I28" s="230"/>
      <c r="J28" s="230"/>
      <c r="K28" s="230"/>
      <c r="L28" s="230"/>
      <c r="M28" s="230"/>
      <c r="O28" s="229">
        <v>230.58</v>
      </c>
      <c r="P28" s="229"/>
      <c r="V28" s="229">
        <v>3774.95</v>
      </c>
      <c r="W28" s="229"/>
    </row>
    <row r="29" spans="1:23" x14ac:dyDescent="0.3">
      <c r="A29" s="230" t="s">
        <v>565</v>
      </c>
      <c r="B29" s="230"/>
      <c r="D29" s="231">
        <v>1266976</v>
      </c>
      <c r="E29" s="231"/>
      <c r="F29" s="231"/>
      <c r="H29" s="230" t="s">
        <v>555</v>
      </c>
      <c r="I29" s="230"/>
      <c r="J29" s="230"/>
      <c r="K29" s="230"/>
      <c r="L29" s="230"/>
      <c r="M29" s="230"/>
      <c r="O29" s="229">
        <v>126.02</v>
      </c>
      <c r="P29" s="229"/>
      <c r="V29" s="229">
        <v>3900.97</v>
      </c>
      <c r="W29" s="229"/>
    </row>
    <row r="30" spans="1:23" x14ac:dyDescent="0.3">
      <c r="A30" s="230" t="s">
        <v>566</v>
      </c>
      <c r="B30" s="230"/>
      <c r="D30" s="231">
        <v>1268676</v>
      </c>
      <c r="E30" s="231"/>
      <c r="F30" s="231"/>
      <c r="H30" s="230" t="s">
        <v>423</v>
      </c>
      <c r="I30" s="230"/>
      <c r="J30" s="230"/>
      <c r="K30" s="230"/>
      <c r="L30" s="230"/>
      <c r="M30" s="230"/>
      <c r="O30" s="229">
        <v>265.22000000000003</v>
      </c>
      <c r="P30" s="229"/>
      <c r="V30" s="229">
        <v>4166.1899999999996</v>
      </c>
      <c r="W30" s="229"/>
    </row>
    <row r="31" spans="1:23" x14ac:dyDescent="0.3">
      <c r="A31" s="230" t="s">
        <v>566</v>
      </c>
      <c r="B31" s="230"/>
      <c r="D31" s="231">
        <v>1268677</v>
      </c>
      <c r="E31" s="231"/>
      <c r="F31" s="231"/>
      <c r="H31" s="230" t="s">
        <v>555</v>
      </c>
      <c r="I31" s="230"/>
      <c r="J31" s="230"/>
      <c r="K31" s="230"/>
      <c r="L31" s="230"/>
      <c r="M31" s="230"/>
      <c r="O31" s="229">
        <v>83.44</v>
      </c>
      <c r="P31" s="229"/>
      <c r="V31" s="229">
        <v>4249.63</v>
      </c>
      <c r="W31" s="229"/>
    </row>
    <row r="32" spans="1:23" x14ac:dyDescent="0.3">
      <c r="A32" s="230" t="s">
        <v>567</v>
      </c>
      <c r="B32" s="230"/>
      <c r="D32" s="231">
        <v>1270428</v>
      </c>
      <c r="E32" s="231"/>
      <c r="F32" s="231"/>
      <c r="H32" s="230" t="s">
        <v>423</v>
      </c>
      <c r="I32" s="230"/>
      <c r="J32" s="230"/>
      <c r="K32" s="230"/>
      <c r="L32" s="230"/>
      <c r="M32" s="230"/>
      <c r="O32" s="229">
        <v>542.98</v>
      </c>
      <c r="P32" s="229"/>
      <c r="V32" s="229">
        <v>4792.6099999999997</v>
      </c>
      <c r="W32" s="229"/>
    </row>
    <row r="33" spans="1:25" x14ac:dyDescent="0.3">
      <c r="A33" s="230" t="s">
        <v>567</v>
      </c>
      <c r="B33" s="230"/>
      <c r="D33" s="231">
        <v>1270430</v>
      </c>
      <c r="E33" s="231"/>
      <c r="F33" s="231"/>
      <c r="H33" s="230" t="s">
        <v>555</v>
      </c>
      <c r="I33" s="230"/>
      <c r="J33" s="230"/>
      <c r="K33" s="230"/>
      <c r="L33" s="230"/>
      <c r="M33" s="230"/>
      <c r="O33" s="229">
        <v>106.82</v>
      </c>
      <c r="P33" s="229"/>
      <c r="V33" s="23">
        <v>4899.43</v>
      </c>
      <c r="W33" s="23"/>
    </row>
    <row r="35" spans="1:25" x14ac:dyDescent="0.3">
      <c r="G35" s="232"/>
      <c r="H35" s="232"/>
      <c r="I35" s="232"/>
      <c r="J35" s="232"/>
      <c r="K35" s="232"/>
      <c r="L35" s="232"/>
      <c r="M35" s="232"/>
      <c r="N35" s="232"/>
      <c r="O35" s="232"/>
      <c r="P35" s="232"/>
      <c r="Q35" s="232"/>
      <c r="R35" s="232"/>
      <c r="S35" s="232"/>
    </row>
    <row r="36" spans="1:25" x14ac:dyDescent="0.3">
      <c r="J36" s="228"/>
      <c r="K36" s="228"/>
      <c r="M36" s="230"/>
      <c r="N36" s="230"/>
      <c r="O36" s="20"/>
      <c r="P36" s="20"/>
    </row>
    <row r="37" spans="1:25" x14ac:dyDescent="0.3">
      <c r="J37" s="228"/>
      <c r="K37" s="228"/>
      <c r="M37" s="230"/>
      <c r="N37" s="230"/>
      <c r="O37" s="230"/>
      <c r="P37" s="230"/>
      <c r="Q37" s="230"/>
      <c r="R37" s="230"/>
      <c r="S37" s="230"/>
      <c r="T37" s="230"/>
      <c r="U37" s="230"/>
      <c r="V37" s="230"/>
      <c r="W37" s="230"/>
      <c r="X37" s="230"/>
    </row>
    <row r="38" spans="1:25" x14ac:dyDescent="0.3">
      <c r="A38" s="233"/>
      <c r="B38" s="233"/>
      <c r="E38" s="234"/>
      <c r="F38" s="234"/>
      <c r="G38" s="234"/>
      <c r="H38" s="234"/>
      <c r="I38" s="234"/>
      <c r="J38" s="234"/>
      <c r="K38" s="234"/>
      <c r="L38" s="234"/>
      <c r="M38" s="234"/>
      <c r="N38" s="234"/>
      <c r="O38" s="234"/>
      <c r="P38" s="234"/>
      <c r="Q38" s="234"/>
      <c r="R38" s="234"/>
      <c r="S38" s="234"/>
      <c r="T38" s="234"/>
      <c r="U38" s="234"/>
      <c r="W38" s="235"/>
      <c r="X38" s="235"/>
      <c r="Y38" s="235"/>
    </row>
  </sheetData>
  <mergeCells count="153">
    <mergeCell ref="G35:S35"/>
    <mergeCell ref="J36:K36"/>
    <mergeCell ref="M36:N36"/>
    <mergeCell ref="J37:K37"/>
    <mergeCell ref="M37:X37"/>
    <mergeCell ref="A38:B38"/>
    <mergeCell ref="E38:U38"/>
    <mergeCell ref="W38:Y38"/>
    <mergeCell ref="A32:B32"/>
    <mergeCell ref="D32:F32"/>
    <mergeCell ref="H32:M32"/>
    <mergeCell ref="O32:P32"/>
    <mergeCell ref="V32:W32"/>
    <mergeCell ref="A33:B33"/>
    <mergeCell ref="D33:F33"/>
    <mergeCell ref="H33:M33"/>
    <mergeCell ref="O33:P33"/>
    <mergeCell ref="A30:B30"/>
    <mergeCell ref="D30:F30"/>
    <mergeCell ref="H30:M30"/>
    <mergeCell ref="O30:P30"/>
    <mergeCell ref="V30:W30"/>
    <mergeCell ref="A31:B31"/>
    <mergeCell ref="D31:F31"/>
    <mergeCell ref="H31:M31"/>
    <mergeCell ref="O31:P31"/>
    <mergeCell ref="V31:W31"/>
    <mergeCell ref="A28:B28"/>
    <mergeCell ref="D28:F28"/>
    <mergeCell ref="H28:M28"/>
    <mergeCell ref="O28:P28"/>
    <mergeCell ref="V28:W28"/>
    <mergeCell ref="A29:B29"/>
    <mergeCell ref="D29:F29"/>
    <mergeCell ref="H29:M29"/>
    <mergeCell ref="O29:P29"/>
    <mergeCell ref="V29:W29"/>
    <mergeCell ref="A26:B26"/>
    <mergeCell ref="D26:F26"/>
    <mergeCell ref="H26:M26"/>
    <mergeCell ref="O26:P26"/>
    <mergeCell ref="V26:W26"/>
    <mergeCell ref="A27:B27"/>
    <mergeCell ref="D27:F27"/>
    <mergeCell ref="H27:M27"/>
    <mergeCell ref="O27:P27"/>
    <mergeCell ref="V27:W27"/>
    <mergeCell ref="A22:B22"/>
    <mergeCell ref="D22:F22"/>
    <mergeCell ref="H22:M22"/>
    <mergeCell ref="O22:P22"/>
    <mergeCell ref="V22:W22"/>
    <mergeCell ref="V24:W24"/>
    <mergeCell ref="A25:B25"/>
    <mergeCell ref="D25:F25"/>
    <mergeCell ref="H25:M25"/>
    <mergeCell ref="O25:P25"/>
    <mergeCell ref="R25:S25"/>
    <mergeCell ref="V25:W25"/>
    <mergeCell ref="A23:B23"/>
    <mergeCell ref="D23:F23"/>
    <mergeCell ref="H23:M23"/>
    <mergeCell ref="O23:P23"/>
    <mergeCell ref="V23:W23"/>
    <mergeCell ref="A24:B24"/>
    <mergeCell ref="D24:F24"/>
    <mergeCell ref="H24:M24"/>
    <mergeCell ref="O24:P24"/>
    <mergeCell ref="R24:S24"/>
    <mergeCell ref="A20:B20"/>
    <mergeCell ref="D20:F20"/>
    <mergeCell ref="H20:M20"/>
    <mergeCell ref="O20:P20"/>
    <mergeCell ref="V20:W20"/>
    <mergeCell ref="A21:B21"/>
    <mergeCell ref="D21:F21"/>
    <mergeCell ref="H21:M21"/>
    <mergeCell ref="O21:P21"/>
    <mergeCell ref="V21:W21"/>
    <mergeCell ref="A18:B18"/>
    <mergeCell ref="D18:F18"/>
    <mergeCell ref="H18:M18"/>
    <mergeCell ref="O18:P18"/>
    <mergeCell ref="V18:W18"/>
    <mergeCell ref="A19:B19"/>
    <mergeCell ref="D19:F19"/>
    <mergeCell ref="H19:M19"/>
    <mergeCell ref="O19:P19"/>
    <mergeCell ref="V19:W19"/>
    <mergeCell ref="A16:B16"/>
    <mergeCell ref="D16:F16"/>
    <mergeCell ref="H16:M16"/>
    <mergeCell ref="O16:P16"/>
    <mergeCell ref="V16:W16"/>
    <mergeCell ref="A17:B17"/>
    <mergeCell ref="D17:F17"/>
    <mergeCell ref="H17:M17"/>
    <mergeCell ref="O17:P17"/>
    <mergeCell ref="V17:W17"/>
    <mergeCell ref="A14:B14"/>
    <mergeCell ref="D14:F14"/>
    <mergeCell ref="H14:M14"/>
    <mergeCell ref="O14:P14"/>
    <mergeCell ref="V14:W14"/>
    <mergeCell ref="A15:B15"/>
    <mergeCell ref="D15:F15"/>
    <mergeCell ref="H15:M15"/>
    <mergeCell ref="R15:S15"/>
    <mergeCell ref="V15:W15"/>
    <mergeCell ref="A12:B12"/>
    <mergeCell ref="D12:F12"/>
    <mergeCell ref="H12:M12"/>
    <mergeCell ref="O12:P12"/>
    <mergeCell ref="V12:W12"/>
    <mergeCell ref="A13:B13"/>
    <mergeCell ref="D13:F13"/>
    <mergeCell ref="H13:M13"/>
    <mergeCell ref="O13:P13"/>
    <mergeCell ref="V13:W13"/>
    <mergeCell ref="A10:B10"/>
    <mergeCell ref="D10:F10"/>
    <mergeCell ref="H10:M10"/>
    <mergeCell ref="O10:P10"/>
    <mergeCell ref="V10:W10"/>
    <mergeCell ref="A11:B11"/>
    <mergeCell ref="D11:F11"/>
    <mergeCell ref="H11:M11"/>
    <mergeCell ref="O11:P11"/>
    <mergeCell ref="V11:W11"/>
    <mergeCell ref="B6:J6"/>
    <mergeCell ref="R6:T6"/>
    <mergeCell ref="V6:W7"/>
    <mergeCell ref="A8:B8"/>
    <mergeCell ref="D8:F8"/>
    <mergeCell ref="H8:M8"/>
    <mergeCell ref="O8:P8"/>
    <mergeCell ref="V8:W8"/>
    <mergeCell ref="A9:B9"/>
    <mergeCell ref="D9:F9"/>
    <mergeCell ref="H9:M9"/>
    <mergeCell ref="O9:P9"/>
    <mergeCell ref="V9:W9"/>
    <mergeCell ref="I1:R1"/>
    <mergeCell ref="A2:E2"/>
    <mergeCell ref="F2:U3"/>
    <mergeCell ref="W2:Y2"/>
    <mergeCell ref="E4:U4"/>
    <mergeCell ref="A5:B5"/>
    <mergeCell ref="D5:F5"/>
    <mergeCell ref="H5:M5"/>
    <mergeCell ref="O5:P5"/>
    <mergeCell ref="R5:S5"/>
    <mergeCell ref="V5:W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6"/>
  <sheetViews>
    <sheetView topLeftCell="A10" workbookViewId="0">
      <selection activeCell="V39" sqref="V39"/>
    </sheetView>
  </sheetViews>
  <sheetFormatPr defaultRowHeight="14.4" x14ac:dyDescent="0.3"/>
  <cols>
    <col min="1" max="1" width="7.77734375" style="14" customWidth="1"/>
    <col min="2" max="2" width="3.6640625" style="14" customWidth="1"/>
    <col min="3" max="3" width="2.77734375" style="14" customWidth="1"/>
    <col min="4" max="4" width="1.5546875" style="14" customWidth="1"/>
    <col min="5" max="5" width="6.77734375" style="14" customWidth="1"/>
    <col min="6" max="6" width="2.109375" style="14" customWidth="1"/>
    <col min="7" max="7" width="2.44140625" style="14" customWidth="1"/>
    <col min="8" max="8" width="5.109375" style="14" customWidth="1"/>
    <col min="9" max="9" width="13.88671875" style="14" customWidth="1"/>
    <col min="10" max="10" width="12.109375" style="14" customWidth="1"/>
    <col min="11" max="11" width="11.109375" style="14" customWidth="1"/>
    <col min="12" max="12" width="1.88671875" style="14" customWidth="1"/>
    <col min="13" max="13" width="4.5546875" style="14" customWidth="1"/>
    <col min="14" max="14" width="7.44140625" style="14" customWidth="1"/>
    <col min="15" max="15" width="2.88671875" style="14" customWidth="1"/>
    <col min="16" max="16" width="11.77734375" style="14" customWidth="1"/>
    <col min="17" max="17" width="5.5546875" style="14" customWidth="1"/>
    <col min="18" max="18" width="6.77734375" style="14" customWidth="1"/>
    <col min="19" max="19" width="7.77734375" style="14" customWidth="1"/>
    <col min="20" max="20" width="2.88671875" style="14" customWidth="1"/>
    <col min="21" max="21" width="5.77734375" style="14" customWidth="1"/>
    <col min="22" max="22" width="6.21875" style="14" customWidth="1"/>
    <col min="23" max="23" width="10.6640625" style="14" customWidth="1"/>
    <col min="24" max="24" width="2.33203125" style="14" customWidth="1"/>
    <col min="25" max="25" width="3.6640625" style="14" customWidth="1"/>
    <col min="26" max="256" width="8.88671875" style="14"/>
    <col min="257" max="257" width="7.77734375" style="14" customWidth="1"/>
    <col min="258" max="258" width="3.6640625" style="14" customWidth="1"/>
    <col min="259" max="259" width="2.77734375" style="14" customWidth="1"/>
    <col min="260" max="260" width="1.5546875" style="14" customWidth="1"/>
    <col min="261" max="261" width="6.77734375" style="14" customWidth="1"/>
    <col min="262" max="262" width="2.109375" style="14" customWidth="1"/>
    <col min="263" max="263" width="2.44140625" style="14" customWidth="1"/>
    <col min="264" max="264" width="5.109375" style="14" customWidth="1"/>
    <col min="265" max="265" width="13.88671875" style="14" customWidth="1"/>
    <col min="266" max="266" width="12.109375" style="14" customWidth="1"/>
    <col min="267" max="267" width="11.109375" style="14" customWidth="1"/>
    <col min="268" max="268" width="1.88671875" style="14" customWidth="1"/>
    <col min="269" max="269" width="4.5546875" style="14" customWidth="1"/>
    <col min="270" max="270" width="7.44140625" style="14" customWidth="1"/>
    <col min="271" max="271" width="2.88671875" style="14" customWidth="1"/>
    <col min="272" max="272" width="11.77734375" style="14" customWidth="1"/>
    <col min="273" max="273" width="5.5546875" style="14" customWidth="1"/>
    <col min="274" max="274" width="6.77734375" style="14" customWidth="1"/>
    <col min="275" max="275" width="7.77734375" style="14" customWidth="1"/>
    <col min="276" max="276" width="2.88671875" style="14" customWidth="1"/>
    <col min="277" max="277" width="5.77734375" style="14" customWidth="1"/>
    <col min="278" max="278" width="2.44140625" style="14" customWidth="1"/>
    <col min="279" max="279" width="10.6640625" style="14" customWidth="1"/>
    <col min="280" max="280" width="2.33203125" style="14" customWidth="1"/>
    <col min="281" max="281" width="3.6640625" style="14" customWidth="1"/>
    <col min="282" max="512" width="8.88671875" style="14"/>
    <col min="513" max="513" width="7.77734375" style="14" customWidth="1"/>
    <col min="514" max="514" width="3.6640625" style="14" customWidth="1"/>
    <col min="515" max="515" width="2.77734375" style="14" customWidth="1"/>
    <col min="516" max="516" width="1.5546875" style="14" customWidth="1"/>
    <col min="517" max="517" width="6.77734375" style="14" customWidth="1"/>
    <col min="518" max="518" width="2.109375" style="14" customWidth="1"/>
    <col min="519" max="519" width="2.44140625" style="14" customWidth="1"/>
    <col min="520" max="520" width="5.109375" style="14" customWidth="1"/>
    <col min="521" max="521" width="13.88671875" style="14" customWidth="1"/>
    <col min="522" max="522" width="12.109375" style="14" customWidth="1"/>
    <col min="523" max="523" width="11.109375" style="14" customWidth="1"/>
    <col min="524" max="524" width="1.88671875" style="14" customWidth="1"/>
    <col min="525" max="525" width="4.5546875" style="14" customWidth="1"/>
    <col min="526" max="526" width="7.44140625" style="14" customWidth="1"/>
    <col min="527" max="527" width="2.88671875" style="14" customWidth="1"/>
    <col min="528" max="528" width="11.77734375" style="14" customWidth="1"/>
    <col min="529" max="529" width="5.5546875" style="14" customWidth="1"/>
    <col min="530" max="530" width="6.77734375" style="14" customWidth="1"/>
    <col min="531" max="531" width="7.77734375" style="14" customWidth="1"/>
    <col min="532" max="532" width="2.88671875" style="14" customWidth="1"/>
    <col min="533" max="533" width="5.77734375" style="14" customWidth="1"/>
    <col min="534" max="534" width="2.44140625" style="14" customWidth="1"/>
    <col min="535" max="535" width="10.6640625" style="14" customWidth="1"/>
    <col min="536" max="536" width="2.33203125" style="14" customWidth="1"/>
    <col min="537" max="537" width="3.6640625" style="14" customWidth="1"/>
    <col min="538" max="768" width="8.88671875" style="14"/>
    <col min="769" max="769" width="7.77734375" style="14" customWidth="1"/>
    <col min="770" max="770" width="3.6640625" style="14" customWidth="1"/>
    <col min="771" max="771" width="2.77734375" style="14" customWidth="1"/>
    <col min="772" max="772" width="1.5546875" style="14" customWidth="1"/>
    <col min="773" max="773" width="6.77734375" style="14" customWidth="1"/>
    <col min="774" max="774" width="2.109375" style="14" customWidth="1"/>
    <col min="775" max="775" width="2.44140625" style="14" customWidth="1"/>
    <col min="776" max="776" width="5.109375" style="14" customWidth="1"/>
    <col min="777" max="777" width="13.88671875" style="14" customWidth="1"/>
    <col min="778" max="778" width="12.109375" style="14" customWidth="1"/>
    <col min="779" max="779" width="11.109375" style="14" customWidth="1"/>
    <col min="780" max="780" width="1.88671875" style="14" customWidth="1"/>
    <col min="781" max="781" width="4.5546875" style="14" customWidth="1"/>
    <col min="782" max="782" width="7.44140625" style="14" customWidth="1"/>
    <col min="783" max="783" width="2.88671875" style="14" customWidth="1"/>
    <col min="784" max="784" width="11.77734375" style="14" customWidth="1"/>
    <col min="785" max="785" width="5.5546875" style="14" customWidth="1"/>
    <col min="786" max="786" width="6.77734375" style="14" customWidth="1"/>
    <col min="787" max="787" width="7.77734375" style="14" customWidth="1"/>
    <col min="788" max="788" width="2.88671875" style="14" customWidth="1"/>
    <col min="789" max="789" width="5.77734375" style="14" customWidth="1"/>
    <col min="790" max="790" width="2.44140625" style="14" customWidth="1"/>
    <col min="791" max="791" width="10.6640625" style="14" customWidth="1"/>
    <col min="792" max="792" width="2.33203125" style="14" customWidth="1"/>
    <col min="793" max="793" width="3.6640625" style="14" customWidth="1"/>
    <col min="794" max="1024" width="8.88671875" style="14"/>
    <col min="1025" max="1025" width="7.77734375" style="14" customWidth="1"/>
    <col min="1026" max="1026" width="3.6640625" style="14" customWidth="1"/>
    <col min="1027" max="1027" width="2.77734375" style="14" customWidth="1"/>
    <col min="1028" max="1028" width="1.5546875" style="14" customWidth="1"/>
    <col min="1029" max="1029" width="6.77734375" style="14" customWidth="1"/>
    <col min="1030" max="1030" width="2.109375" style="14" customWidth="1"/>
    <col min="1031" max="1031" width="2.44140625" style="14" customWidth="1"/>
    <col min="1032" max="1032" width="5.109375" style="14" customWidth="1"/>
    <col min="1033" max="1033" width="13.88671875" style="14" customWidth="1"/>
    <col min="1034" max="1034" width="12.109375" style="14" customWidth="1"/>
    <col min="1035" max="1035" width="11.109375" style="14" customWidth="1"/>
    <col min="1036" max="1036" width="1.88671875" style="14" customWidth="1"/>
    <col min="1037" max="1037" width="4.5546875" style="14" customWidth="1"/>
    <col min="1038" max="1038" width="7.44140625" style="14" customWidth="1"/>
    <col min="1039" max="1039" width="2.88671875" style="14" customWidth="1"/>
    <col min="1040" max="1040" width="11.77734375" style="14" customWidth="1"/>
    <col min="1041" max="1041" width="5.5546875" style="14" customWidth="1"/>
    <col min="1042" max="1042" width="6.77734375" style="14" customWidth="1"/>
    <col min="1043" max="1043" width="7.77734375" style="14" customWidth="1"/>
    <col min="1044" max="1044" width="2.88671875" style="14" customWidth="1"/>
    <col min="1045" max="1045" width="5.77734375" style="14" customWidth="1"/>
    <col min="1046" max="1046" width="2.44140625" style="14" customWidth="1"/>
    <col min="1047" max="1047" width="10.6640625" style="14" customWidth="1"/>
    <col min="1048" max="1048" width="2.33203125" style="14" customWidth="1"/>
    <col min="1049" max="1049" width="3.6640625" style="14" customWidth="1"/>
    <col min="1050" max="1280" width="8.88671875" style="14"/>
    <col min="1281" max="1281" width="7.77734375" style="14" customWidth="1"/>
    <col min="1282" max="1282" width="3.6640625" style="14" customWidth="1"/>
    <col min="1283" max="1283" width="2.77734375" style="14" customWidth="1"/>
    <col min="1284" max="1284" width="1.5546875" style="14" customWidth="1"/>
    <col min="1285" max="1285" width="6.77734375" style="14" customWidth="1"/>
    <col min="1286" max="1286" width="2.109375" style="14" customWidth="1"/>
    <col min="1287" max="1287" width="2.44140625" style="14" customWidth="1"/>
    <col min="1288" max="1288" width="5.109375" style="14" customWidth="1"/>
    <col min="1289" max="1289" width="13.88671875" style="14" customWidth="1"/>
    <col min="1290" max="1290" width="12.109375" style="14" customWidth="1"/>
    <col min="1291" max="1291" width="11.109375" style="14" customWidth="1"/>
    <col min="1292" max="1292" width="1.88671875" style="14" customWidth="1"/>
    <col min="1293" max="1293" width="4.5546875" style="14" customWidth="1"/>
    <col min="1294" max="1294" width="7.44140625" style="14" customWidth="1"/>
    <col min="1295" max="1295" width="2.88671875" style="14" customWidth="1"/>
    <col min="1296" max="1296" width="11.77734375" style="14" customWidth="1"/>
    <col min="1297" max="1297" width="5.5546875" style="14" customWidth="1"/>
    <col min="1298" max="1298" width="6.77734375" style="14" customWidth="1"/>
    <col min="1299" max="1299" width="7.77734375" style="14" customWidth="1"/>
    <col min="1300" max="1300" width="2.88671875" style="14" customWidth="1"/>
    <col min="1301" max="1301" width="5.77734375" style="14" customWidth="1"/>
    <col min="1302" max="1302" width="2.44140625" style="14" customWidth="1"/>
    <col min="1303" max="1303" width="10.6640625" style="14" customWidth="1"/>
    <col min="1304" max="1304" width="2.33203125" style="14" customWidth="1"/>
    <col min="1305" max="1305" width="3.6640625" style="14" customWidth="1"/>
    <col min="1306" max="1536" width="8.88671875" style="14"/>
    <col min="1537" max="1537" width="7.77734375" style="14" customWidth="1"/>
    <col min="1538" max="1538" width="3.6640625" style="14" customWidth="1"/>
    <col min="1539" max="1539" width="2.77734375" style="14" customWidth="1"/>
    <col min="1540" max="1540" width="1.5546875" style="14" customWidth="1"/>
    <col min="1541" max="1541" width="6.77734375" style="14" customWidth="1"/>
    <col min="1542" max="1542" width="2.109375" style="14" customWidth="1"/>
    <col min="1543" max="1543" width="2.44140625" style="14" customWidth="1"/>
    <col min="1544" max="1544" width="5.109375" style="14" customWidth="1"/>
    <col min="1545" max="1545" width="13.88671875" style="14" customWidth="1"/>
    <col min="1546" max="1546" width="12.109375" style="14" customWidth="1"/>
    <col min="1547" max="1547" width="11.109375" style="14" customWidth="1"/>
    <col min="1548" max="1548" width="1.88671875" style="14" customWidth="1"/>
    <col min="1549" max="1549" width="4.5546875" style="14" customWidth="1"/>
    <col min="1550" max="1550" width="7.44140625" style="14" customWidth="1"/>
    <col min="1551" max="1551" width="2.88671875" style="14" customWidth="1"/>
    <col min="1552" max="1552" width="11.77734375" style="14" customWidth="1"/>
    <col min="1553" max="1553" width="5.5546875" style="14" customWidth="1"/>
    <col min="1554" max="1554" width="6.77734375" style="14" customWidth="1"/>
    <col min="1555" max="1555" width="7.77734375" style="14" customWidth="1"/>
    <col min="1556" max="1556" width="2.88671875" style="14" customWidth="1"/>
    <col min="1557" max="1557" width="5.77734375" style="14" customWidth="1"/>
    <col min="1558" max="1558" width="2.44140625" style="14" customWidth="1"/>
    <col min="1559" max="1559" width="10.6640625" style="14" customWidth="1"/>
    <col min="1560" max="1560" width="2.33203125" style="14" customWidth="1"/>
    <col min="1561" max="1561" width="3.6640625" style="14" customWidth="1"/>
    <col min="1562" max="1792" width="8.88671875" style="14"/>
    <col min="1793" max="1793" width="7.77734375" style="14" customWidth="1"/>
    <col min="1794" max="1794" width="3.6640625" style="14" customWidth="1"/>
    <col min="1795" max="1795" width="2.77734375" style="14" customWidth="1"/>
    <col min="1796" max="1796" width="1.5546875" style="14" customWidth="1"/>
    <col min="1797" max="1797" width="6.77734375" style="14" customWidth="1"/>
    <col min="1798" max="1798" width="2.109375" style="14" customWidth="1"/>
    <col min="1799" max="1799" width="2.44140625" style="14" customWidth="1"/>
    <col min="1800" max="1800" width="5.109375" style="14" customWidth="1"/>
    <col min="1801" max="1801" width="13.88671875" style="14" customWidth="1"/>
    <col min="1802" max="1802" width="12.109375" style="14" customWidth="1"/>
    <col min="1803" max="1803" width="11.109375" style="14" customWidth="1"/>
    <col min="1804" max="1804" width="1.88671875" style="14" customWidth="1"/>
    <col min="1805" max="1805" width="4.5546875" style="14" customWidth="1"/>
    <col min="1806" max="1806" width="7.44140625" style="14" customWidth="1"/>
    <col min="1807" max="1807" width="2.88671875" style="14" customWidth="1"/>
    <col min="1808" max="1808" width="11.77734375" style="14" customWidth="1"/>
    <col min="1809" max="1809" width="5.5546875" style="14" customWidth="1"/>
    <col min="1810" max="1810" width="6.77734375" style="14" customWidth="1"/>
    <col min="1811" max="1811" width="7.77734375" style="14" customWidth="1"/>
    <col min="1812" max="1812" width="2.88671875" style="14" customWidth="1"/>
    <col min="1813" max="1813" width="5.77734375" style="14" customWidth="1"/>
    <col min="1814" max="1814" width="2.44140625" style="14" customWidth="1"/>
    <col min="1815" max="1815" width="10.6640625" style="14" customWidth="1"/>
    <col min="1816" max="1816" width="2.33203125" style="14" customWidth="1"/>
    <col min="1817" max="1817" width="3.6640625" style="14" customWidth="1"/>
    <col min="1818" max="2048" width="8.88671875" style="14"/>
    <col min="2049" max="2049" width="7.77734375" style="14" customWidth="1"/>
    <col min="2050" max="2050" width="3.6640625" style="14" customWidth="1"/>
    <col min="2051" max="2051" width="2.77734375" style="14" customWidth="1"/>
    <col min="2052" max="2052" width="1.5546875" style="14" customWidth="1"/>
    <col min="2053" max="2053" width="6.77734375" style="14" customWidth="1"/>
    <col min="2054" max="2054" width="2.109375" style="14" customWidth="1"/>
    <col min="2055" max="2055" width="2.44140625" style="14" customWidth="1"/>
    <col min="2056" max="2056" width="5.109375" style="14" customWidth="1"/>
    <col min="2057" max="2057" width="13.88671875" style="14" customWidth="1"/>
    <col min="2058" max="2058" width="12.109375" style="14" customWidth="1"/>
    <col min="2059" max="2059" width="11.109375" style="14" customWidth="1"/>
    <col min="2060" max="2060" width="1.88671875" style="14" customWidth="1"/>
    <col min="2061" max="2061" width="4.5546875" style="14" customWidth="1"/>
    <col min="2062" max="2062" width="7.44140625" style="14" customWidth="1"/>
    <col min="2063" max="2063" width="2.88671875" style="14" customWidth="1"/>
    <col min="2064" max="2064" width="11.77734375" style="14" customWidth="1"/>
    <col min="2065" max="2065" width="5.5546875" style="14" customWidth="1"/>
    <col min="2066" max="2066" width="6.77734375" style="14" customWidth="1"/>
    <col min="2067" max="2067" width="7.77734375" style="14" customWidth="1"/>
    <col min="2068" max="2068" width="2.88671875" style="14" customWidth="1"/>
    <col min="2069" max="2069" width="5.77734375" style="14" customWidth="1"/>
    <col min="2070" max="2070" width="2.44140625" style="14" customWidth="1"/>
    <col min="2071" max="2071" width="10.6640625" style="14" customWidth="1"/>
    <col min="2072" max="2072" width="2.33203125" style="14" customWidth="1"/>
    <col min="2073" max="2073" width="3.6640625" style="14" customWidth="1"/>
    <col min="2074" max="2304" width="8.88671875" style="14"/>
    <col min="2305" max="2305" width="7.77734375" style="14" customWidth="1"/>
    <col min="2306" max="2306" width="3.6640625" style="14" customWidth="1"/>
    <col min="2307" max="2307" width="2.77734375" style="14" customWidth="1"/>
    <col min="2308" max="2308" width="1.5546875" style="14" customWidth="1"/>
    <col min="2309" max="2309" width="6.77734375" style="14" customWidth="1"/>
    <col min="2310" max="2310" width="2.109375" style="14" customWidth="1"/>
    <col min="2311" max="2311" width="2.44140625" style="14" customWidth="1"/>
    <col min="2312" max="2312" width="5.109375" style="14" customWidth="1"/>
    <col min="2313" max="2313" width="13.88671875" style="14" customWidth="1"/>
    <col min="2314" max="2314" width="12.109375" style="14" customWidth="1"/>
    <col min="2315" max="2315" width="11.109375" style="14" customWidth="1"/>
    <col min="2316" max="2316" width="1.88671875" style="14" customWidth="1"/>
    <col min="2317" max="2317" width="4.5546875" style="14" customWidth="1"/>
    <col min="2318" max="2318" width="7.44140625" style="14" customWidth="1"/>
    <col min="2319" max="2319" width="2.88671875" style="14" customWidth="1"/>
    <col min="2320" max="2320" width="11.77734375" style="14" customWidth="1"/>
    <col min="2321" max="2321" width="5.5546875" style="14" customWidth="1"/>
    <col min="2322" max="2322" width="6.77734375" style="14" customWidth="1"/>
    <col min="2323" max="2323" width="7.77734375" style="14" customWidth="1"/>
    <col min="2324" max="2324" width="2.88671875" style="14" customWidth="1"/>
    <col min="2325" max="2325" width="5.77734375" style="14" customWidth="1"/>
    <col min="2326" max="2326" width="2.44140625" style="14" customWidth="1"/>
    <col min="2327" max="2327" width="10.6640625" style="14" customWidth="1"/>
    <col min="2328" max="2328" width="2.33203125" style="14" customWidth="1"/>
    <col min="2329" max="2329" width="3.6640625" style="14" customWidth="1"/>
    <col min="2330" max="2560" width="8.88671875" style="14"/>
    <col min="2561" max="2561" width="7.77734375" style="14" customWidth="1"/>
    <col min="2562" max="2562" width="3.6640625" style="14" customWidth="1"/>
    <col min="2563" max="2563" width="2.77734375" style="14" customWidth="1"/>
    <col min="2564" max="2564" width="1.5546875" style="14" customWidth="1"/>
    <col min="2565" max="2565" width="6.77734375" style="14" customWidth="1"/>
    <col min="2566" max="2566" width="2.109375" style="14" customWidth="1"/>
    <col min="2567" max="2567" width="2.44140625" style="14" customWidth="1"/>
    <col min="2568" max="2568" width="5.109375" style="14" customWidth="1"/>
    <col min="2569" max="2569" width="13.88671875" style="14" customWidth="1"/>
    <col min="2570" max="2570" width="12.109375" style="14" customWidth="1"/>
    <col min="2571" max="2571" width="11.109375" style="14" customWidth="1"/>
    <col min="2572" max="2572" width="1.88671875" style="14" customWidth="1"/>
    <col min="2573" max="2573" width="4.5546875" style="14" customWidth="1"/>
    <col min="2574" max="2574" width="7.44140625" style="14" customWidth="1"/>
    <col min="2575" max="2575" width="2.88671875" style="14" customWidth="1"/>
    <col min="2576" max="2576" width="11.77734375" style="14" customWidth="1"/>
    <col min="2577" max="2577" width="5.5546875" style="14" customWidth="1"/>
    <col min="2578" max="2578" width="6.77734375" style="14" customWidth="1"/>
    <col min="2579" max="2579" width="7.77734375" style="14" customWidth="1"/>
    <col min="2580" max="2580" width="2.88671875" style="14" customWidth="1"/>
    <col min="2581" max="2581" width="5.77734375" style="14" customWidth="1"/>
    <col min="2582" max="2582" width="2.44140625" style="14" customWidth="1"/>
    <col min="2583" max="2583" width="10.6640625" style="14" customWidth="1"/>
    <col min="2584" max="2584" width="2.33203125" style="14" customWidth="1"/>
    <col min="2585" max="2585" width="3.6640625" style="14" customWidth="1"/>
    <col min="2586" max="2816" width="8.88671875" style="14"/>
    <col min="2817" max="2817" width="7.77734375" style="14" customWidth="1"/>
    <col min="2818" max="2818" width="3.6640625" style="14" customWidth="1"/>
    <col min="2819" max="2819" width="2.77734375" style="14" customWidth="1"/>
    <col min="2820" max="2820" width="1.5546875" style="14" customWidth="1"/>
    <col min="2821" max="2821" width="6.77734375" style="14" customWidth="1"/>
    <col min="2822" max="2822" width="2.109375" style="14" customWidth="1"/>
    <col min="2823" max="2823" width="2.44140625" style="14" customWidth="1"/>
    <col min="2824" max="2824" width="5.109375" style="14" customWidth="1"/>
    <col min="2825" max="2825" width="13.88671875" style="14" customWidth="1"/>
    <col min="2826" max="2826" width="12.109375" style="14" customWidth="1"/>
    <col min="2827" max="2827" width="11.109375" style="14" customWidth="1"/>
    <col min="2828" max="2828" width="1.88671875" style="14" customWidth="1"/>
    <col min="2829" max="2829" width="4.5546875" style="14" customWidth="1"/>
    <col min="2830" max="2830" width="7.44140625" style="14" customWidth="1"/>
    <col min="2831" max="2831" width="2.88671875" style="14" customWidth="1"/>
    <col min="2832" max="2832" width="11.77734375" style="14" customWidth="1"/>
    <col min="2833" max="2833" width="5.5546875" style="14" customWidth="1"/>
    <col min="2834" max="2834" width="6.77734375" style="14" customWidth="1"/>
    <col min="2835" max="2835" width="7.77734375" style="14" customWidth="1"/>
    <col min="2836" max="2836" width="2.88671875" style="14" customWidth="1"/>
    <col min="2837" max="2837" width="5.77734375" style="14" customWidth="1"/>
    <col min="2838" max="2838" width="2.44140625" style="14" customWidth="1"/>
    <col min="2839" max="2839" width="10.6640625" style="14" customWidth="1"/>
    <col min="2840" max="2840" width="2.33203125" style="14" customWidth="1"/>
    <col min="2841" max="2841" width="3.6640625" style="14" customWidth="1"/>
    <col min="2842" max="3072" width="8.88671875" style="14"/>
    <col min="3073" max="3073" width="7.77734375" style="14" customWidth="1"/>
    <col min="3074" max="3074" width="3.6640625" style="14" customWidth="1"/>
    <col min="3075" max="3075" width="2.77734375" style="14" customWidth="1"/>
    <col min="3076" max="3076" width="1.5546875" style="14" customWidth="1"/>
    <col min="3077" max="3077" width="6.77734375" style="14" customWidth="1"/>
    <col min="3078" max="3078" width="2.109375" style="14" customWidth="1"/>
    <col min="3079" max="3079" width="2.44140625" style="14" customWidth="1"/>
    <col min="3080" max="3080" width="5.109375" style="14" customWidth="1"/>
    <col min="3081" max="3081" width="13.88671875" style="14" customWidth="1"/>
    <col min="3082" max="3082" width="12.109375" style="14" customWidth="1"/>
    <col min="3083" max="3083" width="11.109375" style="14" customWidth="1"/>
    <col min="3084" max="3084" width="1.88671875" style="14" customWidth="1"/>
    <col min="3085" max="3085" width="4.5546875" style="14" customWidth="1"/>
    <col min="3086" max="3086" width="7.44140625" style="14" customWidth="1"/>
    <col min="3087" max="3087" width="2.88671875" style="14" customWidth="1"/>
    <col min="3088" max="3088" width="11.77734375" style="14" customWidth="1"/>
    <col min="3089" max="3089" width="5.5546875" style="14" customWidth="1"/>
    <col min="3090" max="3090" width="6.77734375" style="14" customWidth="1"/>
    <col min="3091" max="3091" width="7.77734375" style="14" customWidth="1"/>
    <col min="3092" max="3092" width="2.88671875" style="14" customWidth="1"/>
    <col min="3093" max="3093" width="5.77734375" style="14" customWidth="1"/>
    <col min="3094" max="3094" width="2.44140625" style="14" customWidth="1"/>
    <col min="3095" max="3095" width="10.6640625" style="14" customWidth="1"/>
    <col min="3096" max="3096" width="2.33203125" style="14" customWidth="1"/>
    <col min="3097" max="3097" width="3.6640625" style="14" customWidth="1"/>
    <col min="3098" max="3328" width="8.88671875" style="14"/>
    <col min="3329" max="3329" width="7.77734375" style="14" customWidth="1"/>
    <col min="3330" max="3330" width="3.6640625" style="14" customWidth="1"/>
    <col min="3331" max="3331" width="2.77734375" style="14" customWidth="1"/>
    <col min="3332" max="3332" width="1.5546875" style="14" customWidth="1"/>
    <col min="3333" max="3333" width="6.77734375" style="14" customWidth="1"/>
    <col min="3334" max="3334" width="2.109375" style="14" customWidth="1"/>
    <col min="3335" max="3335" width="2.44140625" style="14" customWidth="1"/>
    <col min="3336" max="3336" width="5.109375" style="14" customWidth="1"/>
    <col min="3337" max="3337" width="13.88671875" style="14" customWidth="1"/>
    <col min="3338" max="3338" width="12.109375" style="14" customWidth="1"/>
    <col min="3339" max="3339" width="11.109375" style="14" customWidth="1"/>
    <col min="3340" max="3340" width="1.88671875" style="14" customWidth="1"/>
    <col min="3341" max="3341" width="4.5546875" style="14" customWidth="1"/>
    <col min="3342" max="3342" width="7.44140625" style="14" customWidth="1"/>
    <col min="3343" max="3343" width="2.88671875" style="14" customWidth="1"/>
    <col min="3344" max="3344" width="11.77734375" style="14" customWidth="1"/>
    <col min="3345" max="3345" width="5.5546875" style="14" customWidth="1"/>
    <col min="3346" max="3346" width="6.77734375" style="14" customWidth="1"/>
    <col min="3347" max="3347" width="7.77734375" style="14" customWidth="1"/>
    <col min="3348" max="3348" width="2.88671875" style="14" customWidth="1"/>
    <col min="3349" max="3349" width="5.77734375" style="14" customWidth="1"/>
    <col min="3350" max="3350" width="2.44140625" style="14" customWidth="1"/>
    <col min="3351" max="3351" width="10.6640625" style="14" customWidth="1"/>
    <col min="3352" max="3352" width="2.33203125" style="14" customWidth="1"/>
    <col min="3353" max="3353" width="3.6640625" style="14" customWidth="1"/>
    <col min="3354" max="3584" width="8.88671875" style="14"/>
    <col min="3585" max="3585" width="7.77734375" style="14" customWidth="1"/>
    <col min="3586" max="3586" width="3.6640625" style="14" customWidth="1"/>
    <col min="3587" max="3587" width="2.77734375" style="14" customWidth="1"/>
    <col min="3588" max="3588" width="1.5546875" style="14" customWidth="1"/>
    <col min="3589" max="3589" width="6.77734375" style="14" customWidth="1"/>
    <col min="3590" max="3590" width="2.109375" style="14" customWidth="1"/>
    <col min="3591" max="3591" width="2.44140625" style="14" customWidth="1"/>
    <col min="3592" max="3592" width="5.109375" style="14" customWidth="1"/>
    <col min="3593" max="3593" width="13.88671875" style="14" customWidth="1"/>
    <col min="3594" max="3594" width="12.109375" style="14" customWidth="1"/>
    <col min="3595" max="3595" width="11.109375" style="14" customWidth="1"/>
    <col min="3596" max="3596" width="1.88671875" style="14" customWidth="1"/>
    <col min="3597" max="3597" width="4.5546875" style="14" customWidth="1"/>
    <col min="3598" max="3598" width="7.44140625" style="14" customWidth="1"/>
    <col min="3599" max="3599" width="2.88671875" style="14" customWidth="1"/>
    <col min="3600" max="3600" width="11.77734375" style="14" customWidth="1"/>
    <col min="3601" max="3601" width="5.5546875" style="14" customWidth="1"/>
    <col min="3602" max="3602" width="6.77734375" style="14" customWidth="1"/>
    <col min="3603" max="3603" width="7.77734375" style="14" customWidth="1"/>
    <col min="3604" max="3604" width="2.88671875" style="14" customWidth="1"/>
    <col min="3605" max="3605" width="5.77734375" style="14" customWidth="1"/>
    <col min="3606" max="3606" width="2.44140625" style="14" customWidth="1"/>
    <col min="3607" max="3607" width="10.6640625" style="14" customWidth="1"/>
    <col min="3608" max="3608" width="2.33203125" style="14" customWidth="1"/>
    <col min="3609" max="3609" width="3.6640625" style="14" customWidth="1"/>
    <col min="3610" max="3840" width="8.88671875" style="14"/>
    <col min="3841" max="3841" width="7.77734375" style="14" customWidth="1"/>
    <col min="3842" max="3842" width="3.6640625" style="14" customWidth="1"/>
    <col min="3843" max="3843" width="2.77734375" style="14" customWidth="1"/>
    <col min="3844" max="3844" width="1.5546875" style="14" customWidth="1"/>
    <col min="3845" max="3845" width="6.77734375" style="14" customWidth="1"/>
    <col min="3846" max="3846" width="2.109375" style="14" customWidth="1"/>
    <col min="3847" max="3847" width="2.44140625" style="14" customWidth="1"/>
    <col min="3848" max="3848" width="5.109375" style="14" customWidth="1"/>
    <col min="3849" max="3849" width="13.88671875" style="14" customWidth="1"/>
    <col min="3850" max="3850" width="12.109375" style="14" customWidth="1"/>
    <col min="3851" max="3851" width="11.109375" style="14" customWidth="1"/>
    <col min="3852" max="3852" width="1.88671875" style="14" customWidth="1"/>
    <col min="3853" max="3853" width="4.5546875" style="14" customWidth="1"/>
    <col min="3854" max="3854" width="7.44140625" style="14" customWidth="1"/>
    <col min="3855" max="3855" width="2.88671875" style="14" customWidth="1"/>
    <col min="3856" max="3856" width="11.77734375" style="14" customWidth="1"/>
    <col min="3857" max="3857" width="5.5546875" style="14" customWidth="1"/>
    <col min="3858" max="3858" width="6.77734375" style="14" customWidth="1"/>
    <col min="3859" max="3859" width="7.77734375" style="14" customWidth="1"/>
    <col min="3860" max="3860" width="2.88671875" style="14" customWidth="1"/>
    <col min="3861" max="3861" width="5.77734375" style="14" customWidth="1"/>
    <col min="3862" max="3862" width="2.44140625" style="14" customWidth="1"/>
    <col min="3863" max="3863" width="10.6640625" style="14" customWidth="1"/>
    <col min="3864" max="3864" width="2.33203125" style="14" customWidth="1"/>
    <col min="3865" max="3865" width="3.6640625" style="14" customWidth="1"/>
    <col min="3866" max="4096" width="8.88671875" style="14"/>
    <col min="4097" max="4097" width="7.77734375" style="14" customWidth="1"/>
    <col min="4098" max="4098" width="3.6640625" style="14" customWidth="1"/>
    <col min="4099" max="4099" width="2.77734375" style="14" customWidth="1"/>
    <col min="4100" max="4100" width="1.5546875" style="14" customWidth="1"/>
    <col min="4101" max="4101" width="6.77734375" style="14" customWidth="1"/>
    <col min="4102" max="4102" width="2.109375" style="14" customWidth="1"/>
    <col min="4103" max="4103" width="2.44140625" style="14" customWidth="1"/>
    <col min="4104" max="4104" width="5.109375" style="14" customWidth="1"/>
    <col min="4105" max="4105" width="13.88671875" style="14" customWidth="1"/>
    <col min="4106" max="4106" width="12.109375" style="14" customWidth="1"/>
    <col min="4107" max="4107" width="11.109375" style="14" customWidth="1"/>
    <col min="4108" max="4108" width="1.88671875" style="14" customWidth="1"/>
    <col min="4109" max="4109" width="4.5546875" style="14" customWidth="1"/>
    <col min="4110" max="4110" width="7.44140625" style="14" customWidth="1"/>
    <col min="4111" max="4111" width="2.88671875" style="14" customWidth="1"/>
    <col min="4112" max="4112" width="11.77734375" style="14" customWidth="1"/>
    <col min="4113" max="4113" width="5.5546875" style="14" customWidth="1"/>
    <col min="4114" max="4114" width="6.77734375" style="14" customWidth="1"/>
    <col min="4115" max="4115" width="7.77734375" style="14" customWidth="1"/>
    <col min="4116" max="4116" width="2.88671875" style="14" customWidth="1"/>
    <col min="4117" max="4117" width="5.77734375" style="14" customWidth="1"/>
    <col min="4118" max="4118" width="2.44140625" style="14" customWidth="1"/>
    <col min="4119" max="4119" width="10.6640625" style="14" customWidth="1"/>
    <col min="4120" max="4120" width="2.33203125" style="14" customWidth="1"/>
    <col min="4121" max="4121" width="3.6640625" style="14" customWidth="1"/>
    <col min="4122" max="4352" width="8.88671875" style="14"/>
    <col min="4353" max="4353" width="7.77734375" style="14" customWidth="1"/>
    <col min="4354" max="4354" width="3.6640625" style="14" customWidth="1"/>
    <col min="4355" max="4355" width="2.77734375" style="14" customWidth="1"/>
    <col min="4356" max="4356" width="1.5546875" style="14" customWidth="1"/>
    <col min="4357" max="4357" width="6.77734375" style="14" customWidth="1"/>
    <col min="4358" max="4358" width="2.109375" style="14" customWidth="1"/>
    <col min="4359" max="4359" width="2.44140625" style="14" customWidth="1"/>
    <col min="4360" max="4360" width="5.109375" style="14" customWidth="1"/>
    <col min="4361" max="4361" width="13.88671875" style="14" customWidth="1"/>
    <col min="4362" max="4362" width="12.109375" style="14" customWidth="1"/>
    <col min="4363" max="4363" width="11.109375" style="14" customWidth="1"/>
    <col min="4364" max="4364" width="1.88671875" style="14" customWidth="1"/>
    <col min="4365" max="4365" width="4.5546875" style="14" customWidth="1"/>
    <col min="4366" max="4366" width="7.44140625" style="14" customWidth="1"/>
    <col min="4367" max="4367" width="2.88671875" style="14" customWidth="1"/>
    <col min="4368" max="4368" width="11.77734375" style="14" customWidth="1"/>
    <col min="4369" max="4369" width="5.5546875" style="14" customWidth="1"/>
    <col min="4370" max="4370" width="6.77734375" style="14" customWidth="1"/>
    <col min="4371" max="4371" width="7.77734375" style="14" customWidth="1"/>
    <col min="4372" max="4372" width="2.88671875" style="14" customWidth="1"/>
    <col min="4373" max="4373" width="5.77734375" style="14" customWidth="1"/>
    <col min="4374" max="4374" width="2.44140625" style="14" customWidth="1"/>
    <col min="4375" max="4375" width="10.6640625" style="14" customWidth="1"/>
    <col min="4376" max="4376" width="2.33203125" style="14" customWidth="1"/>
    <col min="4377" max="4377" width="3.6640625" style="14" customWidth="1"/>
    <col min="4378" max="4608" width="8.88671875" style="14"/>
    <col min="4609" max="4609" width="7.77734375" style="14" customWidth="1"/>
    <col min="4610" max="4610" width="3.6640625" style="14" customWidth="1"/>
    <col min="4611" max="4611" width="2.77734375" style="14" customWidth="1"/>
    <col min="4612" max="4612" width="1.5546875" style="14" customWidth="1"/>
    <col min="4613" max="4613" width="6.77734375" style="14" customWidth="1"/>
    <col min="4614" max="4614" width="2.109375" style="14" customWidth="1"/>
    <col min="4615" max="4615" width="2.44140625" style="14" customWidth="1"/>
    <col min="4616" max="4616" width="5.109375" style="14" customWidth="1"/>
    <col min="4617" max="4617" width="13.88671875" style="14" customWidth="1"/>
    <col min="4618" max="4618" width="12.109375" style="14" customWidth="1"/>
    <col min="4619" max="4619" width="11.109375" style="14" customWidth="1"/>
    <col min="4620" max="4620" width="1.88671875" style="14" customWidth="1"/>
    <col min="4621" max="4621" width="4.5546875" style="14" customWidth="1"/>
    <col min="4622" max="4622" width="7.44140625" style="14" customWidth="1"/>
    <col min="4623" max="4623" width="2.88671875" style="14" customWidth="1"/>
    <col min="4624" max="4624" width="11.77734375" style="14" customWidth="1"/>
    <col min="4625" max="4625" width="5.5546875" style="14" customWidth="1"/>
    <col min="4626" max="4626" width="6.77734375" style="14" customWidth="1"/>
    <col min="4627" max="4627" width="7.77734375" style="14" customWidth="1"/>
    <col min="4628" max="4628" width="2.88671875" style="14" customWidth="1"/>
    <col min="4629" max="4629" width="5.77734375" style="14" customWidth="1"/>
    <col min="4630" max="4630" width="2.44140625" style="14" customWidth="1"/>
    <col min="4631" max="4631" width="10.6640625" style="14" customWidth="1"/>
    <col min="4632" max="4632" width="2.33203125" style="14" customWidth="1"/>
    <col min="4633" max="4633" width="3.6640625" style="14" customWidth="1"/>
    <col min="4634" max="4864" width="8.88671875" style="14"/>
    <col min="4865" max="4865" width="7.77734375" style="14" customWidth="1"/>
    <col min="4866" max="4866" width="3.6640625" style="14" customWidth="1"/>
    <col min="4867" max="4867" width="2.77734375" style="14" customWidth="1"/>
    <col min="4868" max="4868" width="1.5546875" style="14" customWidth="1"/>
    <col min="4869" max="4869" width="6.77734375" style="14" customWidth="1"/>
    <col min="4870" max="4870" width="2.109375" style="14" customWidth="1"/>
    <col min="4871" max="4871" width="2.44140625" style="14" customWidth="1"/>
    <col min="4872" max="4872" width="5.109375" style="14" customWidth="1"/>
    <col min="4873" max="4873" width="13.88671875" style="14" customWidth="1"/>
    <col min="4874" max="4874" width="12.109375" style="14" customWidth="1"/>
    <col min="4875" max="4875" width="11.109375" style="14" customWidth="1"/>
    <col min="4876" max="4876" width="1.88671875" style="14" customWidth="1"/>
    <col min="4877" max="4877" width="4.5546875" style="14" customWidth="1"/>
    <col min="4878" max="4878" width="7.44140625" style="14" customWidth="1"/>
    <col min="4879" max="4879" width="2.88671875" style="14" customWidth="1"/>
    <col min="4880" max="4880" width="11.77734375" style="14" customWidth="1"/>
    <col min="4881" max="4881" width="5.5546875" style="14" customWidth="1"/>
    <col min="4882" max="4882" width="6.77734375" style="14" customWidth="1"/>
    <col min="4883" max="4883" width="7.77734375" style="14" customWidth="1"/>
    <col min="4884" max="4884" width="2.88671875" style="14" customWidth="1"/>
    <col min="4885" max="4885" width="5.77734375" style="14" customWidth="1"/>
    <col min="4886" max="4886" width="2.44140625" style="14" customWidth="1"/>
    <col min="4887" max="4887" width="10.6640625" style="14" customWidth="1"/>
    <col min="4888" max="4888" width="2.33203125" style="14" customWidth="1"/>
    <col min="4889" max="4889" width="3.6640625" style="14" customWidth="1"/>
    <col min="4890" max="5120" width="8.88671875" style="14"/>
    <col min="5121" max="5121" width="7.77734375" style="14" customWidth="1"/>
    <col min="5122" max="5122" width="3.6640625" style="14" customWidth="1"/>
    <col min="5123" max="5123" width="2.77734375" style="14" customWidth="1"/>
    <col min="5124" max="5124" width="1.5546875" style="14" customWidth="1"/>
    <col min="5125" max="5125" width="6.77734375" style="14" customWidth="1"/>
    <col min="5126" max="5126" width="2.109375" style="14" customWidth="1"/>
    <col min="5127" max="5127" width="2.44140625" style="14" customWidth="1"/>
    <col min="5128" max="5128" width="5.109375" style="14" customWidth="1"/>
    <col min="5129" max="5129" width="13.88671875" style="14" customWidth="1"/>
    <col min="5130" max="5130" width="12.109375" style="14" customWidth="1"/>
    <col min="5131" max="5131" width="11.109375" style="14" customWidth="1"/>
    <col min="5132" max="5132" width="1.88671875" style="14" customWidth="1"/>
    <col min="5133" max="5133" width="4.5546875" style="14" customWidth="1"/>
    <col min="5134" max="5134" width="7.44140625" style="14" customWidth="1"/>
    <col min="5135" max="5135" width="2.88671875" style="14" customWidth="1"/>
    <col min="5136" max="5136" width="11.77734375" style="14" customWidth="1"/>
    <col min="5137" max="5137" width="5.5546875" style="14" customWidth="1"/>
    <col min="5138" max="5138" width="6.77734375" style="14" customWidth="1"/>
    <col min="5139" max="5139" width="7.77734375" style="14" customWidth="1"/>
    <col min="5140" max="5140" width="2.88671875" style="14" customWidth="1"/>
    <col min="5141" max="5141" width="5.77734375" style="14" customWidth="1"/>
    <col min="5142" max="5142" width="2.44140625" style="14" customWidth="1"/>
    <col min="5143" max="5143" width="10.6640625" style="14" customWidth="1"/>
    <col min="5144" max="5144" width="2.33203125" style="14" customWidth="1"/>
    <col min="5145" max="5145" width="3.6640625" style="14" customWidth="1"/>
    <col min="5146" max="5376" width="8.88671875" style="14"/>
    <col min="5377" max="5377" width="7.77734375" style="14" customWidth="1"/>
    <col min="5378" max="5378" width="3.6640625" style="14" customWidth="1"/>
    <col min="5379" max="5379" width="2.77734375" style="14" customWidth="1"/>
    <col min="5380" max="5380" width="1.5546875" style="14" customWidth="1"/>
    <col min="5381" max="5381" width="6.77734375" style="14" customWidth="1"/>
    <col min="5382" max="5382" width="2.109375" style="14" customWidth="1"/>
    <col min="5383" max="5383" width="2.44140625" style="14" customWidth="1"/>
    <col min="5384" max="5384" width="5.109375" style="14" customWidth="1"/>
    <col min="5385" max="5385" width="13.88671875" style="14" customWidth="1"/>
    <col min="5386" max="5386" width="12.109375" style="14" customWidth="1"/>
    <col min="5387" max="5387" width="11.109375" style="14" customWidth="1"/>
    <col min="5388" max="5388" width="1.88671875" style="14" customWidth="1"/>
    <col min="5389" max="5389" width="4.5546875" style="14" customWidth="1"/>
    <col min="5390" max="5390" width="7.44140625" style="14" customWidth="1"/>
    <col min="5391" max="5391" width="2.88671875" style="14" customWidth="1"/>
    <col min="5392" max="5392" width="11.77734375" style="14" customWidth="1"/>
    <col min="5393" max="5393" width="5.5546875" style="14" customWidth="1"/>
    <col min="5394" max="5394" width="6.77734375" style="14" customWidth="1"/>
    <col min="5395" max="5395" width="7.77734375" style="14" customWidth="1"/>
    <col min="5396" max="5396" width="2.88671875" style="14" customWidth="1"/>
    <col min="5397" max="5397" width="5.77734375" style="14" customWidth="1"/>
    <col min="5398" max="5398" width="2.44140625" style="14" customWidth="1"/>
    <col min="5399" max="5399" width="10.6640625" style="14" customWidth="1"/>
    <col min="5400" max="5400" width="2.33203125" style="14" customWidth="1"/>
    <col min="5401" max="5401" width="3.6640625" style="14" customWidth="1"/>
    <col min="5402" max="5632" width="8.88671875" style="14"/>
    <col min="5633" max="5633" width="7.77734375" style="14" customWidth="1"/>
    <col min="5634" max="5634" width="3.6640625" style="14" customWidth="1"/>
    <col min="5635" max="5635" width="2.77734375" style="14" customWidth="1"/>
    <col min="5636" max="5636" width="1.5546875" style="14" customWidth="1"/>
    <col min="5637" max="5637" width="6.77734375" style="14" customWidth="1"/>
    <col min="5638" max="5638" width="2.109375" style="14" customWidth="1"/>
    <col min="5639" max="5639" width="2.44140625" style="14" customWidth="1"/>
    <col min="5640" max="5640" width="5.109375" style="14" customWidth="1"/>
    <col min="5641" max="5641" width="13.88671875" style="14" customWidth="1"/>
    <col min="5642" max="5642" width="12.109375" style="14" customWidth="1"/>
    <col min="5643" max="5643" width="11.109375" style="14" customWidth="1"/>
    <col min="5644" max="5644" width="1.88671875" style="14" customWidth="1"/>
    <col min="5645" max="5645" width="4.5546875" style="14" customWidth="1"/>
    <col min="5646" max="5646" width="7.44140625" style="14" customWidth="1"/>
    <col min="5647" max="5647" width="2.88671875" style="14" customWidth="1"/>
    <col min="5648" max="5648" width="11.77734375" style="14" customWidth="1"/>
    <col min="5649" max="5649" width="5.5546875" style="14" customWidth="1"/>
    <col min="5650" max="5650" width="6.77734375" style="14" customWidth="1"/>
    <col min="5651" max="5651" width="7.77734375" style="14" customWidth="1"/>
    <col min="5652" max="5652" width="2.88671875" style="14" customWidth="1"/>
    <col min="5653" max="5653" width="5.77734375" style="14" customWidth="1"/>
    <col min="5654" max="5654" width="2.44140625" style="14" customWidth="1"/>
    <col min="5655" max="5655" width="10.6640625" style="14" customWidth="1"/>
    <col min="5656" max="5656" width="2.33203125" style="14" customWidth="1"/>
    <col min="5657" max="5657" width="3.6640625" style="14" customWidth="1"/>
    <col min="5658" max="5888" width="8.88671875" style="14"/>
    <col min="5889" max="5889" width="7.77734375" style="14" customWidth="1"/>
    <col min="5890" max="5890" width="3.6640625" style="14" customWidth="1"/>
    <col min="5891" max="5891" width="2.77734375" style="14" customWidth="1"/>
    <col min="5892" max="5892" width="1.5546875" style="14" customWidth="1"/>
    <col min="5893" max="5893" width="6.77734375" style="14" customWidth="1"/>
    <col min="5894" max="5894" width="2.109375" style="14" customWidth="1"/>
    <col min="5895" max="5895" width="2.44140625" style="14" customWidth="1"/>
    <col min="5896" max="5896" width="5.109375" style="14" customWidth="1"/>
    <col min="5897" max="5897" width="13.88671875" style="14" customWidth="1"/>
    <col min="5898" max="5898" width="12.109375" style="14" customWidth="1"/>
    <col min="5899" max="5899" width="11.109375" style="14" customWidth="1"/>
    <col min="5900" max="5900" width="1.88671875" style="14" customWidth="1"/>
    <col min="5901" max="5901" width="4.5546875" style="14" customWidth="1"/>
    <col min="5902" max="5902" width="7.44140625" style="14" customWidth="1"/>
    <col min="5903" max="5903" width="2.88671875" style="14" customWidth="1"/>
    <col min="5904" max="5904" width="11.77734375" style="14" customWidth="1"/>
    <col min="5905" max="5905" width="5.5546875" style="14" customWidth="1"/>
    <col min="5906" max="5906" width="6.77734375" style="14" customWidth="1"/>
    <col min="5907" max="5907" width="7.77734375" style="14" customWidth="1"/>
    <col min="5908" max="5908" width="2.88671875" style="14" customWidth="1"/>
    <col min="5909" max="5909" width="5.77734375" style="14" customWidth="1"/>
    <col min="5910" max="5910" width="2.44140625" style="14" customWidth="1"/>
    <col min="5911" max="5911" width="10.6640625" style="14" customWidth="1"/>
    <col min="5912" max="5912" width="2.33203125" style="14" customWidth="1"/>
    <col min="5913" max="5913" width="3.6640625" style="14" customWidth="1"/>
    <col min="5914" max="6144" width="8.88671875" style="14"/>
    <col min="6145" max="6145" width="7.77734375" style="14" customWidth="1"/>
    <col min="6146" max="6146" width="3.6640625" style="14" customWidth="1"/>
    <col min="6147" max="6147" width="2.77734375" style="14" customWidth="1"/>
    <col min="6148" max="6148" width="1.5546875" style="14" customWidth="1"/>
    <col min="6149" max="6149" width="6.77734375" style="14" customWidth="1"/>
    <col min="6150" max="6150" width="2.109375" style="14" customWidth="1"/>
    <col min="6151" max="6151" width="2.44140625" style="14" customWidth="1"/>
    <col min="6152" max="6152" width="5.109375" style="14" customWidth="1"/>
    <col min="6153" max="6153" width="13.88671875" style="14" customWidth="1"/>
    <col min="6154" max="6154" width="12.109375" style="14" customWidth="1"/>
    <col min="6155" max="6155" width="11.109375" style="14" customWidth="1"/>
    <col min="6156" max="6156" width="1.88671875" style="14" customWidth="1"/>
    <col min="6157" max="6157" width="4.5546875" style="14" customWidth="1"/>
    <col min="6158" max="6158" width="7.44140625" style="14" customWidth="1"/>
    <col min="6159" max="6159" width="2.88671875" style="14" customWidth="1"/>
    <col min="6160" max="6160" width="11.77734375" style="14" customWidth="1"/>
    <col min="6161" max="6161" width="5.5546875" style="14" customWidth="1"/>
    <col min="6162" max="6162" width="6.77734375" style="14" customWidth="1"/>
    <col min="6163" max="6163" width="7.77734375" style="14" customWidth="1"/>
    <col min="6164" max="6164" width="2.88671875" style="14" customWidth="1"/>
    <col min="6165" max="6165" width="5.77734375" style="14" customWidth="1"/>
    <col min="6166" max="6166" width="2.44140625" style="14" customWidth="1"/>
    <col min="6167" max="6167" width="10.6640625" style="14" customWidth="1"/>
    <col min="6168" max="6168" width="2.33203125" style="14" customWidth="1"/>
    <col min="6169" max="6169" width="3.6640625" style="14" customWidth="1"/>
    <col min="6170" max="6400" width="8.88671875" style="14"/>
    <col min="6401" max="6401" width="7.77734375" style="14" customWidth="1"/>
    <col min="6402" max="6402" width="3.6640625" style="14" customWidth="1"/>
    <col min="6403" max="6403" width="2.77734375" style="14" customWidth="1"/>
    <col min="6404" max="6404" width="1.5546875" style="14" customWidth="1"/>
    <col min="6405" max="6405" width="6.77734375" style="14" customWidth="1"/>
    <col min="6406" max="6406" width="2.109375" style="14" customWidth="1"/>
    <col min="6407" max="6407" width="2.44140625" style="14" customWidth="1"/>
    <col min="6408" max="6408" width="5.109375" style="14" customWidth="1"/>
    <col min="6409" max="6409" width="13.88671875" style="14" customWidth="1"/>
    <col min="6410" max="6410" width="12.109375" style="14" customWidth="1"/>
    <col min="6411" max="6411" width="11.109375" style="14" customWidth="1"/>
    <col min="6412" max="6412" width="1.88671875" style="14" customWidth="1"/>
    <col min="6413" max="6413" width="4.5546875" style="14" customWidth="1"/>
    <col min="6414" max="6414" width="7.44140625" style="14" customWidth="1"/>
    <col min="6415" max="6415" width="2.88671875" style="14" customWidth="1"/>
    <col min="6416" max="6416" width="11.77734375" style="14" customWidth="1"/>
    <col min="6417" max="6417" width="5.5546875" style="14" customWidth="1"/>
    <col min="6418" max="6418" width="6.77734375" style="14" customWidth="1"/>
    <col min="6419" max="6419" width="7.77734375" style="14" customWidth="1"/>
    <col min="6420" max="6420" width="2.88671875" style="14" customWidth="1"/>
    <col min="6421" max="6421" width="5.77734375" style="14" customWidth="1"/>
    <col min="6422" max="6422" width="2.44140625" style="14" customWidth="1"/>
    <col min="6423" max="6423" width="10.6640625" style="14" customWidth="1"/>
    <col min="6424" max="6424" width="2.33203125" style="14" customWidth="1"/>
    <col min="6425" max="6425" width="3.6640625" style="14" customWidth="1"/>
    <col min="6426" max="6656" width="8.88671875" style="14"/>
    <col min="6657" max="6657" width="7.77734375" style="14" customWidth="1"/>
    <col min="6658" max="6658" width="3.6640625" style="14" customWidth="1"/>
    <col min="6659" max="6659" width="2.77734375" style="14" customWidth="1"/>
    <col min="6660" max="6660" width="1.5546875" style="14" customWidth="1"/>
    <col min="6661" max="6661" width="6.77734375" style="14" customWidth="1"/>
    <col min="6662" max="6662" width="2.109375" style="14" customWidth="1"/>
    <col min="6663" max="6663" width="2.44140625" style="14" customWidth="1"/>
    <col min="6664" max="6664" width="5.109375" style="14" customWidth="1"/>
    <col min="6665" max="6665" width="13.88671875" style="14" customWidth="1"/>
    <col min="6666" max="6666" width="12.109375" style="14" customWidth="1"/>
    <col min="6667" max="6667" width="11.109375" style="14" customWidth="1"/>
    <col min="6668" max="6668" width="1.88671875" style="14" customWidth="1"/>
    <col min="6669" max="6669" width="4.5546875" style="14" customWidth="1"/>
    <col min="6670" max="6670" width="7.44140625" style="14" customWidth="1"/>
    <col min="6671" max="6671" width="2.88671875" style="14" customWidth="1"/>
    <col min="6672" max="6672" width="11.77734375" style="14" customWidth="1"/>
    <col min="6673" max="6673" width="5.5546875" style="14" customWidth="1"/>
    <col min="6674" max="6674" width="6.77734375" style="14" customWidth="1"/>
    <col min="6675" max="6675" width="7.77734375" style="14" customWidth="1"/>
    <col min="6676" max="6676" width="2.88671875" style="14" customWidth="1"/>
    <col min="6677" max="6677" width="5.77734375" style="14" customWidth="1"/>
    <col min="6678" max="6678" width="2.44140625" style="14" customWidth="1"/>
    <col min="6679" max="6679" width="10.6640625" style="14" customWidth="1"/>
    <col min="6680" max="6680" width="2.33203125" style="14" customWidth="1"/>
    <col min="6681" max="6681" width="3.6640625" style="14" customWidth="1"/>
    <col min="6682" max="6912" width="8.88671875" style="14"/>
    <col min="6913" max="6913" width="7.77734375" style="14" customWidth="1"/>
    <col min="6914" max="6914" width="3.6640625" style="14" customWidth="1"/>
    <col min="6915" max="6915" width="2.77734375" style="14" customWidth="1"/>
    <col min="6916" max="6916" width="1.5546875" style="14" customWidth="1"/>
    <col min="6917" max="6917" width="6.77734375" style="14" customWidth="1"/>
    <col min="6918" max="6918" width="2.109375" style="14" customWidth="1"/>
    <col min="6919" max="6919" width="2.44140625" style="14" customWidth="1"/>
    <col min="6920" max="6920" width="5.109375" style="14" customWidth="1"/>
    <col min="6921" max="6921" width="13.88671875" style="14" customWidth="1"/>
    <col min="6922" max="6922" width="12.109375" style="14" customWidth="1"/>
    <col min="6923" max="6923" width="11.109375" style="14" customWidth="1"/>
    <col min="6924" max="6924" width="1.88671875" style="14" customWidth="1"/>
    <col min="6925" max="6925" width="4.5546875" style="14" customWidth="1"/>
    <col min="6926" max="6926" width="7.44140625" style="14" customWidth="1"/>
    <col min="6927" max="6927" width="2.88671875" style="14" customWidth="1"/>
    <col min="6928" max="6928" width="11.77734375" style="14" customWidth="1"/>
    <col min="6929" max="6929" width="5.5546875" style="14" customWidth="1"/>
    <col min="6930" max="6930" width="6.77734375" style="14" customWidth="1"/>
    <col min="6931" max="6931" width="7.77734375" style="14" customWidth="1"/>
    <col min="6932" max="6932" width="2.88671875" style="14" customWidth="1"/>
    <col min="6933" max="6933" width="5.77734375" style="14" customWidth="1"/>
    <col min="6934" max="6934" width="2.44140625" style="14" customWidth="1"/>
    <col min="6935" max="6935" width="10.6640625" style="14" customWidth="1"/>
    <col min="6936" max="6936" width="2.33203125" style="14" customWidth="1"/>
    <col min="6937" max="6937" width="3.6640625" style="14" customWidth="1"/>
    <col min="6938" max="7168" width="8.88671875" style="14"/>
    <col min="7169" max="7169" width="7.77734375" style="14" customWidth="1"/>
    <col min="7170" max="7170" width="3.6640625" style="14" customWidth="1"/>
    <col min="7171" max="7171" width="2.77734375" style="14" customWidth="1"/>
    <col min="7172" max="7172" width="1.5546875" style="14" customWidth="1"/>
    <col min="7173" max="7173" width="6.77734375" style="14" customWidth="1"/>
    <col min="7174" max="7174" width="2.109375" style="14" customWidth="1"/>
    <col min="7175" max="7175" width="2.44140625" style="14" customWidth="1"/>
    <col min="7176" max="7176" width="5.109375" style="14" customWidth="1"/>
    <col min="7177" max="7177" width="13.88671875" style="14" customWidth="1"/>
    <col min="7178" max="7178" width="12.109375" style="14" customWidth="1"/>
    <col min="7179" max="7179" width="11.109375" style="14" customWidth="1"/>
    <col min="7180" max="7180" width="1.88671875" style="14" customWidth="1"/>
    <col min="7181" max="7181" width="4.5546875" style="14" customWidth="1"/>
    <col min="7182" max="7182" width="7.44140625" style="14" customWidth="1"/>
    <col min="7183" max="7183" width="2.88671875" style="14" customWidth="1"/>
    <col min="7184" max="7184" width="11.77734375" style="14" customWidth="1"/>
    <col min="7185" max="7185" width="5.5546875" style="14" customWidth="1"/>
    <col min="7186" max="7186" width="6.77734375" style="14" customWidth="1"/>
    <col min="7187" max="7187" width="7.77734375" style="14" customWidth="1"/>
    <col min="7188" max="7188" width="2.88671875" style="14" customWidth="1"/>
    <col min="7189" max="7189" width="5.77734375" style="14" customWidth="1"/>
    <col min="7190" max="7190" width="2.44140625" style="14" customWidth="1"/>
    <col min="7191" max="7191" width="10.6640625" style="14" customWidth="1"/>
    <col min="7192" max="7192" width="2.33203125" style="14" customWidth="1"/>
    <col min="7193" max="7193" width="3.6640625" style="14" customWidth="1"/>
    <col min="7194" max="7424" width="8.88671875" style="14"/>
    <col min="7425" max="7425" width="7.77734375" style="14" customWidth="1"/>
    <col min="7426" max="7426" width="3.6640625" style="14" customWidth="1"/>
    <col min="7427" max="7427" width="2.77734375" style="14" customWidth="1"/>
    <col min="7428" max="7428" width="1.5546875" style="14" customWidth="1"/>
    <col min="7429" max="7429" width="6.77734375" style="14" customWidth="1"/>
    <col min="7430" max="7430" width="2.109375" style="14" customWidth="1"/>
    <col min="7431" max="7431" width="2.44140625" style="14" customWidth="1"/>
    <col min="7432" max="7432" width="5.109375" style="14" customWidth="1"/>
    <col min="7433" max="7433" width="13.88671875" style="14" customWidth="1"/>
    <col min="7434" max="7434" width="12.109375" style="14" customWidth="1"/>
    <col min="7435" max="7435" width="11.109375" style="14" customWidth="1"/>
    <col min="7436" max="7436" width="1.88671875" style="14" customWidth="1"/>
    <col min="7437" max="7437" width="4.5546875" style="14" customWidth="1"/>
    <col min="7438" max="7438" width="7.44140625" style="14" customWidth="1"/>
    <col min="7439" max="7439" width="2.88671875" style="14" customWidth="1"/>
    <col min="7440" max="7440" width="11.77734375" style="14" customWidth="1"/>
    <col min="7441" max="7441" width="5.5546875" style="14" customWidth="1"/>
    <col min="7442" max="7442" width="6.77734375" style="14" customWidth="1"/>
    <col min="7443" max="7443" width="7.77734375" style="14" customWidth="1"/>
    <col min="7444" max="7444" width="2.88671875" style="14" customWidth="1"/>
    <col min="7445" max="7445" width="5.77734375" style="14" customWidth="1"/>
    <col min="7446" max="7446" width="2.44140625" style="14" customWidth="1"/>
    <col min="7447" max="7447" width="10.6640625" style="14" customWidth="1"/>
    <col min="7448" max="7448" width="2.33203125" style="14" customWidth="1"/>
    <col min="7449" max="7449" width="3.6640625" style="14" customWidth="1"/>
    <col min="7450" max="7680" width="8.88671875" style="14"/>
    <col min="7681" max="7681" width="7.77734375" style="14" customWidth="1"/>
    <col min="7682" max="7682" width="3.6640625" style="14" customWidth="1"/>
    <col min="7683" max="7683" width="2.77734375" style="14" customWidth="1"/>
    <col min="7684" max="7684" width="1.5546875" style="14" customWidth="1"/>
    <col min="7685" max="7685" width="6.77734375" style="14" customWidth="1"/>
    <col min="7686" max="7686" width="2.109375" style="14" customWidth="1"/>
    <col min="7687" max="7687" width="2.44140625" style="14" customWidth="1"/>
    <col min="7688" max="7688" width="5.109375" style="14" customWidth="1"/>
    <col min="7689" max="7689" width="13.88671875" style="14" customWidth="1"/>
    <col min="7690" max="7690" width="12.109375" style="14" customWidth="1"/>
    <col min="7691" max="7691" width="11.109375" style="14" customWidth="1"/>
    <col min="7692" max="7692" width="1.88671875" style="14" customWidth="1"/>
    <col min="7693" max="7693" width="4.5546875" style="14" customWidth="1"/>
    <col min="7694" max="7694" width="7.44140625" style="14" customWidth="1"/>
    <col min="7695" max="7695" width="2.88671875" style="14" customWidth="1"/>
    <col min="7696" max="7696" width="11.77734375" style="14" customWidth="1"/>
    <col min="7697" max="7697" width="5.5546875" style="14" customWidth="1"/>
    <col min="7698" max="7698" width="6.77734375" style="14" customWidth="1"/>
    <col min="7699" max="7699" width="7.77734375" style="14" customWidth="1"/>
    <col min="7700" max="7700" width="2.88671875" style="14" customWidth="1"/>
    <col min="7701" max="7701" width="5.77734375" style="14" customWidth="1"/>
    <col min="7702" max="7702" width="2.44140625" style="14" customWidth="1"/>
    <col min="7703" max="7703" width="10.6640625" style="14" customWidth="1"/>
    <col min="7704" max="7704" width="2.33203125" style="14" customWidth="1"/>
    <col min="7705" max="7705" width="3.6640625" style="14" customWidth="1"/>
    <col min="7706" max="7936" width="8.88671875" style="14"/>
    <col min="7937" max="7937" width="7.77734375" style="14" customWidth="1"/>
    <col min="7938" max="7938" width="3.6640625" style="14" customWidth="1"/>
    <col min="7939" max="7939" width="2.77734375" style="14" customWidth="1"/>
    <col min="7940" max="7940" width="1.5546875" style="14" customWidth="1"/>
    <col min="7941" max="7941" width="6.77734375" style="14" customWidth="1"/>
    <col min="7942" max="7942" width="2.109375" style="14" customWidth="1"/>
    <col min="7943" max="7943" width="2.44140625" style="14" customWidth="1"/>
    <col min="7944" max="7944" width="5.109375" style="14" customWidth="1"/>
    <col min="7945" max="7945" width="13.88671875" style="14" customWidth="1"/>
    <col min="7946" max="7946" width="12.109375" style="14" customWidth="1"/>
    <col min="7947" max="7947" width="11.109375" style="14" customWidth="1"/>
    <col min="7948" max="7948" width="1.88671875" style="14" customWidth="1"/>
    <col min="7949" max="7949" width="4.5546875" style="14" customWidth="1"/>
    <col min="7950" max="7950" width="7.44140625" style="14" customWidth="1"/>
    <col min="7951" max="7951" width="2.88671875" style="14" customWidth="1"/>
    <col min="7952" max="7952" width="11.77734375" style="14" customWidth="1"/>
    <col min="7953" max="7953" width="5.5546875" style="14" customWidth="1"/>
    <col min="7954" max="7954" width="6.77734375" style="14" customWidth="1"/>
    <col min="7955" max="7955" width="7.77734375" style="14" customWidth="1"/>
    <col min="7956" max="7956" width="2.88671875" style="14" customWidth="1"/>
    <col min="7957" max="7957" width="5.77734375" style="14" customWidth="1"/>
    <col min="7958" max="7958" width="2.44140625" style="14" customWidth="1"/>
    <col min="7959" max="7959" width="10.6640625" style="14" customWidth="1"/>
    <col min="7960" max="7960" width="2.33203125" style="14" customWidth="1"/>
    <col min="7961" max="7961" width="3.6640625" style="14" customWidth="1"/>
    <col min="7962" max="8192" width="8.88671875" style="14"/>
    <col min="8193" max="8193" width="7.77734375" style="14" customWidth="1"/>
    <col min="8194" max="8194" width="3.6640625" style="14" customWidth="1"/>
    <col min="8195" max="8195" width="2.77734375" style="14" customWidth="1"/>
    <col min="8196" max="8196" width="1.5546875" style="14" customWidth="1"/>
    <col min="8197" max="8197" width="6.77734375" style="14" customWidth="1"/>
    <col min="8198" max="8198" width="2.109375" style="14" customWidth="1"/>
    <col min="8199" max="8199" width="2.44140625" style="14" customWidth="1"/>
    <col min="8200" max="8200" width="5.109375" style="14" customWidth="1"/>
    <col min="8201" max="8201" width="13.88671875" style="14" customWidth="1"/>
    <col min="8202" max="8202" width="12.109375" style="14" customWidth="1"/>
    <col min="8203" max="8203" width="11.109375" style="14" customWidth="1"/>
    <col min="8204" max="8204" width="1.88671875" style="14" customWidth="1"/>
    <col min="8205" max="8205" width="4.5546875" style="14" customWidth="1"/>
    <col min="8206" max="8206" width="7.44140625" style="14" customWidth="1"/>
    <col min="8207" max="8207" width="2.88671875" style="14" customWidth="1"/>
    <col min="8208" max="8208" width="11.77734375" style="14" customWidth="1"/>
    <col min="8209" max="8209" width="5.5546875" style="14" customWidth="1"/>
    <col min="8210" max="8210" width="6.77734375" style="14" customWidth="1"/>
    <col min="8211" max="8211" width="7.77734375" style="14" customWidth="1"/>
    <col min="8212" max="8212" width="2.88671875" style="14" customWidth="1"/>
    <col min="8213" max="8213" width="5.77734375" style="14" customWidth="1"/>
    <col min="8214" max="8214" width="2.44140625" style="14" customWidth="1"/>
    <col min="8215" max="8215" width="10.6640625" style="14" customWidth="1"/>
    <col min="8216" max="8216" width="2.33203125" style="14" customWidth="1"/>
    <col min="8217" max="8217" width="3.6640625" style="14" customWidth="1"/>
    <col min="8218" max="8448" width="8.88671875" style="14"/>
    <col min="8449" max="8449" width="7.77734375" style="14" customWidth="1"/>
    <col min="8450" max="8450" width="3.6640625" style="14" customWidth="1"/>
    <col min="8451" max="8451" width="2.77734375" style="14" customWidth="1"/>
    <col min="8452" max="8452" width="1.5546875" style="14" customWidth="1"/>
    <col min="8453" max="8453" width="6.77734375" style="14" customWidth="1"/>
    <col min="8454" max="8454" width="2.109375" style="14" customWidth="1"/>
    <col min="8455" max="8455" width="2.44140625" style="14" customWidth="1"/>
    <col min="8456" max="8456" width="5.109375" style="14" customWidth="1"/>
    <col min="8457" max="8457" width="13.88671875" style="14" customWidth="1"/>
    <col min="8458" max="8458" width="12.109375" style="14" customWidth="1"/>
    <col min="8459" max="8459" width="11.109375" style="14" customWidth="1"/>
    <col min="8460" max="8460" width="1.88671875" style="14" customWidth="1"/>
    <col min="8461" max="8461" width="4.5546875" style="14" customWidth="1"/>
    <col min="8462" max="8462" width="7.44140625" style="14" customWidth="1"/>
    <col min="8463" max="8463" width="2.88671875" style="14" customWidth="1"/>
    <col min="8464" max="8464" width="11.77734375" style="14" customWidth="1"/>
    <col min="8465" max="8465" width="5.5546875" style="14" customWidth="1"/>
    <col min="8466" max="8466" width="6.77734375" style="14" customWidth="1"/>
    <col min="8467" max="8467" width="7.77734375" style="14" customWidth="1"/>
    <col min="8468" max="8468" width="2.88671875" style="14" customWidth="1"/>
    <col min="8469" max="8469" width="5.77734375" style="14" customWidth="1"/>
    <col min="8470" max="8470" width="2.44140625" style="14" customWidth="1"/>
    <col min="8471" max="8471" width="10.6640625" style="14" customWidth="1"/>
    <col min="8472" max="8472" width="2.33203125" style="14" customWidth="1"/>
    <col min="8473" max="8473" width="3.6640625" style="14" customWidth="1"/>
    <col min="8474" max="8704" width="8.88671875" style="14"/>
    <col min="8705" max="8705" width="7.77734375" style="14" customWidth="1"/>
    <col min="8706" max="8706" width="3.6640625" style="14" customWidth="1"/>
    <col min="8707" max="8707" width="2.77734375" style="14" customWidth="1"/>
    <col min="8708" max="8708" width="1.5546875" style="14" customWidth="1"/>
    <col min="8709" max="8709" width="6.77734375" style="14" customWidth="1"/>
    <col min="8710" max="8710" width="2.109375" style="14" customWidth="1"/>
    <col min="8711" max="8711" width="2.44140625" style="14" customWidth="1"/>
    <col min="8712" max="8712" width="5.109375" style="14" customWidth="1"/>
    <col min="8713" max="8713" width="13.88671875" style="14" customWidth="1"/>
    <col min="8714" max="8714" width="12.109375" style="14" customWidth="1"/>
    <col min="8715" max="8715" width="11.109375" style="14" customWidth="1"/>
    <col min="8716" max="8716" width="1.88671875" style="14" customWidth="1"/>
    <col min="8717" max="8717" width="4.5546875" style="14" customWidth="1"/>
    <col min="8718" max="8718" width="7.44140625" style="14" customWidth="1"/>
    <col min="8719" max="8719" width="2.88671875" style="14" customWidth="1"/>
    <col min="8720" max="8720" width="11.77734375" style="14" customWidth="1"/>
    <col min="8721" max="8721" width="5.5546875" style="14" customWidth="1"/>
    <col min="8722" max="8722" width="6.77734375" style="14" customWidth="1"/>
    <col min="8723" max="8723" width="7.77734375" style="14" customWidth="1"/>
    <col min="8724" max="8724" width="2.88671875" style="14" customWidth="1"/>
    <col min="8725" max="8725" width="5.77734375" style="14" customWidth="1"/>
    <col min="8726" max="8726" width="2.44140625" style="14" customWidth="1"/>
    <col min="8727" max="8727" width="10.6640625" style="14" customWidth="1"/>
    <col min="8728" max="8728" width="2.33203125" style="14" customWidth="1"/>
    <col min="8729" max="8729" width="3.6640625" style="14" customWidth="1"/>
    <col min="8730" max="8960" width="8.88671875" style="14"/>
    <col min="8961" max="8961" width="7.77734375" style="14" customWidth="1"/>
    <col min="8962" max="8962" width="3.6640625" style="14" customWidth="1"/>
    <col min="8963" max="8963" width="2.77734375" style="14" customWidth="1"/>
    <col min="8964" max="8964" width="1.5546875" style="14" customWidth="1"/>
    <col min="8965" max="8965" width="6.77734375" style="14" customWidth="1"/>
    <col min="8966" max="8966" width="2.109375" style="14" customWidth="1"/>
    <col min="8967" max="8967" width="2.44140625" style="14" customWidth="1"/>
    <col min="8968" max="8968" width="5.109375" style="14" customWidth="1"/>
    <col min="8969" max="8969" width="13.88671875" style="14" customWidth="1"/>
    <col min="8970" max="8970" width="12.109375" style="14" customWidth="1"/>
    <col min="8971" max="8971" width="11.109375" style="14" customWidth="1"/>
    <col min="8972" max="8972" width="1.88671875" style="14" customWidth="1"/>
    <col min="8973" max="8973" width="4.5546875" style="14" customWidth="1"/>
    <col min="8974" max="8974" width="7.44140625" style="14" customWidth="1"/>
    <col min="8975" max="8975" width="2.88671875" style="14" customWidth="1"/>
    <col min="8976" max="8976" width="11.77734375" style="14" customWidth="1"/>
    <col min="8977" max="8977" width="5.5546875" style="14" customWidth="1"/>
    <col min="8978" max="8978" width="6.77734375" style="14" customWidth="1"/>
    <col min="8979" max="8979" width="7.77734375" style="14" customWidth="1"/>
    <col min="8980" max="8980" width="2.88671875" style="14" customWidth="1"/>
    <col min="8981" max="8981" width="5.77734375" style="14" customWidth="1"/>
    <col min="8982" max="8982" width="2.44140625" style="14" customWidth="1"/>
    <col min="8983" max="8983" width="10.6640625" style="14" customWidth="1"/>
    <col min="8984" max="8984" width="2.33203125" style="14" customWidth="1"/>
    <col min="8985" max="8985" width="3.6640625" style="14" customWidth="1"/>
    <col min="8986" max="9216" width="8.88671875" style="14"/>
    <col min="9217" max="9217" width="7.77734375" style="14" customWidth="1"/>
    <col min="9218" max="9218" width="3.6640625" style="14" customWidth="1"/>
    <col min="9219" max="9219" width="2.77734375" style="14" customWidth="1"/>
    <col min="9220" max="9220" width="1.5546875" style="14" customWidth="1"/>
    <col min="9221" max="9221" width="6.77734375" style="14" customWidth="1"/>
    <col min="9222" max="9222" width="2.109375" style="14" customWidth="1"/>
    <col min="9223" max="9223" width="2.44140625" style="14" customWidth="1"/>
    <col min="9224" max="9224" width="5.109375" style="14" customWidth="1"/>
    <col min="9225" max="9225" width="13.88671875" style="14" customWidth="1"/>
    <col min="9226" max="9226" width="12.109375" style="14" customWidth="1"/>
    <col min="9227" max="9227" width="11.109375" style="14" customWidth="1"/>
    <col min="9228" max="9228" width="1.88671875" style="14" customWidth="1"/>
    <col min="9229" max="9229" width="4.5546875" style="14" customWidth="1"/>
    <col min="9230" max="9230" width="7.44140625" style="14" customWidth="1"/>
    <col min="9231" max="9231" width="2.88671875" style="14" customWidth="1"/>
    <col min="9232" max="9232" width="11.77734375" style="14" customWidth="1"/>
    <col min="9233" max="9233" width="5.5546875" style="14" customWidth="1"/>
    <col min="9234" max="9234" width="6.77734375" style="14" customWidth="1"/>
    <col min="9235" max="9235" width="7.77734375" style="14" customWidth="1"/>
    <col min="9236" max="9236" width="2.88671875" style="14" customWidth="1"/>
    <col min="9237" max="9237" width="5.77734375" style="14" customWidth="1"/>
    <col min="9238" max="9238" width="2.44140625" style="14" customWidth="1"/>
    <col min="9239" max="9239" width="10.6640625" style="14" customWidth="1"/>
    <col min="9240" max="9240" width="2.33203125" style="14" customWidth="1"/>
    <col min="9241" max="9241" width="3.6640625" style="14" customWidth="1"/>
    <col min="9242" max="9472" width="8.88671875" style="14"/>
    <col min="9473" max="9473" width="7.77734375" style="14" customWidth="1"/>
    <col min="9474" max="9474" width="3.6640625" style="14" customWidth="1"/>
    <col min="9475" max="9475" width="2.77734375" style="14" customWidth="1"/>
    <col min="9476" max="9476" width="1.5546875" style="14" customWidth="1"/>
    <col min="9477" max="9477" width="6.77734375" style="14" customWidth="1"/>
    <col min="9478" max="9478" width="2.109375" style="14" customWidth="1"/>
    <col min="9479" max="9479" width="2.44140625" style="14" customWidth="1"/>
    <col min="9480" max="9480" width="5.109375" style="14" customWidth="1"/>
    <col min="9481" max="9481" width="13.88671875" style="14" customWidth="1"/>
    <col min="9482" max="9482" width="12.109375" style="14" customWidth="1"/>
    <col min="9483" max="9483" width="11.109375" style="14" customWidth="1"/>
    <col min="9484" max="9484" width="1.88671875" style="14" customWidth="1"/>
    <col min="9485" max="9485" width="4.5546875" style="14" customWidth="1"/>
    <col min="9486" max="9486" width="7.44140625" style="14" customWidth="1"/>
    <col min="9487" max="9487" width="2.88671875" style="14" customWidth="1"/>
    <col min="9488" max="9488" width="11.77734375" style="14" customWidth="1"/>
    <col min="9489" max="9489" width="5.5546875" style="14" customWidth="1"/>
    <col min="9490" max="9490" width="6.77734375" style="14" customWidth="1"/>
    <col min="9491" max="9491" width="7.77734375" style="14" customWidth="1"/>
    <col min="9492" max="9492" width="2.88671875" style="14" customWidth="1"/>
    <col min="9493" max="9493" width="5.77734375" style="14" customWidth="1"/>
    <col min="9494" max="9494" width="2.44140625" style="14" customWidth="1"/>
    <col min="9495" max="9495" width="10.6640625" style="14" customWidth="1"/>
    <col min="9496" max="9496" width="2.33203125" style="14" customWidth="1"/>
    <col min="9497" max="9497" width="3.6640625" style="14" customWidth="1"/>
    <col min="9498" max="9728" width="8.88671875" style="14"/>
    <col min="9729" max="9729" width="7.77734375" style="14" customWidth="1"/>
    <col min="9730" max="9730" width="3.6640625" style="14" customWidth="1"/>
    <col min="9731" max="9731" width="2.77734375" style="14" customWidth="1"/>
    <col min="9732" max="9732" width="1.5546875" style="14" customWidth="1"/>
    <col min="9733" max="9733" width="6.77734375" style="14" customWidth="1"/>
    <col min="9734" max="9734" width="2.109375" style="14" customWidth="1"/>
    <col min="9735" max="9735" width="2.44140625" style="14" customWidth="1"/>
    <col min="9736" max="9736" width="5.109375" style="14" customWidth="1"/>
    <col min="9737" max="9737" width="13.88671875" style="14" customWidth="1"/>
    <col min="9738" max="9738" width="12.109375" style="14" customWidth="1"/>
    <col min="9739" max="9739" width="11.109375" style="14" customWidth="1"/>
    <col min="9740" max="9740" width="1.88671875" style="14" customWidth="1"/>
    <col min="9741" max="9741" width="4.5546875" style="14" customWidth="1"/>
    <col min="9742" max="9742" width="7.44140625" style="14" customWidth="1"/>
    <col min="9743" max="9743" width="2.88671875" style="14" customWidth="1"/>
    <col min="9744" max="9744" width="11.77734375" style="14" customWidth="1"/>
    <col min="9745" max="9745" width="5.5546875" style="14" customWidth="1"/>
    <col min="9746" max="9746" width="6.77734375" style="14" customWidth="1"/>
    <col min="9747" max="9747" width="7.77734375" style="14" customWidth="1"/>
    <col min="9748" max="9748" width="2.88671875" style="14" customWidth="1"/>
    <col min="9749" max="9749" width="5.77734375" style="14" customWidth="1"/>
    <col min="9750" max="9750" width="2.44140625" style="14" customWidth="1"/>
    <col min="9751" max="9751" width="10.6640625" style="14" customWidth="1"/>
    <col min="9752" max="9752" width="2.33203125" style="14" customWidth="1"/>
    <col min="9753" max="9753" width="3.6640625" style="14" customWidth="1"/>
    <col min="9754" max="9984" width="8.88671875" style="14"/>
    <col min="9985" max="9985" width="7.77734375" style="14" customWidth="1"/>
    <col min="9986" max="9986" width="3.6640625" style="14" customWidth="1"/>
    <col min="9987" max="9987" width="2.77734375" style="14" customWidth="1"/>
    <col min="9988" max="9988" width="1.5546875" style="14" customWidth="1"/>
    <col min="9989" max="9989" width="6.77734375" style="14" customWidth="1"/>
    <col min="9990" max="9990" width="2.109375" style="14" customWidth="1"/>
    <col min="9991" max="9991" width="2.44140625" style="14" customWidth="1"/>
    <col min="9992" max="9992" width="5.109375" style="14" customWidth="1"/>
    <col min="9993" max="9993" width="13.88671875" style="14" customWidth="1"/>
    <col min="9994" max="9994" width="12.109375" style="14" customWidth="1"/>
    <col min="9995" max="9995" width="11.109375" style="14" customWidth="1"/>
    <col min="9996" max="9996" width="1.88671875" style="14" customWidth="1"/>
    <col min="9997" max="9997" width="4.5546875" style="14" customWidth="1"/>
    <col min="9998" max="9998" width="7.44140625" style="14" customWidth="1"/>
    <col min="9999" max="9999" width="2.88671875" style="14" customWidth="1"/>
    <col min="10000" max="10000" width="11.77734375" style="14" customWidth="1"/>
    <col min="10001" max="10001" width="5.5546875" style="14" customWidth="1"/>
    <col min="10002" max="10002" width="6.77734375" style="14" customWidth="1"/>
    <col min="10003" max="10003" width="7.77734375" style="14" customWidth="1"/>
    <col min="10004" max="10004" width="2.88671875" style="14" customWidth="1"/>
    <col min="10005" max="10005" width="5.77734375" style="14" customWidth="1"/>
    <col min="10006" max="10006" width="2.44140625" style="14" customWidth="1"/>
    <col min="10007" max="10007" width="10.6640625" style="14" customWidth="1"/>
    <col min="10008" max="10008" width="2.33203125" style="14" customWidth="1"/>
    <col min="10009" max="10009" width="3.6640625" style="14" customWidth="1"/>
    <col min="10010" max="10240" width="8.88671875" style="14"/>
    <col min="10241" max="10241" width="7.77734375" style="14" customWidth="1"/>
    <col min="10242" max="10242" width="3.6640625" style="14" customWidth="1"/>
    <col min="10243" max="10243" width="2.77734375" style="14" customWidth="1"/>
    <col min="10244" max="10244" width="1.5546875" style="14" customWidth="1"/>
    <col min="10245" max="10245" width="6.77734375" style="14" customWidth="1"/>
    <col min="10246" max="10246" width="2.109375" style="14" customWidth="1"/>
    <col min="10247" max="10247" width="2.44140625" style="14" customWidth="1"/>
    <col min="10248" max="10248" width="5.109375" style="14" customWidth="1"/>
    <col min="10249" max="10249" width="13.88671875" style="14" customWidth="1"/>
    <col min="10250" max="10250" width="12.109375" style="14" customWidth="1"/>
    <col min="10251" max="10251" width="11.109375" style="14" customWidth="1"/>
    <col min="10252" max="10252" width="1.88671875" style="14" customWidth="1"/>
    <col min="10253" max="10253" width="4.5546875" style="14" customWidth="1"/>
    <col min="10254" max="10254" width="7.44140625" style="14" customWidth="1"/>
    <col min="10255" max="10255" width="2.88671875" style="14" customWidth="1"/>
    <col min="10256" max="10256" width="11.77734375" style="14" customWidth="1"/>
    <col min="10257" max="10257" width="5.5546875" style="14" customWidth="1"/>
    <col min="10258" max="10258" width="6.77734375" style="14" customWidth="1"/>
    <col min="10259" max="10259" width="7.77734375" style="14" customWidth="1"/>
    <col min="10260" max="10260" width="2.88671875" style="14" customWidth="1"/>
    <col min="10261" max="10261" width="5.77734375" style="14" customWidth="1"/>
    <col min="10262" max="10262" width="2.44140625" style="14" customWidth="1"/>
    <col min="10263" max="10263" width="10.6640625" style="14" customWidth="1"/>
    <col min="10264" max="10264" width="2.33203125" style="14" customWidth="1"/>
    <col min="10265" max="10265" width="3.6640625" style="14" customWidth="1"/>
    <col min="10266" max="10496" width="8.88671875" style="14"/>
    <col min="10497" max="10497" width="7.77734375" style="14" customWidth="1"/>
    <col min="10498" max="10498" width="3.6640625" style="14" customWidth="1"/>
    <col min="10499" max="10499" width="2.77734375" style="14" customWidth="1"/>
    <col min="10500" max="10500" width="1.5546875" style="14" customWidth="1"/>
    <col min="10501" max="10501" width="6.77734375" style="14" customWidth="1"/>
    <col min="10502" max="10502" width="2.109375" style="14" customWidth="1"/>
    <col min="10503" max="10503" width="2.44140625" style="14" customWidth="1"/>
    <col min="10504" max="10504" width="5.109375" style="14" customWidth="1"/>
    <col min="10505" max="10505" width="13.88671875" style="14" customWidth="1"/>
    <col min="10506" max="10506" width="12.109375" style="14" customWidth="1"/>
    <col min="10507" max="10507" width="11.109375" style="14" customWidth="1"/>
    <col min="10508" max="10508" width="1.88671875" style="14" customWidth="1"/>
    <col min="10509" max="10509" width="4.5546875" style="14" customWidth="1"/>
    <col min="10510" max="10510" width="7.44140625" style="14" customWidth="1"/>
    <col min="10511" max="10511" width="2.88671875" style="14" customWidth="1"/>
    <col min="10512" max="10512" width="11.77734375" style="14" customWidth="1"/>
    <col min="10513" max="10513" width="5.5546875" style="14" customWidth="1"/>
    <col min="10514" max="10514" width="6.77734375" style="14" customWidth="1"/>
    <col min="10515" max="10515" width="7.77734375" style="14" customWidth="1"/>
    <col min="10516" max="10516" width="2.88671875" style="14" customWidth="1"/>
    <col min="10517" max="10517" width="5.77734375" style="14" customWidth="1"/>
    <col min="10518" max="10518" width="2.44140625" style="14" customWidth="1"/>
    <col min="10519" max="10519" width="10.6640625" style="14" customWidth="1"/>
    <col min="10520" max="10520" width="2.33203125" style="14" customWidth="1"/>
    <col min="10521" max="10521" width="3.6640625" style="14" customWidth="1"/>
    <col min="10522" max="10752" width="8.88671875" style="14"/>
    <col min="10753" max="10753" width="7.77734375" style="14" customWidth="1"/>
    <col min="10754" max="10754" width="3.6640625" style="14" customWidth="1"/>
    <col min="10755" max="10755" width="2.77734375" style="14" customWidth="1"/>
    <col min="10756" max="10756" width="1.5546875" style="14" customWidth="1"/>
    <col min="10757" max="10757" width="6.77734375" style="14" customWidth="1"/>
    <col min="10758" max="10758" width="2.109375" style="14" customWidth="1"/>
    <col min="10759" max="10759" width="2.44140625" style="14" customWidth="1"/>
    <col min="10760" max="10760" width="5.109375" style="14" customWidth="1"/>
    <col min="10761" max="10761" width="13.88671875" style="14" customWidth="1"/>
    <col min="10762" max="10762" width="12.109375" style="14" customWidth="1"/>
    <col min="10763" max="10763" width="11.109375" style="14" customWidth="1"/>
    <col min="10764" max="10764" width="1.88671875" style="14" customWidth="1"/>
    <col min="10765" max="10765" width="4.5546875" style="14" customWidth="1"/>
    <col min="10766" max="10766" width="7.44140625" style="14" customWidth="1"/>
    <col min="10767" max="10767" width="2.88671875" style="14" customWidth="1"/>
    <col min="10768" max="10768" width="11.77734375" style="14" customWidth="1"/>
    <col min="10769" max="10769" width="5.5546875" style="14" customWidth="1"/>
    <col min="10770" max="10770" width="6.77734375" style="14" customWidth="1"/>
    <col min="10771" max="10771" width="7.77734375" style="14" customWidth="1"/>
    <col min="10772" max="10772" width="2.88671875" style="14" customWidth="1"/>
    <col min="10773" max="10773" width="5.77734375" style="14" customWidth="1"/>
    <col min="10774" max="10774" width="2.44140625" style="14" customWidth="1"/>
    <col min="10775" max="10775" width="10.6640625" style="14" customWidth="1"/>
    <col min="10776" max="10776" width="2.33203125" style="14" customWidth="1"/>
    <col min="10777" max="10777" width="3.6640625" style="14" customWidth="1"/>
    <col min="10778" max="11008" width="8.88671875" style="14"/>
    <col min="11009" max="11009" width="7.77734375" style="14" customWidth="1"/>
    <col min="11010" max="11010" width="3.6640625" style="14" customWidth="1"/>
    <col min="11011" max="11011" width="2.77734375" style="14" customWidth="1"/>
    <col min="11012" max="11012" width="1.5546875" style="14" customWidth="1"/>
    <col min="11013" max="11013" width="6.77734375" style="14" customWidth="1"/>
    <col min="11014" max="11014" width="2.109375" style="14" customWidth="1"/>
    <col min="11015" max="11015" width="2.44140625" style="14" customWidth="1"/>
    <col min="11016" max="11016" width="5.109375" style="14" customWidth="1"/>
    <col min="11017" max="11017" width="13.88671875" style="14" customWidth="1"/>
    <col min="11018" max="11018" width="12.109375" style="14" customWidth="1"/>
    <col min="11019" max="11019" width="11.109375" style="14" customWidth="1"/>
    <col min="11020" max="11020" width="1.88671875" style="14" customWidth="1"/>
    <col min="11021" max="11021" width="4.5546875" style="14" customWidth="1"/>
    <col min="11022" max="11022" width="7.44140625" style="14" customWidth="1"/>
    <col min="11023" max="11023" width="2.88671875" style="14" customWidth="1"/>
    <col min="11024" max="11024" width="11.77734375" style="14" customWidth="1"/>
    <col min="11025" max="11025" width="5.5546875" style="14" customWidth="1"/>
    <col min="11026" max="11026" width="6.77734375" style="14" customWidth="1"/>
    <col min="11027" max="11027" width="7.77734375" style="14" customWidth="1"/>
    <col min="11028" max="11028" width="2.88671875" style="14" customWidth="1"/>
    <col min="11029" max="11029" width="5.77734375" style="14" customWidth="1"/>
    <col min="11030" max="11030" width="2.44140625" style="14" customWidth="1"/>
    <col min="11031" max="11031" width="10.6640625" style="14" customWidth="1"/>
    <col min="11032" max="11032" width="2.33203125" style="14" customWidth="1"/>
    <col min="11033" max="11033" width="3.6640625" style="14" customWidth="1"/>
    <col min="11034" max="11264" width="8.88671875" style="14"/>
    <col min="11265" max="11265" width="7.77734375" style="14" customWidth="1"/>
    <col min="11266" max="11266" width="3.6640625" style="14" customWidth="1"/>
    <col min="11267" max="11267" width="2.77734375" style="14" customWidth="1"/>
    <col min="11268" max="11268" width="1.5546875" style="14" customWidth="1"/>
    <col min="11269" max="11269" width="6.77734375" style="14" customWidth="1"/>
    <col min="11270" max="11270" width="2.109375" style="14" customWidth="1"/>
    <col min="11271" max="11271" width="2.44140625" style="14" customWidth="1"/>
    <col min="11272" max="11272" width="5.109375" style="14" customWidth="1"/>
    <col min="11273" max="11273" width="13.88671875" style="14" customWidth="1"/>
    <col min="11274" max="11274" width="12.109375" style="14" customWidth="1"/>
    <col min="11275" max="11275" width="11.109375" style="14" customWidth="1"/>
    <col min="11276" max="11276" width="1.88671875" style="14" customWidth="1"/>
    <col min="11277" max="11277" width="4.5546875" style="14" customWidth="1"/>
    <col min="11278" max="11278" width="7.44140625" style="14" customWidth="1"/>
    <col min="11279" max="11279" width="2.88671875" style="14" customWidth="1"/>
    <col min="11280" max="11280" width="11.77734375" style="14" customWidth="1"/>
    <col min="11281" max="11281" width="5.5546875" style="14" customWidth="1"/>
    <col min="11282" max="11282" width="6.77734375" style="14" customWidth="1"/>
    <col min="11283" max="11283" width="7.77734375" style="14" customWidth="1"/>
    <col min="11284" max="11284" width="2.88671875" style="14" customWidth="1"/>
    <col min="11285" max="11285" width="5.77734375" style="14" customWidth="1"/>
    <col min="11286" max="11286" width="2.44140625" style="14" customWidth="1"/>
    <col min="11287" max="11287" width="10.6640625" style="14" customWidth="1"/>
    <col min="11288" max="11288" width="2.33203125" style="14" customWidth="1"/>
    <col min="11289" max="11289" width="3.6640625" style="14" customWidth="1"/>
    <col min="11290" max="11520" width="8.88671875" style="14"/>
    <col min="11521" max="11521" width="7.77734375" style="14" customWidth="1"/>
    <col min="11522" max="11522" width="3.6640625" style="14" customWidth="1"/>
    <col min="11523" max="11523" width="2.77734375" style="14" customWidth="1"/>
    <col min="11524" max="11524" width="1.5546875" style="14" customWidth="1"/>
    <col min="11525" max="11525" width="6.77734375" style="14" customWidth="1"/>
    <col min="11526" max="11526" width="2.109375" style="14" customWidth="1"/>
    <col min="11527" max="11527" width="2.44140625" style="14" customWidth="1"/>
    <col min="11528" max="11528" width="5.109375" style="14" customWidth="1"/>
    <col min="11529" max="11529" width="13.88671875" style="14" customWidth="1"/>
    <col min="11530" max="11530" width="12.109375" style="14" customWidth="1"/>
    <col min="11531" max="11531" width="11.109375" style="14" customWidth="1"/>
    <col min="11532" max="11532" width="1.88671875" style="14" customWidth="1"/>
    <col min="11533" max="11533" width="4.5546875" style="14" customWidth="1"/>
    <col min="11534" max="11534" width="7.44140625" style="14" customWidth="1"/>
    <col min="11535" max="11535" width="2.88671875" style="14" customWidth="1"/>
    <col min="11536" max="11536" width="11.77734375" style="14" customWidth="1"/>
    <col min="11537" max="11537" width="5.5546875" style="14" customWidth="1"/>
    <col min="11538" max="11538" width="6.77734375" style="14" customWidth="1"/>
    <col min="11539" max="11539" width="7.77734375" style="14" customWidth="1"/>
    <col min="11540" max="11540" width="2.88671875" style="14" customWidth="1"/>
    <col min="11541" max="11541" width="5.77734375" style="14" customWidth="1"/>
    <col min="11542" max="11542" width="2.44140625" style="14" customWidth="1"/>
    <col min="11543" max="11543" width="10.6640625" style="14" customWidth="1"/>
    <col min="11544" max="11544" width="2.33203125" style="14" customWidth="1"/>
    <col min="11545" max="11545" width="3.6640625" style="14" customWidth="1"/>
    <col min="11546" max="11776" width="8.88671875" style="14"/>
    <col min="11777" max="11777" width="7.77734375" style="14" customWidth="1"/>
    <col min="11778" max="11778" width="3.6640625" style="14" customWidth="1"/>
    <col min="11779" max="11779" width="2.77734375" style="14" customWidth="1"/>
    <col min="11780" max="11780" width="1.5546875" style="14" customWidth="1"/>
    <col min="11781" max="11781" width="6.77734375" style="14" customWidth="1"/>
    <col min="11782" max="11782" width="2.109375" style="14" customWidth="1"/>
    <col min="11783" max="11783" width="2.44140625" style="14" customWidth="1"/>
    <col min="11784" max="11784" width="5.109375" style="14" customWidth="1"/>
    <col min="11785" max="11785" width="13.88671875" style="14" customWidth="1"/>
    <col min="11786" max="11786" width="12.109375" style="14" customWidth="1"/>
    <col min="11787" max="11787" width="11.109375" style="14" customWidth="1"/>
    <col min="11788" max="11788" width="1.88671875" style="14" customWidth="1"/>
    <col min="11789" max="11789" width="4.5546875" style="14" customWidth="1"/>
    <col min="11790" max="11790" width="7.44140625" style="14" customWidth="1"/>
    <col min="11791" max="11791" width="2.88671875" style="14" customWidth="1"/>
    <col min="11792" max="11792" width="11.77734375" style="14" customWidth="1"/>
    <col min="11793" max="11793" width="5.5546875" style="14" customWidth="1"/>
    <col min="11794" max="11794" width="6.77734375" style="14" customWidth="1"/>
    <col min="11795" max="11795" width="7.77734375" style="14" customWidth="1"/>
    <col min="11796" max="11796" width="2.88671875" style="14" customWidth="1"/>
    <col min="11797" max="11797" width="5.77734375" style="14" customWidth="1"/>
    <col min="11798" max="11798" width="2.44140625" style="14" customWidth="1"/>
    <col min="11799" max="11799" width="10.6640625" style="14" customWidth="1"/>
    <col min="11800" max="11800" width="2.33203125" style="14" customWidth="1"/>
    <col min="11801" max="11801" width="3.6640625" style="14" customWidth="1"/>
    <col min="11802" max="12032" width="8.88671875" style="14"/>
    <col min="12033" max="12033" width="7.77734375" style="14" customWidth="1"/>
    <col min="12034" max="12034" width="3.6640625" style="14" customWidth="1"/>
    <col min="12035" max="12035" width="2.77734375" style="14" customWidth="1"/>
    <col min="12036" max="12036" width="1.5546875" style="14" customWidth="1"/>
    <col min="12037" max="12037" width="6.77734375" style="14" customWidth="1"/>
    <col min="12038" max="12038" width="2.109375" style="14" customWidth="1"/>
    <col min="12039" max="12039" width="2.44140625" style="14" customWidth="1"/>
    <col min="12040" max="12040" width="5.109375" style="14" customWidth="1"/>
    <col min="12041" max="12041" width="13.88671875" style="14" customWidth="1"/>
    <col min="12042" max="12042" width="12.109375" style="14" customWidth="1"/>
    <col min="12043" max="12043" width="11.109375" style="14" customWidth="1"/>
    <col min="12044" max="12044" width="1.88671875" style="14" customWidth="1"/>
    <col min="12045" max="12045" width="4.5546875" style="14" customWidth="1"/>
    <col min="12046" max="12046" width="7.44140625" style="14" customWidth="1"/>
    <col min="12047" max="12047" width="2.88671875" style="14" customWidth="1"/>
    <col min="12048" max="12048" width="11.77734375" style="14" customWidth="1"/>
    <col min="12049" max="12049" width="5.5546875" style="14" customWidth="1"/>
    <col min="12050" max="12050" width="6.77734375" style="14" customWidth="1"/>
    <col min="12051" max="12051" width="7.77734375" style="14" customWidth="1"/>
    <col min="12052" max="12052" width="2.88671875" style="14" customWidth="1"/>
    <col min="12053" max="12053" width="5.77734375" style="14" customWidth="1"/>
    <col min="12054" max="12054" width="2.44140625" style="14" customWidth="1"/>
    <col min="12055" max="12055" width="10.6640625" style="14" customWidth="1"/>
    <col min="12056" max="12056" width="2.33203125" style="14" customWidth="1"/>
    <col min="12057" max="12057" width="3.6640625" style="14" customWidth="1"/>
    <col min="12058" max="12288" width="8.88671875" style="14"/>
    <col min="12289" max="12289" width="7.77734375" style="14" customWidth="1"/>
    <col min="12290" max="12290" width="3.6640625" style="14" customWidth="1"/>
    <col min="12291" max="12291" width="2.77734375" style="14" customWidth="1"/>
    <col min="12292" max="12292" width="1.5546875" style="14" customWidth="1"/>
    <col min="12293" max="12293" width="6.77734375" style="14" customWidth="1"/>
    <col min="12294" max="12294" width="2.109375" style="14" customWidth="1"/>
    <col min="12295" max="12295" width="2.44140625" style="14" customWidth="1"/>
    <col min="12296" max="12296" width="5.109375" style="14" customWidth="1"/>
    <col min="12297" max="12297" width="13.88671875" style="14" customWidth="1"/>
    <col min="12298" max="12298" width="12.109375" style="14" customWidth="1"/>
    <col min="12299" max="12299" width="11.109375" style="14" customWidth="1"/>
    <col min="12300" max="12300" width="1.88671875" style="14" customWidth="1"/>
    <col min="12301" max="12301" width="4.5546875" style="14" customWidth="1"/>
    <col min="12302" max="12302" width="7.44140625" style="14" customWidth="1"/>
    <col min="12303" max="12303" width="2.88671875" style="14" customWidth="1"/>
    <col min="12304" max="12304" width="11.77734375" style="14" customWidth="1"/>
    <col min="12305" max="12305" width="5.5546875" style="14" customWidth="1"/>
    <col min="12306" max="12306" width="6.77734375" style="14" customWidth="1"/>
    <col min="12307" max="12307" width="7.77734375" style="14" customWidth="1"/>
    <col min="12308" max="12308" width="2.88671875" style="14" customWidth="1"/>
    <col min="12309" max="12309" width="5.77734375" style="14" customWidth="1"/>
    <col min="12310" max="12310" width="2.44140625" style="14" customWidth="1"/>
    <col min="12311" max="12311" width="10.6640625" style="14" customWidth="1"/>
    <col min="12312" max="12312" width="2.33203125" style="14" customWidth="1"/>
    <col min="12313" max="12313" width="3.6640625" style="14" customWidth="1"/>
    <col min="12314" max="12544" width="8.88671875" style="14"/>
    <col min="12545" max="12545" width="7.77734375" style="14" customWidth="1"/>
    <col min="12546" max="12546" width="3.6640625" style="14" customWidth="1"/>
    <col min="12547" max="12547" width="2.77734375" style="14" customWidth="1"/>
    <col min="12548" max="12548" width="1.5546875" style="14" customWidth="1"/>
    <col min="12549" max="12549" width="6.77734375" style="14" customWidth="1"/>
    <col min="12550" max="12550" width="2.109375" style="14" customWidth="1"/>
    <col min="12551" max="12551" width="2.44140625" style="14" customWidth="1"/>
    <col min="12552" max="12552" width="5.109375" style="14" customWidth="1"/>
    <col min="12553" max="12553" width="13.88671875" style="14" customWidth="1"/>
    <col min="12554" max="12554" width="12.109375" style="14" customWidth="1"/>
    <col min="12555" max="12555" width="11.109375" style="14" customWidth="1"/>
    <col min="12556" max="12556" width="1.88671875" style="14" customWidth="1"/>
    <col min="12557" max="12557" width="4.5546875" style="14" customWidth="1"/>
    <col min="12558" max="12558" width="7.44140625" style="14" customWidth="1"/>
    <col min="12559" max="12559" width="2.88671875" style="14" customWidth="1"/>
    <col min="12560" max="12560" width="11.77734375" style="14" customWidth="1"/>
    <col min="12561" max="12561" width="5.5546875" style="14" customWidth="1"/>
    <col min="12562" max="12562" width="6.77734375" style="14" customWidth="1"/>
    <col min="12563" max="12563" width="7.77734375" style="14" customWidth="1"/>
    <col min="12564" max="12564" width="2.88671875" style="14" customWidth="1"/>
    <col min="12565" max="12565" width="5.77734375" style="14" customWidth="1"/>
    <col min="12566" max="12566" width="2.44140625" style="14" customWidth="1"/>
    <col min="12567" max="12567" width="10.6640625" style="14" customWidth="1"/>
    <col min="12568" max="12568" width="2.33203125" style="14" customWidth="1"/>
    <col min="12569" max="12569" width="3.6640625" style="14" customWidth="1"/>
    <col min="12570" max="12800" width="8.88671875" style="14"/>
    <col min="12801" max="12801" width="7.77734375" style="14" customWidth="1"/>
    <col min="12802" max="12802" width="3.6640625" style="14" customWidth="1"/>
    <col min="12803" max="12803" width="2.77734375" style="14" customWidth="1"/>
    <col min="12804" max="12804" width="1.5546875" style="14" customWidth="1"/>
    <col min="12805" max="12805" width="6.77734375" style="14" customWidth="1"/>
    <col min="12806" max="12806" width="2.109375" style="14" customWidth="1"/>
    <col min="12807" max="12807" width="2.44140625" style="14" customWidth="1"/>
    <col min="12808" max="12808" width="5.109375" style="14" customWidth="1"/>
    <col min="12809" max="12809" width="13.88671875" style="14" customWidth="1"/>
    <col min="12810" max="12810" width="12.109375" style="14" customWidth="1"/>
    <col min="12811" max="12811" width="11.109375" style="14" customWidth="1"/>
    <col min="12812" max="12812" width="1.88671875" style="14" customWidth="1"/>
    <col min="12813" max="12813" width="4.5546875" style="14" customWidth="1"/>
    <col min="12814" max="12814" width="7.44140625" style="14" customWidth="1"/>
    <col min="12815" max="12815" width="2.88671875" style="14" customWidth="1"/>
    <col min="12816" max="12816" width="11.77734375" style="14" customWidth="1"/>
    <col min="12817" max="12817" width="5.5546875" style="14" customWidth="1"/>
    <col min="12818" max="12818" width="6.77734375" style="14" customWidth="1"/>
    <col min="12819" max="12819" width="7.77734375" style="14" customWidth="1"/>
    <col min="12820" max="12820" width="2.88671875" style="14" customWidth="1"/>
    <col min="12821" max="12821" width="5.77734375" style="14" customWidth="1"/>
    <col min="12822" max="12822" width="2.44140625" style="14" customWidth="1"/>
    <col min="12823" max="12823" width="10.6640625" style="14" customWidth="1"/>
    <col min="12824" max="12824" width="2.33203125" style="14" customWidth="1"/>
    <col min="12825" max="12825" width="3.6640625" style="14" customWidth="1"/>
    <col min="12826" max="13056" width="8.88671875" style="14"/>
    <col min="13057" max="13057" width="7.77734375" style="14" customWidth="1"/>
    <col min="13058" max="13058" width="3.6640625" style="14" customWidth="1"/>
    <col min="13059" max="13059" width="2.77734375" style="14" customWidth="1"/>
    <col min="13060" max="13060" width="1.5546875" style="14" customWidth="1"/>
    <col min="13061" max="13061" width="6.77734375" style="14" customWidth="1"/>
    <col min="13062" max="13062" width="2.109375" style="14" customWidth="1"/>
    <col min="13063" max="13063" width="2.44140625" style="14" customWidth="1"/>
    <col min="13064" max="13064" width="5.109375" style="14" customWidth="1"/>
    <col min="13065" max="13065" width="13.88671875" style="14" customWidth="1"/>
    <col min="13066" max="13066" width="12.109375" style="14" customWidth="1"/>
    <col min="13067" max="13067" width="11.109375" style="14" customWidth="1"/>
    <col min="13068" max="13068" width="1.88671875" style="14" customWidth="1"/>
    <col min="13069" max="13069" width="4.5546875" style="14" customWidth="1"/>
    <col min="13070" max="13070" width="7.44140625" style="14" customWidth="1"/>
    <col min="13071" max="13071" width="2.88671875" style="14" customWidth="1"/>
    <col min="13072" max="13072" width="11.77734375" style="14" customWidth="1"/>
    <col min="13073" max="13073" width="5.5546875" style="14" customWidth="1"/>
    <col min="13074" max="13074" width="6.77734375" style="14" customWidth="1"/>
    <col min="13075" max="13075" width="7.77734375" style="14" customWidth="1"/>
    <col min="13076" max="13076" width="2.88671875" style="14" customWidth="1"/>
    <col min="13077" max="13077" width="5.77734375" style="14" customWidth="1"/>
    <col min="13078" max="13078" width="2.44140625" style="14" customWidth="1"/>
    <col min="13079" max="13079" width="10.6640625" style="14" customWidth="1"/>
    <col min="13080" max="13080" width="2.33203125" style="14" customWidth="1"/>
    <col min="13081" max="13081" width="3.6640625" style="14" customWidth="1"/>
    <col min="13082" max="13312" width="8.88671875" style="14"/>
    <col min="13313" max="13313" width="7.77734375" style="14" customWidth="1"/>
    <col min="13314" max="13314" width="3.6640625" style="14" customWidth="1"/>
    <col min="13315" max="13315" width="2.77734375" style="14" customWidth="1"/>
    <col min="13316" max="13316" width="1.5546875" style="14" customWidth="1"/>
    <col min="13317" max="13317" width="6.77734375" style="14" customWidth="1"/>
    <col min="13318" max="13318" width="2.109375" style="14" customWidth="1"/>
    <col min="13319" max="13319" width="2.44140625" style="14" customWidth="1"/>
    <col min="13320" max="13320" width="5.109375" style="14" customWidth="1"/>
    <col min="13321" max="13321" width="13.88671875" style="14" customWidth="1"/>
    <col min="13322" max="13322" width="12.109375" style="14" customWidth="1"/>
    <col min="13323" max="13323" width="11.109375" style="14" customWidth="1"/>
    <col min="13324" max="13324" width="1.88671875" style="14" customWidth="1"/>
    <col min="13325" max="13325" width="4.5546875" style="14" customWidth="1"/>
    <col min="13326" max="13326" width="7.44140625" style="14" customWidth="1"/>
    <col min="13327" max="13327" width="2.88671875" style="14" customWidth="1"/>
    <col min="13328" max="13328" width="11.77734375" style="14" customWidth="1"/>
    <col min="13329" max="13329" width="5.5546875" style="14" customWidth="1"/>
    <col min="13330" max="13330" width="6.77734375" style="14" customWidth="1"/>
    <col min="13331" max="13331" width="7.77734375" style="14" customWidth="1"/>
    <col min="13332" max="13332" width="2.88671875" style="14" customWidth="1"/>
    <col min="13333" max="13333" width="5.77734375" style="14" customWidth="1"/>
    <col min="13334" max="13334" width="2.44140625" style="14" customWidth="1"/>
    <col min="13335" max="13335" width="10.6640625" style="14" customWidth="1"/>
    <col min="13336" max="13336" width="2.33203125" style="14" customWidth="1"/>
    <col min="13337" max="13337" width="3.6640625" style="14" customWidth="1"/>
    <col min="13338" max="13568" width="8.88671875" style="14"/>
    <col min="13569" max="13569" width="7.77734375" style="14" customWidth="1"/>
    <col min="13570" max="13570" width="3.6640625" style="14" customWidth="1"/>
    <col min="13571" max="13571" width="2.77734375" style="14" customWidth="1"/>
    <col min="13572" max="13572" width="1.5546875" style="14" customWidth="1"/>
    <col min="13573" max="13573" width="6.77734375" style="14" customWidth="1"/>
    <col min="13574" max="13574" width="2.109375" style="14" customWidth="1"/>
    <col min="13575" max="13575" width="2.44140625" style="14" customWidth="1"/>
    <col min="13576" max="13576" width="5.109375" style="14" customWidth="1"/>
    <col min="13577" max="13577" width="13.88671875" style="14" customWidth="1"/>
    <col min="13578" max="13578" width="12.109375" style="14" customWidth="1"/>
    <col min="13579" max="13579" width="11.109375" style="14" customWidth="1"/>
    <col min="13580" max="13580" width="1.88671875" style="14" customWidth="1"/>
    <col min="13581" max="13581" width="4.5546875" style="14" customWidth="1"/>
    <col min="13582" max="13582" width="7.44140625" style="14" customWidth="1"/>
    <col min="13583" max="13583" width="2.88671875" style="14" customWidth="1"/>
    <col min="13584" max="13584" width="11.77734375" style="14" customWidth="1"/>
    <col min="13585" max="13585" width="5.5546875" style="14" customWidth="1"/>
    <col min="13586" max="13586" width="6.77734375" style="14" customWidth="1"/>
    <col min="13587" max="13587" width="7.77734375" style="14" customWidth="1"/>
    <col min="13588" max="13588" width="2.88671875" style="14" customWidth="1"/>
    <col min="13589" max="13589" width="5.77734375" style="14" customWidth="1"/>
    <col min="13590" max="13590" width="2.44140625" style="14" customWidth="1"/>
    <col min="13591" max="13591" width="10.6640625" style="14" customWidth="1"/>
    <col min="13592" max="13592" width="2.33203125" style="14" customWidth="1"/>
    <col min="13593" max="13593" width="3.6640625" style="14" customWidth="1"/>
    <col min="13594" max="13824" width="8.88671875" style="14"/>
    <col min="13825" max="13825" width="7.77734375" style="14" customWidth="1"/>
    <col min="13826" max="13826" width="3.6640625" style="14" customWidth="1"/>
    <col min="13827" max="13827" width="2.77734375" style="14" customWidth="1"/>
    <col min="13828" max="13828" width="1.5546875" style="14" customWidth="1"/>
    <col min="13829" max="13829" width="6.77734375" style="14" customWidth="1"/>
    <col min="13830" max="13830" width="2.109375" style="14" customWidth="1"/>
    <col min="13831" max="13831" width="2.44140625" style="14" customWidth="1"/>
    <col min="13832" max="13832" width="5.109375" style="14" customWidth="1"/>
    <col min="13833" max="13833" width="13.88671875" style="14" customWidth="1"/>
    <col min="13834" max="13834" width="12.109375" style="14" customWidth="1"/>
    <col min="13835" max="13835" width="11.109375" style="14" customWidth="1"/>
    <col min="13836" max="13836" width="1.88671875" style="14" customWidth="1"/>
    <col min="13837" max="13837" width="4.5546875" style="14" customWidth="1"/>
    <col min="13838" max="13838" width="7.44140625" style="14" customWidth="1"/>
    <col min="13839" max="13839" width="2.88671875" style="14" customWidth="1"/>
    <col min="13840" max="13840" width="11.77734375" style="14" customWidth="1"/>
    <col min="13841" max="13841" width="5.5546875" style="14" customWidth="1"/>
    <col min="13842" max="13842" width="6.77734375" style="14" customWidth="1"/>
    <col min="13843" max="13843" width="7.77734375" style="14" customWidth="1"/>
    <col min="13844" max="13844" width="2.88671875" style="14" customWidth="1"/>
    <col min="13845" max="13845" width="5.77734375" style="14" customWidth="1"/>
    <col min="13846" max="13846" width="2.44140625" style="14" customWidth="1"/>
    <col min="13847" max="13847" width="10.6640625" style="14" customWidth="1"/>
    <col min="13848" max="13848" width="2.33203125" style="14" customWidth="1"/>
    <col min="13849" max="13849" width="3.6640625" style="14" customWidth="1"/>
    <col min="13850" max="14080" width="8.88671875" style="14"/>
    <col min="14081" max="14081" width="7.77734375" style="14" customWidth="1"/>
    <col min="14082" max="14082" width="3.6640625" style="14" customWidth="1"/>
    <col min="14083" max="14083" width="2.77734375" style="14" customWidth="1"/>
    <col min="14084" max="14084" width="1.5546875" style="14" customWidth="1"/>
    <col min="14085" max="14085" width="6.77734375" style="14" customWidth="1"/>
    <col min="14086" max="14086" width="2.109375" style="14" customWidth="1"/>
    <col min="14087" max="14087" width="2.44140625" style="14" customWidth="1"/>
    <col min="14088" max="14088" width="5.109375" style="14" customWidth="1"/>
    <col min="14089" max="14089" width="13.88671875" style="14" customWidth="1"/>
    <col min="14090" max="14090" width="12.109375" style="14" customWidth="1"/>
    <col min="14091" max="14091" width="11.109375" style="14" customWidth="1"/>
    <col min="14092" max="14092" width="1.88671875" style="14" customWidth="1"/>
    <col min="14093" max="14093" width="4.5546875" style="14" customWidth="1"/>
    <col min="14094" max="14094" width="7.44140625" style="14" customWidth="1"/>
    <col min="14095" max="14095" width="2.88671875" style="14" customWidth="1"/>
    <col min="14096" max="14096" width="11.77734375" style="14" customWidth="1"/>
    <col min="14097" max="14097" width="5.5546875" style="14" customWidth="1"/>
    <col min="14098" max="14098" width="6.77734375" style="14" customWidth="1"/>
    <col min="14099" max="14099" width="7.77734375" style="14" customWidth="1"/>
    <col min="14100" max="14100" width="2.88671875" style="14" customWidth="1"/>
    <col min="14101" max="14101" width="5.77734375" style="14" customWidth="1"/>
    <col min="14102" max="14102" width="2.44140625" style="14" customWidth="1"/>
    <col min="14103" max="14103" width="10.6640625" style="14" customWidth="1"/>
    <col min="14104" max="14104" width="2.33203125" style="14" customWidth="1"/>
    <col min="14105" max="14105" width="3.6640625" style="14" customWidth="1"/>
    <col min="14106" max="14336" width="8.88671875" style="14"/>
    <col min="14337" max="14337" width="7.77734375" style="14" customWidth="1"/>
    <col min="14338" max="14338" width="3.6640625" style="14" customWidth="1"/>
    <col min="14339" max="14339" width="2.77734375" style="14" customWidth="1"/>
    <col min="14340" max="14340" width="1.5546875" style="14" customWidth="1"/>
    <col min="14341" max="14341" width="6.77734375" style="14" customWidth="1"/>
    <col min="14342" max="14342" width="2.109375" style="14" customWidth="1"/>
    <col min="14343" max="14343" width="2.44140625" style="14" customWidth="1"/>
    <col min="14344" max="14344" width="5.109375" style="14" customWidth="1"/>
    <col min="14345" max="14345" width="13.88671875" style="14" customWidth="1"/>
    <col min="14346" max="14346" width="12.109375" style="14" customWidth="1"/>
    <col min="14347" max="14347" width="11.109375" style="14" customWidth="1"/>
    <col min="14348" max="14348" width="1.88671875" style="14" customWidth="1"/>
    <col min="14349" max="14349" width="4.5546875" style="14" customWidth="1"/>
    <col min="14350" max="14350" width="7.44140625" style="14" customWidth="1"/>
    <col min="14351" max="14351" width="2.88671875" style="14" customWidth="1"/>
    <col min="14352" max="14352" width="11.77734375" style="14" customWidth="1"/>
    <col min="14353" max="14353" width="5.5546875" style="14" customWidth="1"/>
    <col min="14354" max="14354" width="6.77734375" style="14" customWidth="1"/>
    <col min="14355" max="14355" width="7.77734375" style="14" customWidth="1"/>
    <col min="14356" max="14356" width="2.88671875" style="14" customWidth="1"/>
    <col min="14357" max="14357" width="5.77734375" style="14" customWidth="1"/>
    <col min="14358" max="14358" width="2.44140625" style="14" customWidth="1"/>
    <col min="14359" max="14359" width="10.6640625" style="14" customWidth="1"/>
    <col min="14360" max="14360" width="2.33203125" style="14" customWidth="1"/>
    <col min="14361" max="14361" width="3.6640625" style="14" customWidth="1"/>
    <col min="14362" max="14592" width="8.88671875" style="14"/>
    <col min="14593" max="14593" width="7.77734375" style="14" customWidth="1"/>
    <col min="14594" max="14594" width="3.6640625" style="14" customWidth="1"/>
    <col min="14595" max="14595" width="2.77734375" style="14" customWidth="1"/>
    <col min="14596" max="14596" width="1.5546875" style="14" customWidth="1"/>
    <col min="14597" max="14597" width="6.77734375" style="14" customWidth="1"/>
    <col min="14598" max="14598" width="2.109375" style="14" customWidth="1"/>
    <col min="14599" max="14599" width="2.44140625" style="14" customWidth="1"/>
    <col min="14600" max="14600" width="5.109375" style="14" customWidth="1"/>
    <col min="14601" max="14601" width="13.88671875" style="14" customWidth="1"/>
    <col min="14602" max="14602" width="12.109375" style="14" customWidth="1"/>
    <col min="14603" max="14603" width="11.109375" style="14" customWidth="1"/>
    <col min="14604" max="14604" width="1.88671875" style="14" customWidth="1"/>
    <col min="14605" max="14605" width="4.5546875" style="14" customWidth="1"/>
    <col min="14606" max="14606" width="7.44140625" style="14" customWidth="1"/>
    <col min="14607" max="14607" width="2.88671875" style="14" customWidth="1"/>
    <col min="14608" max="14608" width="11.77734375" style="14" customWidth="1"/>
    <col min="14609" max="14609" width="5.5546875" style="14" customWidth="1"/>
    <col min="14610" max="14610" width="6.77734375" style="14" customWidth="1"/>
    <col min="14611" max="14611" width="7.77734375" style="14" customWidth="1"/>
    <col min="14612" max="14612" width="2.88671875" style="14" customWidth="1"/>
    <col min="14613" max="14613" width="5.77734375" style="14" customWidth="1"/>
    <col min="14614" max="14614" width="2.44140625" style="14" customWidth="1"/>
    <col min="14615" max="14615" width="10.6640625" style="14" customWidth="1"/>
    <col min="14616" max="14616" width="2.33203125" style="14" customWidth="1"/>
    <col min="14617" max="14617" width="3.6640625" style="14" customWidth="1"/>
    <col min="14618" max="14848" width="8.88671875" style="14"/>
    <col min="14849" max="14849" width="7.77734375" style="14" customWidth="1"/>
    <col min="14850" max="14850" width="3.6640625" style="14" customWidth="1"/>
    <col min="14851" max="14851" width="2.77734375" style="14" customWidth="1"/>
    <col min="14852" max="14852" width="1.5546875" style="14" customWidth="1"/>
    <col min="14853" max="14853" width="6.77734375" style="14" customWidth="1"/>
    <col min="14854" max="14854" width="2.109375" style="14" customWidth="1"/>
    <col min="14855" max="14855" width="2.44140625" style="14" customWidth="1"/>
    <col min="14856" max="14856" width="5.109375" style="14" customWidth="1"/>
    <col min="14857" max="14857" width="13.88671875" style="14" customWidth="1"/>
    <col min="14858" max="14858" width="12.109375" style="14" customWidth="1"/>
    <col min="14859" max="14859" width="11.109375" style="14" customWidth="1"/>
    <col min="14860" max="14860" width="1.88671875" style="14" customWidth="1"/>
    <col min="14861" max="14861" width="4.5546875" style="14" customWidth="1"/>
    <col min="14862" max="14862" width="7.44140625" style="14" customWidth="1"/>
    <col min="14863" max="14863" width="2.88671875" style="14" customWidth="1"/>
    <col min="14864" max="14864" width="11.77734375" style="14" customWidth="1"/>
    <col min="14865" max="14865" width="5.5546875" style="14" customWidth="1"/>
    <col min="14866" max="14866" width="6.77734375" style="14" customWidth="1"/>
    <col min="14867" max="14867" width="7.77734375" style="14" customWidth="1"/>
    <col min="14868" max="14868" width="2.88671875" style="14" customWidth="1"/>
    <col min="14869" max="14869" width="5.77734375" style="14" customWidth="1"/>
    <col min="14870" max="14870" width="2.44140625" style="14" customWidth="1"/>
    <col min="14871" max="14871" width="10.6640625" style="14" customWidth="1"/>
    <col min="14872" max="14872" width="2.33203125" style="14" customWidth="1"/>
    <col min="14873" max="14873" width="3.6640625" style="14" customWidth="1"/>
    <col min="14874" max="15104" width="8.88671875" style="14"/>
    <col min="15105" max="15105" width="7.77734375" style="14" customWidth="1"/>
    <col min="15106" max="15106" width="3.6640625" style="14" customWidth="1"/>
    <col min="15107" max="15107" width="2.77734375" style="14" customWidth="1"/>
    <col min="15108" max="15108" width="1.5546875" style="14" customWidth="1"/>
    <col min="15109" max="15109" width="6.77734375" style="14" customWidth="1"/>
    <col min="15110" max="15110" width="2.109375" style="14" customWidth="1"/>
    <col min="15111" max="15111" width="2.44140625" style="14" customWidth="1"/>
    <col min="15112" max="15112" width="5.109375" style="14" customWidth="1"/>
    <col min="15113" max="15113" width="13.88671875" style="14" customWidth="1"/>
    <col min="15114" max="15114" width="12.109375" style="14" customWidth="1"/>
    <col min="15115" max="15115" width="11.109375" style="14" customWidth="1"/>
    <col min="15116" max="15116" width="1.88671875" style="14" customWidth="1"/>
    <col min="15117" max="15117" width="4.5546875" style="14" customWidth="1"/>
    <col min="15118" max="15118" width="7.44140625" style="14" customWidth="1"/>
    <col min="15119" max="15119" width="2.88671875" style="14" customWidth="1"/>
    <col min="15120" max="15120" width="11.77734375" style="14" customWidth="1"/>
    <col min="15121" max="15121" width="5.5546875" style="14" customWidth="1"/>
    <col min="15122" max="15122" width="6.77734375" style="14" customWidth="1"/>
    <col min="15123" max="15123" width="7.77734375" style="14" customWidth="1"/>
    <col min="15124" max="15124" width="2.88671875" style="14" customWidth="1"/>
    <col min="15125" max="15125" width="5.77734375" style="14" customWidth="1"/>
    <col min="15126" max="15126" width="2.44140625" style="14" customWidth="1"/>
    <col min="15127" max="15127" width="10.6640625" style="14" customWidth="1"/>
    <col min="15128" max="15128" width="2.33203125" style="14" customWidth="1"/>
    <col min="15129" max="15129" width="3.6640625" style="14" customWidth="1"/>
    <col min="15130" max="15360" width="8.88671875" style="14"/>
    <col min="15361" max="15361" width="7.77734375" style="14" customWidth="1"/>
    <col min="15362" max="15362" width="3.6640625" style="14" customWidth="1"/>
    <col min="15363" max="15363" width="2.77734375" style="14" customWidth="1"/>
    <col min="15364" max="15364" width="1.5546875" style="14" customWidth="1"/>
    <col min="15365" max="15365" width="6.77734375" style="14" customWidth="1"/>
    <col min="15366" max="15366" width="2.109375" style="14" customWidth="1"/>
    <col min="15367" max="15367" width="2.44140625" style="14" customWidth="1"/>
    <col min="15368" max="15368" width="5.109375" style="14" customWidth="1"/>
    <col min="15369" max="15369" width="13.88671875" style="14" customWidth="1"/>
    <col min="15370" max="15370" width="12.109375" style="14" customWidth="1"/>
    <col min="15371" max="15371" width="11.109375" style="14" customWidth="1"/>
    <col min="15372" max="15372" width="1.88671875" style="14" customWidth="1"/>
    <col min="15373" max="15373" width="4.5546875" style="14" customWidth="1"/>
    <col min="15374" max="15374" width="7.44140625" style="14" customWidth="1"/>
    <col min="15375" max="15375" width="2.88671875" style="14" customWidth="1"/>
    <col min="15376" max="15376" width="11.77734375" style="14" customWidth="1"/>
    <col min="15377" max="15377" width="5.5546875" style="14" customWidth="1"/>
    <col min="15378" max="15378" width="6.77734375" style="14" customWidth="1"/>
    <col min="15379" max="15379" width="7.77734375" style="14" customWidth="1"/>
    <col min="15380" max="15380" width="2.88671875" style="14" customWidth="1"/>
    <col min="15381" max="15381" width="5.77734375" style="14" customWidth="1"/>
    <col min="15382" max="15382" width="2.44140625" style="14" customWidth="1"/>
    <col min="15383" max="15383" width="10.6640625" style="14" customWidth="1"/>
    <col min="15384" max="15384" width="2.33203125" style="14" customWidth="1"/>
    <col min="15385" max="15385" width="3.6640625" style="14" customWidth="1"/>
    <col min="15386" max="15616" width="8.88671875" style="14"/>
    <col min="15617" max="15617" width="7.77734375" style="14" customWidth="1"/>
    <col min="15618" max="15618" width="3.6640625" style="14" customWidth="1"/>
    <col min="15619" max="15619" width="2.77734375" style="14" customWidth="1"/>
    <col min="15620" max="15620" width="1.5546875" style="14" customWidth="1"/>
    <col min="15621" max="15621" width="6.77734375" style="14" customWidth="1"/>
    <col min="15622" max="15622" width="2.109375" style="14" customWidth="1"/>
    <col min="15623" max="15623" width="2.44140625" style="14" customWidth="1"/>
    <col min="15624" max="15624" width="5.109375" style="14" customWidth="1"/>
    <col min="15625" max="15625" width="13.88671875" style="14" customWidth="1"/>
    <col min="15626" max="15626" width="12.109375" style="14" customWidth="1"/>
    <col min="15627" max="15627" width="11.109375" style="14" customWidth="1"/>
    <col min="15628" max="15628" width="1.88671875" style="14" customWidth="1"/>
    <col min="15629" max="15629" width="4.5546875" style="14" customWidth="1"/>
    <col min="15630" max="15630" width="7.44140625" style="14" customWidth="1"/>
    <col min="15631" max="15631" width="2.88671875" style="14" customWidth="1"/>
    <col min="15632" max="15632" width="11.77734375" style="14" customWidth="1"/>
    <col min="15633" max="15633" width="5.5546875" style="14" customWidth="1"/>
    <col min="15634" max="15634" width="6.77734375" style="14" customWidth="1"/>
    <col min="15635" max="15635" width="7.77734375" style="14" customWidth="1"/>
    <col min="15636" max="15636" width="2.88671875" style="14" customWidth="1"/>
    <col min="15637" max="15637" width="5.77734375" style="14" customWidth="1"/>
    <col min="15638" max="15638" width="2.44140625" style="14" customWidth="1"/>
    <col min="15639" max="15639" width="10.6640625" style="14" customWidth="1"/>
    <col min="15640" max="15640" width="2.33203125" style="14" customWidth="1"/>
    <col min="15641" max="15641" width="3.6640625" style="14" customWidth="1"/>
    <col min="15642" max="15872" width="8.88671875" style="14"/>
    <col min="15873" max="15873" width="7.77734375" style="14" customWidth="1"/>
    <col min="15874" max="15874" width="3.6640625" style="14" customWidth="1"/>
    <col min="15875" max="15875" width="2.77734375" style="14" customWidth="1"/>
    <col min="15876" max="15876" width="1.5546875" style="14" customWidth="1"/>
    <col min="15877" max="15877" width="6.77734375" style="14" customWidth="1"/>
    <col min="15878" max="15878" width="2.109375" style="14" customWidth="1"/>
    <col min="15879" max="15879" width="2.44140625" style="14" customWidth="1"/>
    <col min="15880" max="15880" width="5.109375" style="14" customWidth="1"/>
    <col min="15881" max="15881" width="13.88671875" style="14" customWidth="1"/>
    <col min="15882" max="15882" width="12.109375" style="14" customWidth="1"/>
    <col min="15883" max="15883" width="11.109375" style="14" customWidth="1"/>
    <col min="15884" max="15884" width="1.88671875" style="14" customWidth="1"/>
    <col min="15885" max="15885" width="4.5546875" style="14" customWidth="1"/>
    <col min="15886" max="15886" width="7.44140625" style="14" customWidth="1"/>
    <col min="15887" max="15887" width="2.88671875" style="14" customWidth="1"/>
    <col min="15888" max="15888" width="11.77734375" style="14" customWidth="1"/>
    <col min="15889" max="15889" width="5.5546875" style="14" customWidth="1"/>
    <col min="15890" max="15890" width="6.77734375" style="14" customWidth="1"/>
    <col min="15891" max="15891" width="7.77734375" style="14" customWidth="1"/>
    <col min="15892" max="15892" width="2.88671875" style="14" customWidth="1"/>
    <col min="15893" max="15893" width="5.77734375" style="14" customWidth="1"/>
    <col min="15894" max="15894" width="2.44140625" style="14" customWidth="1"/>
    <col min="15895" max="15895" width="10.6640625" style="14" customWidth="1"/>
    <col min="15896" max="15896" width="2.33203125" style="14" customWidth="1"/>
    <col min="15897" max="15897" width="3.6640625" style="14" customWidth="1"/>
    <col min="15898" max="16128" width="8.88671875" style="14"/>
    <col min="16129" max="16129" width="7.77734375" style="14" customWidth="1"/>
    <col min="16130" max="16130" width="3.6640625" style="14" customWidth="1"/>
    <col min="16131" max="16131" width="2.77734375" style="14" customWidth="1"/>
    <col min="16132" max="16132" width="1.5546875" style="14" customWidth="1"/>
    <col min="16133" max="16133" width="6.77734375" style="14" customWidth="1"/>
    <col min="16134" max="16134" width="2.109375" style="14" customWidth="1"/>
    <col min="16135" max="16135" width="2.44140625" style="14" customWidth="1"/>
    <col min="16136" max="16136" width="5.109375" style="14" customWidth="1"/>
    <col min="16137" max="16137" width="13.88671875" style="14" customWidth="1"/>
    <col min="16138" max="16138" width="12.109375" style="14" customWidth="1"/>
    <col min="16139" max="16139" width="11.109375" style="14" customWidth="1"/>
    <col min="16140" max="16140" width="1.88671875" style="14" customWidth="1"/>
    <col min="16141" max="16141" width="4.5546875" style="14" customWidth="1"/>
    <col min="16142" max="16142" width="7.44140625" style="14" customWidth="1"/>
    <col min="16143" max="16143" width="2.88671875" style="14" customWidth="1"/>
    <col min="16144" max="16144" width="11.77734375" style="14" customWidth="1"/>
    <col min="16145" max="16145" width="5.5546875" style="14" customWidth="1"/>
    <col min="16146" max="16146" width="6.77734375" style="14" customWidth="1"/>
    <col min="16147" max="16147" width="7.77734375" style="14" customWidth="1"/>
    <col min="16148" max="16148" width="2.88671875" style="14" customWidth="1"/>
    <col min="16149" max="16149" width="5.77734375" style="14" customWidth="1"/>
    <col min="16150" max="16150" width="2.44140625" style="14" customWidth="1"/>
    <col min="16151" max="16151" width="10.6640625" style="14" customWidth="1"/>
    <col min="16152" max="16152" width="2.33203125" style="14" customWidth="1"/>
    <col min="16153" max="16153" width="3.6640625" style="14" customWidth="1"/>
    <col min="16154" max="16384" width="8.88671875" style="14"/>
  </cols>
  <sheetData>
    <row r="1" spans="1:26" ht="15" thickBot="1" x14ac:dyDescent="0.35">
      <c r="I1" s="218" t="s">
        <v>545</v>
      </c>
      <c r="J1" s="218"/>
      <c r="K1" s="218"/>
      <c r="L1" s="218"/>
      <c r="M1" s="218"/>
      <c r="N1" s="218"/>
      <c r="O1" s="218"/>
      <c r="P1" s="218"/>
      <c r="Q1" s="218"/>
      <c r="R1" s="218"/>
    </row>
    <row r="2" spans="1:26" ht="15" thickBot="1" x14ac:dyDescent="0.35">
      <c r="A2" s="219" t="s">
        <v>578</v>
      </c>
      <c r="B2" s="220"/>
      <c r="C2" s="220"/>
      <c r="D2" s="220"/>
      <c r="E2" s="220"/>
      <c r="F2" s="221" t="s">
        <v>547</v>
      </c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221"/>
      <c r="T2" s="221"/>
      <c r="U2" s="221"/>
      <c r="V2" s="15"/>
      <c r="W2" s="222" t="s">
        <v>548</v>
      </c>
      <c r="X2" s="222"/>
      <c r="Y2" s="223"/>
    </row>
    <row r="3" spans="1:26" x14ac:dyDescent="0.3">
      <c r="A3" s="16"/>
      <c r="F3" s="221"/>
      <c r="G3" s="221"/>
      <c r="H3" s="221"/>
      <c r="I3" s="221"/>
      <c r="J3" s="221"/>
      <c r="K3" s="221"/>
      <c r="L3" s="221"/>
      <c r="M3" s="221"/>
      <c r="N3" s="221"/>
      <c r="O3" s="221"/>
      <c r="P3" s="221"/>
      <c r="Q3" s="221"/>
      <c r="R3" s="221"/>
      <c r="S3" s="221"/>
      <c r="T3" s="221"/>
      <c r="U3" s="221"/>
      <c r="Z3" s="16"/>
    </row>
    <row r="4" spans="1:26" ht="21.6" thickBot="1" x14ac:dyDescent="0.35">
      <c r="A4" s="17"/>
      <c r="B4" s="18"/>
      <c r="C4" s="18"/>
      <c r="D4" s="18"/>
      <c r="E4" s="224" t="s">
        <v>549</v>
      </c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4"/>
      <c r="Q4" s="224"/>
      <c r="R4" s="224"/>
      <c r="S4" s="224"/>
      <c r="T4" s="224"/>
      <c r="U4" s="224"/>
      <c r="V4" s="18"/>
      <c r="W4" s="18"/>
      <c r="X4" s="18"/>
      <c r="Y4" s="19"/>
    </row>
    <row r="5" spans="1:26" x14ac:dyDescent="0.3">
      <c r="A5" s="225" t="s">
        <v>23</v>
      </c>
      <c r="B5" s="225"/>
      <c r="D5" s="226" t="s">
        <v>18</v>
      </c>
      <c r="E5" s="226"/>
      <c r="F5" s="226"/>
      <c r="H5" s="225" t="s">
        <v>550</v>
      </c>
      <c r="I5" s="225"/>
      <c r="J5" s="225"/>
      <c r="K5" s="225"/>
      <c r="L5" s="225"/>
      <c r="M5" s="225"/>
      <c r="O5" s="226" t="s">
        <v>4</v>
      </c>
      <c r="P5" s="226"/>
      <c r="R5" s="226" t="s">
        <v>5</v>
      </c>
      <c r="S5" s="226"/>
      <c r="V5" s="226" t="s">
        <v>551</v>
      </c>
      <c r="W5" s="226"/>
    </row>
    <row r="6" spans="1:26" x14ac:dyDescent="0.3">
      <c r="B6" s="227" t="s">
        <v>579</v>
      </c>
      <c r="C6" s="227"/>
      <c r="D6" s="227"/>
      <c r="E6" s="227"/>
      <c r="F6" s="227"/>
      <c r="G6" s="227"/>
      <c r="H6" s="227"/>
      <c r="I6" s="227"/>
      <c r="J6" s="227"/>
      <c r="R6" s="228" t="s">
        <v>553</v>
      </c>
      <c r="S6" s="228"/>
      <c r="T6" s="228"/>
      <c r="V6" s="229">
        <v>0</v>
      </c>
      <c r="W6" s="229"/>
    </row>
    <row r="7" spans="1:26" x14ac:dyDescent="0.3">
      <c r="V7" s="229"/>
      <c r="W7" s="229"/>
    </row>
    <row r="8" spans="1:26" x14ac:dyDescent="0.3">
      <c r="A8" s="230" t="s">
        <v>554</v>
      </c>
      <c r="B8" s="230"/>
      <c r="D8" s="231">
        <v>1251419</v>
      </c>
      <c r="E8" s="231"/>
      <c r="F8" s="231"/>
      <c r="H8" s="230" t="s">
        <v>423</v>
      </c>
      <c r="I8" s="230"/>
      <c r="J8" s="230"/>
      <c r="K8" s="230"/>
      <c r="L8" s="230"/>
      <c r="M8" s="230"/>
      <c r="O8" s="229">
        <v>322.37</v>
      </c>
      <c r="P8" s="229"/>
      <c r="V8" s="229">
        <v>322.37</v>
      </c>
      <c r="W8" s="229"/>
    </row>
    <row r="9" spans="1:26" x14ac:dyDescent="0.3">
      <c r="A9" s="230" t="s">
        <v>554</v>
      </c>
      <c r="B9" s="230"/>
      <c r="D9" s="231">
        <v>1251420</v>
      </c>
      <c r="E9" s="231"/>
      <c r="F9" s="231"/>
      <c r="H9" s="230" t="s">
        <v>555</v>
      </c>
      <c r="I9" s="230"/>
      <c r="J9" s="230"/>
      <c r="K9" s="230"/>
      <c r="L9" s="230"/>
      <c r="M9" s="230"/>
      <c r="O9" s="229">
        <v>63.53</v>
      </c>
      <c r="P9" s="229"/>
      <c r="V9" s="229">
        <v>385.9</v>
      </c>
      <c r="W9" s="229"/>
    </row>
    <row r="10" spans="1:26" x14ac:dyDescent="0.3">
      <c r="A10" s="230" t="s">
        <v>556</v>
      </c>
      <c r="B10" s="230"/>
      <c r="D10" s="231">
        <v>1253344</v>
      </c>
      <c r="E10" s="231"/>
      <c r="F10" s="231"/>
      <c r="H10" s="230" t="s">
        <v>423</v>
      </c>
      <c r="I10" s="230"/>
      <c r="J10" s="230"/>
      <c r="K10" s="230"/>
      <c r="L10" s="230"/>
      <c r="M10" s="230"/>
      <c r="O10" s="229">
        <v>277.58999999999997</v>
      </c>
      <c r="P10" s="229"/>
      <c r="V10" s="229">
        <v>663.49</v>
      </c>
      <c r="W10" s="229"/>
    </row>
    <row r="11" spans="1:26" x14ac:dyDescent="0.3">
      <c r="A11" s="230" t="s">
        <v>556</v>
      </c>
      <c r="B11" s="230"/>
      <c r="D11" s="231">
        <v>1253345</v>
      </c>
      <c r="E11" s="231"/>
      <c r="F11" s="231"/>
      <c r="H11" s="230" t="s">
        <v>555</v>
      </c>
      <c r="I11" s="230"/>
      <c r="J11" s="230"/>
      <c r="K11" s="230"/>
      <c r="L11" s="230"/>
      <c r="M11" s="230"/>
      <c r="O11" s="229">
        <v>76.14</v>
      </c>
      <c r="P11" s="229"/>
      <c r="V11" s="229">
        <v>739.63</v>
      </c>
      <c r="W11" s="229"/>
    </row>
    <row r="12" spans="1:26" x14ac:dyDescent="0.3">
      <c r="A12" s="230" t="s">
        <v>557</v>
      </c>
      <c r="B12" s="230"/>
      <c r="D12" s="231">
        <v>1255182</v>
      </c>
      <c r="E12" s="231"/>
      <c r="F12" s="231"/>
      <c r="H12" s="230" t="s">
        <v>423</v>
      </c>
      <c r="I12" s="230"/>
      <c r="J12" s="230"/>
      <c r="K12" s="230"/>
      <c r="L12" s="230"/>
      <c r="M12" s="230"/>
      <c r="O12" s="229">
        <v>187.12</v>
      </c>
      <c r="P12" s="229"/>
      <c r="V12" s="229">
        <v>926.75</v>
      </c>
      <c r="W12" s="229"/>
    </row>
    <row r="13" spans="1:26" x14ac:dyDescent="0.3">
      <c r="A13" s="230" t="s">
        <v>557</v>
      </c>
      <c r="B13" s="230"/>
      <c r="D13" s="231">
        <v>1255183</v>
      </c>
      <c r="E13" s="231"/>
      <c r="F13" s="231"/>
      <c r="H13" s="230" t="s">
        <v>555</v>
      </c>
      <c r="I13" s="230"/>
      <c r="J13" s="230"/>
      <c r="K13" s="230"/>
      <c r="L13" s="230"/>
      <c r="M13" s="230"/>
      <c r="O13" s="229">
        <v>78.34</v>
      </c>
      <c r="P13" s="229"/>
      <c r="V13" s="229">
        <v>1005.09</v>
      </c>
      <c r="W13" s="229"/>
    </row>
    <row r="14" spans="1:26" x14ac:dyDescent="0.3">
      <c r="A14" s="230" t="s">
        <v>559</v>
      </c>
      <c r="B14" s="230"/>
      <c r="D14" s="231">
        <v>1257124</v>
      </c>
      <c r="E14" s="231"/>
      <c r="F14" s="231"/>
      <c r="H14" s="230" t="s">
        <v>423</v>
      </c>
      <c r="I14" s="230"/>
      <c r="J14" s="230"/>
      <c r="K14" s="230"/>
      <c r="L14" s="230"/>
      <c r="M14" s="230"/>
      <c r="O14" s="229">
        <v>152.78</v>
      </c>
      <c r="P14" s="229"/>
      <c r="V14" s="229">
        <v>1157.8699999999999</v>
      </c>
      <c r="W14" s="229"/>
    </row>
    <row r="15" spans="1:26" x14ac:dyDescent="0.3">
      <c r="A15" s="230" t="s">
        <v>559</v>
      </c>
      <c r="B15" s="230"/>
      <c r="D15" s="231">
        <v>1257125</v>
      </c>
      <c r="E15" s="231"/>
      <c r="F15" s="231"/>
      <c r="H15" s="230" t="s">
        <v>555</v>
      </c>
      <c r="I15" s="230"/>
      <c r="J15" s="230"/>
      <c r="K15" s="230"/>
      <c r="L15" s="230"/>
      <c r="M15" s="230"/>
      <c r="O15" s="229">
        <v>134.99</v>
      </c>
      <c r="P15" s="229"/>
      <c r="V15" s="229">
        <v>1292.8599999999999</v>
      </c>
      <c r="W15" s="229"/>
    </row>
    <row r="16" spans="1:26" x14ac:dyDescent="0.3">
      <c r="A16" s="230" t="s">
        <v>560</v>
      </c>
      <c r="B16" s="230"/>
      <c r="D16" s="231">
        <v>1258424</v>
      </c>
      <c r="E16" s="231"/>
      <c r="F16" s="231"/>
      <c r="H16" s="230" t="s">
        <v>423</v>
      </c>
      <c r="I16" s="230"/>
      <c r="J16" s="230"/>
      <c r="K16" s="230"/>
      <c r="L16" s="230"/>
      <c r="M16" s="230"/>
      <c r="O16" s="229">
        <v>388.65</v>
      </c>
      <c r="P16" s="229"/>
      <c r="V16" s="229">
        <v>1681.51</v>
      </c>
      <c r="W16" s="229"/>
    </row>
    <row r="17" spans="1:23" x14ac:dyDescent="0.3">
      <c r="A17" s="230" t="s">
        <v>560</v>
      </c>
      <c r="B17" s="230"/>
      <c r="D17" s="231">
        <v>1258425</v>
      </c>
      <c r="E17" s="231"/>
      <c r="F17" s="231"/>
      <c r="H17" s="230" t="s">
        <v>555</v>
      </c>
      <c r="I17" s="230"/>
      <c r="J17" s="230"/>
      <c r="K17" s="230"/>
      <c r="L17" s="230"/>
      <c r="M17" s="230"/>
      <c r="O17" s="229">
        <v>256.52</v>
      </c>
      <c r="P17" s="229"/>
      <c r="V17" s="229">
        <v>1938.03</v>
      </c>
      <c r="W17" s="229"/>
    </row>
    <row r="18" spans="1:23" x14ac:dyDescent="0.3">
      <c r="A18" s="230" t="s">
        <v>561</v>
      </c>
      <c r="B18" s="230"/>
      <c r="D18" s="231">
        <v>1260388</v>
      </c>
      <c r="E18" s="231"/>
      <c r="F18" s="231"/>
      <c r="H18" s="230" t="s">
        <v>423</v>
      </c>
      <c r="I18" s="230"/>
      <c r="J18" s="230"/>
      <c r="K18" s="230"/>
      <c r="L18" s="230"/>
      <c r="M18" s="230"/>
      <c r="O18" s="229">
        <v>180.24</v>
      </c>
      <c r="P18" s="229"/>
      <c r="V18" s="229">
        <v>2118.27</v>
      </c>
      <c r="W18" s="229"/>
    </row>
    <row r="19" spans="1:23" x14ac:dyDescent="0.3">
      <c r="A19" s="230" t="s">
        <v>561</v>
      </c>
      <c r="B19" s="230"/>
      <c r="D19" s="231">
        <v>1260390</v>
      </c>
      <c r="E19" s="231"/>
      <c r="F19" s="231"/>
      <c r="H19" s="230" t="s">
        <v>555</v>
      </c>
      <c r="I19" s="230"/>
      <c r="J19" s="230"/>
      <c r="K19" s="230"/>
      <c r="L19" s="230"/>
      <c r="M19" s="230"/>
      <c r="O19" s="229">
        <v>164</v>
      </c>
      <c r="P19" s="229"/>
      <c r="V19" s="229">
        <v>2282.27</v>
      </c>
      <c r="W19" s="229"/>
    </row>
    <row r="20" spans="1:23" x14ac:dyDescent="0.3">
      <c r="A20" s="230" t="s">
        <v>562</v>
      </c>
      <c r="B20" s="230"/>
      <c r="D20" s="231">
        <v>1262057</v>
      </c>
      <c r="E20" s="231"/>
      <c r="F20" s="231"/>
      <c r="H20" s="230" t="s">
        <v>423</v>
      </c>
      <c r="I20" s="230"/>
      <c r="J20" s="230"/>
      <c r="K20" s="230"/>
      <c r="L20" s="230"/>
      <c r="M20" s="230"/>
      <c r="O20" s="229">
        <v>257.35000000000002</v>
      </c>
      <c r="P20" s="229"/>
      <c r="V20" s="229">
        <v>2539.62</v>
      </c>
      <c r="W20" s="229"/>
    </row>
    <row r="21" spans="1:23" x14ac:dyDescent="0.3">
      <c r="A21" s="230" t="s">
        <v>562</v>
      </c>
      <c r="B21" s="230"/>
      <c r="D21" s="231">
        <v>1262059</v>
      </c>
      <c r="E21" s="231"/>
      <c r="F21" s="231"/>
      <c r="H21" s="230" t="s">
        <v>555</v>
      </c>
      <c r="I21" s="230"/>
      <c r="J21" s="230"/>
      <c r="K21" s="230"/>
      <c r="L21" s="230"/>
      <c r="M21" s="230"/>
      <c r="O21" s="229">
        <v>83.86</v>
      </c>
      <c r="P21" s="229"/>
      <c r="V21" s="229">
        <v>2623.48</v>
      </c>
      <c r="W21" s="229"/>
    </row>
    <row r="22" spans="1:23" x14ac:dyDescent="0.3">
      <c r="A22" s="230" t="s">
        <v>563</v>
      </c>
      <c r="B22" s="230"/>
      <c r="D22" s="231">
        <v>1263623</v>
      </c>
      <c r="E22" s="231"/>
      <c r="F22" s="231"/>
      <c r="H22" s="230" t="s">
        <v>423</v>
      </c>
      <c r="I22" s="230"/>
      <c r="J22" s="230"/>
      <c r="K22" s="230"/>
      <c r="L22" s="230"/>
      <c r="M22" s="230"/>
      <c r="O22" s="229">
        <v>166.36</v>
      </c>
      <c r="P22" s="229"/>
      <c r="R22" s="229">
        <v>74.59</v>
      </c>
      <c r="S22" s="229"/>
      <c r="V22" s="229">
        <v>2715.25</v>
      </c>
      <c r="W22" s="229"/>
    </row>
    <row r="23" spans="1:23" x14ac:dyDescent="0.3">
      <c r="A23" s="230" t="s">
        <v>563</v>
      </c>
      <c r="B23" s="230"/>
      <c r="D23" s="231">
        <v>1263624</v>
      </c>
      <c r="E23" s="231"/>
      <c r="F23" s="231"/>
      <c r="H23" s="230" t="s">
        <v>555</v>
      </c>
      <c r="I23" s="230"/>
      <c r="J23" s="230"/>
      <c r="K23" s="230"/>
      <c r="L23" s="230"/>
      <c r="M23" s="230"/>
      <c r="O23" s="229">
        <v>66.459999999999994</v>
      </c>
      <c r="P23" s="229"/>
      <c r="R23" s="229">
        <v>24.31</v>
      </c>
      <c r="S23" s="229"/>
      <c r="V23" s="229">
        <v>2757.4</v>
      </c>
      <c r="W23" s="229"/>
    </row>
    <row r="24" spans="1:23" x14ac:dyDescent="0.3">
      <c r="A24" s="230" t="s">
        <v>564</v>
      </c>
      <c r="B24" s="230"/>
      <c r="D24" s="231">
        <v>1265270</v>
      </c>
      <c r="E24" s="231"/>
      <c r="F24" s="231"/>
      <c r="H24" s="230" t="s">
        <v>423</v>
      </c>
      <c r="I24" s="230"/>
      <c r="J24" s="230"/>
      <c r="K24" s="230"/>
      <c r="L24" s="230"/>
      <c r="M24" s="230"/>
      <c r="O24" s="229">
        <v>152.49</v>
      </c>
      <c r="P24" s="229"/>
      <c r="V24" s="229">
        <v>2909.89</v>
      </c>
      <c r="W24" s="229"/>
    </row>
    <row r="25" spans="1:23" x14ac:dyDescent="0.3">
      <c r="A25" s="230" t="s">
        <v>564</v>
      </c>
      <c r="B25" s="230"/>
      <c r="D25" s="231">
        <v>1265271</v>
      </c>
      <c r="E25" s="231"/>
      <c r="F25" s="231"/>
      <c r="H25" s="230" t="s">
        <v>555</v>
      </c>
      <c r="I25" s="230"/>
      <c r="J25" s="230"/>
      <c r="K25" s="230"/>
      <c r="L25" s="230"/>
      <c r="M25" s="230"/>
      <c r="O25" s="229">
        <v>62.73</v>
      </c>
      <c r="P25" s="229"/>
      <c r="V25" s="229">
        <v>2972.62</v>
      </c>
      <c r="W25" s="229"/>
    </row>
    <row r="26" spans="1:23" x14ac:dyDescent="0.3">
      <c r="A26" s="230" t="s">
        <v>565</v>
      </c>
      <c r="B26" s="230"/>
      <c r="D26" s="231">
        <v>1266970</v>
      </c>
      <c r="E26" s="231"/>
      <c r="F26" s="231"/>
      <c r="H26" s="230" t="s">
        <v>423</v>
      </c>
      <c r="I26" s="230"/>
      <c r="J26" s="230"/>
      <c r="K26" s="230"/>
      <c r="L26" s="230"/>
      <c r="M26" s="230"/>
      <c r="O26" s="229">
        <v>192.05</v>
      </c>
      <c r="P26" s="229"/>
      <c r="V26" s="229">
        <v>3164.67</v>
      </c>
      <c r="W26" s="229"/>
    </row>
    <row r="27" spans="1:23" x14ac:dyDescent="0.3">
      <c r="A27" s="230" t="s">
        <v>565</v>
      </c>
      <c r="B27" s="230"/>
      <c r="D27" s="231">
        <v>1266976</v>
      </c>
      <c r="E27" s="231"/>
      <c r="F27" s="231"/>
      <c r="H27" s="230" t="s">
        <v>555</v>
      </c>
      <c r="I27" s="230"/>
      <c r="J27" s="230"/>
      <c r="K27" s="230"/>
      <c r="L27" s="230"/>
      <c r="M27" s="230"/>
      <c r="O27" s="229">
        <v>104.96</v>
      </c>
      <c r="P27" s="229"/>
      <c r="V27" s="229">
        <v>3269.63</v>
      </c>
      <c r="W27" s="229"/>
    </row>
    <row r="28" spans="1:23" x14ac:dyDescent="0.3">
      <c r="A28" s="230" t="s">
        <v>566</v>
      </c>
      <c r="B28" s="230"/>
      <c r="D28" s="231">
        <v>1268676</v>
      </c>
      <c r="E28" s="231"/>
      <c r="F28" s="231"/>
      <c r="H28" s="230" t="s">
        <v>423</v>
      </c>
      <c r="I28" s="230"/>
      <c r="J28" s="230"/>
      <c r="K28" s="230"/>
      <c r="L28" s="230"/>
      <c r="M28" s="230"/>
      <c r="O28" s="229">
        <v>218.59</v>
      </c>
      <c r="P28" s="229"/>
      <c r="V28" s="229">
        <v>3488.22</v>
      </c>
      <c r="W28" s="229"/>
    </row>
    <row r="29" spans="1:23" x14ac:dyDescent="0.3">
      <c r="A29" s="230" t="s">
        <v>566</v>
      </c>
      <c r="B29" s="230"/>
      <c r="D29" s="231">
        <v>1268677</v>
      </c>
      <c r="E29" s="231"/>
      <c r="F29" s="231"/>
      <c r="H29" s="230" t="s">
        <v>555</v>
      </c>
      <c r="I29" s="230"/>
      <c r="J29" s="230"/>
      <c r="K29" s="230"/>
      <c r="L29" s="230"/>
      <c r="M29" s="230"/>
      <c r="O29" s="229">
        <v>68.77</v>
      </c>
      <c r="P29" s="229"/>
      <c r="V29" s="229">
        <v>3556.99</v>
      </c>
      <c r="W29" s="229"/>
    </row>
    <row r="30" spans="1:23" x14ac:dyDescent="0.3">
      <c r="A30" s="230" t="s">
        <v>567</v>
      </c>
      <c r="B30" s="230"/>
      <c r="D30" s="231">
        <v>1270428</v>
      </c>
      <c r="E30" s="231"/>
      <c r="F30" s="231"/>
      <c r="H30" s="230" t="s">
        <v>423</v>
      </c>
      <c r="I30" s="230"/>
      <c r="J30" s="230"/>
      <c r="K30" s="230"/>
      <c r="L30" s="230"/>
      <c r="M30" s="230"/>
      <c r="O30" s="229">
        <v>462.7</v>
      </c>
      <c r="P30" s="229"/>
      <c r="V30" s="229">
        <v>4019.69</v>
      </c>
      <c r="W30" s="229"/>
    </row>
    <row r="31" spans="1:23" x14ac:dyDescent="0.3">
      <c r="A31" s="230" t="s">
        <v>567</v>
      </c>
      <c r="B31" s="230"/>
      <c r="D31" s="231">
        <v>1270430</v>
      </c>
      <c r="E31" s="231"/>
      <c r="F31" s="231"/>
      <c r="H31" s="230" t="s">
        <v>555</v>
      </c>
      <c r="I31" s="230"/>
      <c r="J31" s="230"/>
      <c r="K31" s="230"/>
      <c r="L31" s="230"/>
      <c r="M31" s="230"/>
      <c r="O31" s="229">
        <v>91.03</v>
      </c>
      <c r="P31" s="229"/>
      <c r="V31" s="22">
        <v>4110.72</v>
      </c>
      <c r="W31" s="22"/>
    </row>
    <row r="33" spans="1:25" x14ac:dyDescent="0.3">
      <c r="G33" s="232" t="s">
        <v>568</v>
      </c>
      <c r="H33" s="232"/>
      <c r="I33" s="232"/>
      <c r="J33" s="232"/>
      <c r="K33" s="232"/>
      <c r="L33" s="232"/>
      <c r="M33" s="232"/>
      <c r="N33" s="232"/>
      <c r="O33" s="232"/>
      <c r="P33" s="232"/>
      <c r="Q33" s="232"/>
      <c r="R33" s="232"/>
      <c r="S33" s="232"/>
    </row>
    <row r="34" spans="1:25" x14ac:dyDescent="0.3">
      <c r="J34" s="228" t="s">
        <v>569</v>
      </c>
      <c r="K34" s="228"/>
      <c r="M34" s="230" t="s">
        <v>554</v>
      </c>
      <c r="N34" s="230"/>
      <c r="O34" s="21" t="s">
        <v>570</v>
      </c>
      <c r="P34" s="21" t="s">
        <v>567</v>
      </c>
    </row>
    <row r="35" spans="1:25" x14ac:dyDescent="0.3">
      <c r="J35" s="228" t="s">
        <v>571</v>
      </c>
      <c r="K35" s="228"/>
      <c r="M35" s="230" t="s">
        <v>580</v>
      </c>
      <c r="N35" s="230"/>
      <c r="O35" s="230"/>
      <c r="P35" s="230"/>
      <c r="Q35" s="230"/>
      <c r="R35" s="230"/>
      <c r="S35" s="230"/>
      <c r="T35" s="230"/>
      <c r="U35" s="230"/>
      <c r="V35" s="230"/>
      <c r="W35" s="230"/>
      <c r="X35" s="230"/>
    </row>
    <row r="36" spans="1:25" x14ac:dyDescent="0.3">
      <c r="A36" s="233" t="s">
        <v>572</v>
      </c>
      <c r="B36" s="233"/>
      <c r="E36" s="234" t="s">
        <v>573</v>
      </c>
      <c r="F36" s="234"/>
      <c r="G36" s="234"/>
      <c r="H36" s="234"/>
      <c r="I36" s="234"/>
      <c r="J36" s="234"/>
      <c r="K36" s="234"/>
      <c r="L36" s="234"/>
      <c r="M36" s="234"/>
      <c r="N36" s="234"/>
      <c r="O36" s="234"/>
      <c r="P36" s="234"/>
      <c r="Q36" s="234"/>
      <c r="R36" s="234"/>
      <c r="S36" s="234"/>
      <c r="T36" s="234"/>
      <c r="U36" s="234"/>
      <c r="W36" s="235" t="s">
        <v>574</v>
      </c>
      <c r="X36" s="235"/>
      <c r="Y36" s="235"/>
    </row>
  </sheetData>
  <mergeCells count="143">
    <mergeCell ref="G33:S33"/>
    <mergeCell ref="J34:K34"/>
    <mergeCell ref="M34:N34"/>
    <mergeCell ref="J35:K35"/>
    <mergeCell ref="M35:X35"/>
    <mergeCell ref="A36:B36"/>
    <mergeCell ref="E36:U36"/>
    <mergeCell ref="W36:Y36"/>
    <mergeCell ref="A30:B30"/>
    <mergeCell ref="D30:F30"/>
    <mergeCell ref="H30:M30"/>
    <mergeCell ref="O30:P30"/>
    <mergeCell ref="V30:W30"/>
    <mergeCell ref="A31:B31"/>
    <mergeCell ref="D31:F31"/>
    <mergeCell ref="H31:M31"/>
    <mergeCell ref="O31:P31"/>
    <mergeCell ref="A28:B28"/>
    <mergeCell ref="D28:F28"/>
    <mergeCell ref="H28:M28"/>
    <mergeCell ref="O28:P28"/>
    <mergeCell ref="V28:W28"/>
    <mergeCell ref="A29:B29"/>
    <mergeCell ref="D29:F29"/>
    <mergeCell ref="H29:M29"/>
    <mergeCell ref="O29:P29"/>
    <mergeCell ref="V29:W29"/>
    <mergeCell ref="A26:B26"/>
    <mergeCell ref="D26:F26"/>
    <mergeCell ref="H26:M26"/>
    <mergeCell ref="O26:P26"/>
    <mergeCell ref="V26:W26"/>
    <mergeCell ref="A27:B27"/>
    <mergeCell ref="D27:F27"/>
    <mergeCell ref="H27:M27"/>
    <mergeCell ref="O27:P27"/>
    <mergeCell ref="V27:W27"/>
    <mergeCell ref="A24:B24"/>
    <mergeCell ref="D24:F24"/>
    <mergeCell ref="H24:M24"/>
    <mergeCell ref="O24:P24"/>
    <mergeCell ref="V24:W24"/>
    <mergeCell ref="A25:B25"/>
    <mergeCell ref="D25:F25"/>
    <mergeCell ref="H25:M25"/>
    <mergeCell ref="O25:P25"/>
    <mergeCell ref="V25:W25"/>
    <mergeCell ref="A20:B20"/>
    <mergeCell ref="D20:F20"/>
    <mergeCell ref="H20:M20"/>
    <mergeCell ref="O20:P20"/>
    <mergeCell ref="V20:W20"/>
    <mergeCell ref="V22:W22"/>
    <mergeCell ref="A23:B23"/>
    <mergeCell ref="D23:F23"/>
    <mergeCell ref="H23:M23"/>
    <mergeCell ref="O23:P23"/>
    <mergeCell ref="R23:S23"/>
    <mergeCell ref="V23:W23"/>
    <mergeCell ref="A21:B21"/>
    <mergeCell ref="D21:F21"/>
    <mergeCell ref="H21:M21"/>
    <mergeCell ref="O21:P21"/>
    <mergeCell ref="V21:W21"/>
    <mergeCell ref="A22:B22"/>
    <mergeCell ref="D22:F22"/>
    <mergeCell ref="H22:M22"/>
    <mergeCell ref="O22:P22"/>
    <mergeCell ref="R22:S22"/>
    <mergeCell ref="A18:B18"/>
    <mergeCell ref="D18:F18"/>
    <mergeCell ref="H18:M18"/>
    <mergeCell ref="O18:P18"/>
    <mergeCell ref="V18:W18"/>
    <mergeCell ref="A19:B19"/>
    <mergeCell ref="D19:F19"/>
    <mergeCell ref="H19:M19"/>
    <mergeCell ref="O19:P19"/>
    <mergeCell ref="V19:W19"/>
    <mergeCell ref="A16:B16"/>
    <mergeCell ref="D16:F16"/>
    <mergeCell ref="H16:M16"/>
    <mergeCell ref="O16:P16"/>
    <mergeCell ref="V16:W16"/>
    <mergeCell ref="A17:B17"/>
    <mergeCell ref="D17:F17"/>
    <mergeCell ref="H17:M17"/>
    <mergeCell ref="O17:P17"/>
    <mergeCell ref="V17:W17"/>
    <mergeCell ref="A14:B14"/>
    <mergeCell ref="D14:F14"/>
    <mergeCell ref="H14:M14"/>
    <mergeCell ref="O14:P14"/>
    <mergeCell ref="V14:W14"/>
    <mergeCell ref="A15:B15"/>
    <mergeCell ref="D15:F15"/>
    <mergeCell ref="H15:M15"/>
    <mergeCell ref="O15:P15"/>
    <mergeCell ref="V15:W15"/>
    <mergeCell ref="A12:B12"/>
    <mergeCell ref="D12:F12"/>
    <mergeCell ref="H12:M12"/>
    <mergeCell ref="O12:P12"/>
    <mergeCell ref="V12:W12"/>
    <mergeCell ref="A13:B13"/>
    <mergeCell ref="D13:F13"/>
    <mergeCell ref="H13:M13"/>
    <mergeCell ref="O13:P13"/>
    <mergeCell ref="V13:W13"/>
    <mergeCell ref="A10:B10"/>
    <mergeCell ref="D10:F10"/>
    <mergeCell ref="H10:M10"/>
    <mergeCell ref="O10:P10"/>
    <mergeCell ref="V10:W10"/>
    <mergeCell ref="A11:B11"/>
    <mergeCell ref="D11:F11"/>
    <mergeCell ref="H11:M11"/>
    <mergeCell ref="O11:P11"/>
    <mergeCell ref="V11:W11"/>
    <mergeCell ref="B6:J6"/>
    <mergeCell ref="R6:T6"/>
    <mergeCell ref="V6:W7"/>
    <mergeCell ref="A8:B8"/>
    <mergeCell ref="D8:F8"/>
    <mergeCell ref="H8:M8"/>
    <mergeCell ref="O8:P8"/>
    <mergeCell ref="V8:W8"/>
    <mergeCell ref="A9:B9"/>
    <mergeCell ref="D9:F9"/>
    <mergeCell ref="H9:M9"/>
    <mergeCell ref="O9:P9"/>
    <mergeCell ref="V9:W9"/>
    <mergeCell ref="I1:R1"/>
    <mergeCell ref="A2:E2"/>
    <mergeCell ref="F2:U3"/>
    <mergeCell ref="W2:Y2"/>
    <mergeCell ref="E4:U4"/>
    <mergeCell ref="A5:B5"/>
    <mergeCell ref="D5:F5"/>
    <mergeCell ref="H5:M5"/>
    <mergeCell ref="O5:P5"/>
    <mergeCell ref="R5:S5"/>
    <mergeCell ref="V5:W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6"/>
  <sheetViews>
    <sheetView topLeftCell="A5" workbookViewId="0">
      <selection activeCell="V34" sqref="V34"/>
    </sheetView>
  </sheetViews>
  <sheetFormatPr defaultRowHeight="14.4" x14ac:dyDescent="0.3"/>
  <cols>
    <col min="1" max="1" width="7.77734375" style="14" customWidth="1"/>
    <col min="2" max="2" width="3.6640625" style="14" customWidth="1"/>
    <col min="3" max="3" width="2.77734375" style="14" customWidth="1"/>
    <col min="4" max="4" width="1.5546875" style="14" customWidth="1"/>
    <col min="5" max="5" width="6.77734375" style="14" customWidth="1"/>
    <col min="6" max="6" width="2.109375" style="14" customWidth="1"/>
    <col min="7" max="7" width="2.44140625" style="14" customWidth="1"/>
    <col min="8" max="8" width="5.109375" style="14" customWidth="1"/>
    <col min="9" max="9" width="13.88671875" style="14" customWidth="1"/>
    <col min="10" max="10" width="12.109375" style="14" customWidth="1"/>
    <col min="11" max="11" width="11.109375" style="14" customWidth="1"/>
    <col min="12" max="12" width="1.88671875" style="14" customWidth="1"/>
    <col min="13" max="13" width="4.5546875" style="14" customWidth="1"/>
    <col min="14" max="14" width="7.44140625" style="14" customWidth="1"/>
    <col min="15" max="15" width="2.88671875" style="14" customWidth="1"/>
    <col min="16" max="16" width="11.77734375" style="14" customWidth="1"/>
    <col min="17" max="17" width="5.5546875" style="14" customWidth="1"/>
    <col min="18" max="18" width="6.77734375" style="14" customWidth="1"/>
    <col min="19" max="19" width="7.77734375" style="14" customWidth="1"/>
    <col min="20" max="20" width="2.88671875" style="14" customWidth="1"/>
    <col min="21" max="21" width="5.77734375" style="14" customWidth="1"/>
    <col min="22" max="22" width="6.21875" style="14" customWidth="1"/>
    <col min="23" max="23" width="10.6640625" style="14" customWidth="1"/>
    <col min="24" max="24" width="2.33203125" style="14" customWidth="1"/>
    <col min="25" max="25" width="3.6640625" style="14" customWidth="1"/>
    <col min="26" max="256" width="8.88671875" style="14"/>
    <col min="257" max="257" width="7.77734375" style="14" customWidth="1"/>
    <col min="258" max="258" width="3.6640625" style="14" customWidth="1"/>
    <col min="259" max="259" width="2.77734375" style="14" customWidth="1"/>
    <col min="260" max="260" width="1.5546875" style="14" customWidth="1"/>
    <col min="261" max="261" width="6.77734375" style="14" customWidth="1"/>
    <col min="262" max="262" width="2.109375" style="14" customWidth="1"/>
    <col min="263" max="263" width="2.44140625" style="14" customWidth="1"/>
    <col min="264" max="264" width="5.109375" style="14" customWidth="1"/>
    <col min="265" max="265" width="13.88671875" style="14" customWidth="1"/>
    <col min="266" max="266" width="12.109375" style="14" customWidth="1"/>
    <col min="267" max="267" width="11.109375" style="14" customWidth="1"/>
    <col min="268" max="268" width="1.88671875" style="14" customWidth="1"/>
    <col min="269" max="269" width="4.5546875" style="14" customWidth="1"/>
    <col min="270" max="270" width="7.44140625" style="14" customWidth="1"/>
    <col min="271" max="271" width="2.88671875" style="14" customWidth="1"/>
    <col min="272" max="272" width="11.77734375" style="14" customWidth="1"/>
    <col min="273" max="273" width="5.5546875" style="14" customWidth="1"/>
    <col min="274" max="274" width="6.77734375" style="14" customWidth="1"/>
    <col min="275" max="275" width="7.77734375" style="14" customWidth="1"/>
    <col min="276" max="276" width="2.88671875" style="14" customWidth="1"/>
    <col min="277" max="277" width="5.77734375" style="14" customWidth="1"/>
    <col min="278" max="278" width="2.44140625" style="14" customWidth="1"/>
    <col min="279" max="279" width="10.6640625" style="14" customWidth="1"/>
    <col min="280" max="280" width="2.33203125" style="14" customWidth="1"/>
    <col min="281" max="281" width="3.6640625" style="14" customWidth="1"/>
    <col min="282" max="512" width="8.88671875" style="14"/>
    <col min="513" max="513" width="7.77734375" style="14" customWidth="1"/>
    <col min="514" max="514" width="3.6640625" style="14" customWidth="1"/>
    <col min="515" max="515" width="2.77734375" style="14" customWidth="1"/>
    <col min="516" max="516" width="1.5546875" style="14" customWidth="1"/>
    <col min="517" max="517" width="6.77734375" style="14" customWidth="1"/>
    <col min="518" max="518" width="2.109375" style="14" customWidth="1"/>
    <col min="519" max="519" width="2.44140625" style="14" customWidth="1"/>
    <col min="520" max="520" width="5.109375" style="14" customWidth="1"/>
    <col min="521" max="521" width="13.88671875" style="14" customWidth="1"/>
    <col min="522" max="522" width="12.109375" style="14" customWidth="1"/>
    <col min="523" max="523" width="11.109375" style="14" customWidth="1"/>
    <col min="524" max="524" width="1.88671875" style="14" customWidth="1"/>
    <col min="525" max="525" width="4.5546875" style="14" customWidth="1"/>
    <col min="526" max="526" width="7.44140625" style="14" customWidth="1"/>
    <col min="527" max="527" width="2.88671875" style="14" customWidth="1"/>
    <col min="528" max="528" width="11.77734375" style="14" customWidth="1"/>
    <col min="529" max="529" width="5.5546875" style="14" customWidth="1"/>
    <col min="530" max="530" width="6.77734375" style="14" customWidth="1"/>
    <col min="531" max="531" width="7.77734375" style="14" customWidth="1"/>
    <col min="532" max="532" width="2.88671875" style="14" customWidth="1"/>
    <col min="533" max="533" width="5.77734375" style="14" customWidth="1"/>
    <col min="534" max="534" width="2.44140625" style="14" customWidth="1"/>
    <col min="535" max="535" width="10.6640625" style="14" customWidth="1"/>
    <col min="536" max="536" width="2.33203125" style="14" customWidth="1"/>
    <col min="537" max="537" width="3.6640625" style="14" customWidth="1"/>
    <col min="538" max="768" width="8.88671875" style="14"/>
    <col min="769" max="769" width="7.77734375" style="14" customWidth="1"/>
    <col min="770" max="770" width="3.6640625" style="14" customWidth="1"/>
    <col min="771" max="771" width="2.77734375" style="14" customWidth="1"/>
    <col min="772" max="772" width="1.5546875" style="14" customWidth="1"/>
    <col min="773" max="773" width="6.77734375" style="14" customWidth="1"/>
    <col min="774" max="774" width="2.109375" style="14" customWidth="1"/>
    <col min="775" max="775" width="2.44140625" style="14" customWidth="1"/>
    <col min="776" max="776" width="5.109375" style="14" customWidth="1"/>
    <col min="777" max="777" width="13.88671875" style="14" customWidth="1"/>
    <col min="778" max="778" width="12.109375" style="14" customWidth="1"/>
    <col min="779" max="779" width="11.109375" style="14" customWidth="1"/>
    <col min="780" max="780" width="1.88671875" style="14" customWidth="1"/>
    <col min="781" max="781" width="4.5546875" style="14" customWidth="1"/>
    <col min="782" max="782" width="7.44140625" style="14" customWidth="1"/>
    <col min="783" max="783" width="2.88671875" style="14" customWidth="1"/>
    <col min="784" max="784" width="11.77734375" style="14" customWidth="1"/>
    <col min="785" max="785" width="5.5546875" style="14" customWidth="1"/>
    <col min="786" max="786" width="6.77734375" style="14" customWidth="1"/>
    <col min="787" max="787" width="7.77734375" style="14" customWidth="1"/>
    <col min="788" max="788" width="2.88671875" style="14" customWidth="1"/>
    <col min="789" max="789" width="5.77734375" style="14" customWidth="1"/>
    <col min="790" max="790" width="2.44140625" style="14" customWidth="1"/>
    <col min="791" max="791" width="10.6640625" style="14" customWidth="1"/>
    <col min="792" max="792" width="2.33203125" style="14" customWidth="1"/>
    <col min="793" max="793" width="3.6640625" style="14" customWidth="1"/>
    <col min="794" max="1024" width="8.88671875" style="14"/>
    <col min="1025" max="1025" width="7.77734375" style="14" customWidth="1"/>
    <col min="1026" max="1026" width="3.6640625" style="14" customWidth="1"/>
    <col min="1027" max="1027" width="2.77734375" style="14" customWidth="1"/>
    <col min="1028" max="1028" width="1.5546875" style="14" customWidth="1"/>
    <col min="1029" max="1029" width="6.77734375" style="14" customWidth="1"/>
    <col min="1030" max="1030" width="2.109375" style="14" customWidth="1"/>
    <col min="1031" max="1031" width="2.44140625" style="14" customWidth="1"/>
    <col min="1032" max="1032" width="5.109375" style="14" customWidth="1"/>
    <col min="1033" max="1033" width="13.88671875" style="14" customWidth="1"/>
    <col min="1034" max="1034" width="12.109375" style="14" customWidth="1"/>
    <col min="1035" max="1035" width="11.109375" style="14" customWidth="1"/>
    <col min="1036" max="1036" width="1.88671875" style="14" customWidth="1"/>
    <col min="1037" max="1037" width="4.5546875" style="14" customWidth="1"/>
    <col min="1038" max="1038" width="7.44140625" style="14" customWidth="1"/>
    <col min="1039" max="1039" width="2.88671875" style="14" customWidth="1"/>
    <col min="1040" max="1040" width="11.77734375" style="14" customWidth="1"/>
    <col min="1041" max="1041" width="5.5546875" style="14" customWidth="1"/>
    <col min="1042" max="1042" width="6.77734375" style="14" customWidth="1"/>
    <col min="1043" max="1043" width="7.77734375" style="14" customWidth="1"/>
    <col min="1044" max="1044" width="2.88671875" style="14" customWidth="1"/>
    <col min="1045" max="1045" width="5.77734375" style="14" customWidth="1"/>
    <col min="1046" max="1046" width="2.44140625" style="14" customWidth="1"/>
    <col min="1047" max="1047" width="10.6640625" style="14" customWidth="1"/>
    <col min="1048" max="1048" width="2.33203125" style="14" customWidth="1"/>
    <col min="1049" max="1049" width="3.6640625" style="14" customWidth="1"/>
    <col min="1050" max="1280" width="8.88671875" style="14"/>
    <col min="1281" max="1281" width="7.77734375" style="14" customWidth="1"/>
    <col min="1282" max="1282" width="3.6640625" style="14" customWidth="1"/>
    <col min="1283" max="1283" width="2.77734375" style="14" customWidth="1"/>
    <col min="1284" max="1284" width="1.5546875" style="14" customWidth="1"/>
    <col min="1285" max="1285" width="6.77734375" style="14" customWidth="1"/>
    <col min="1286" max="1286" width="2.109375" style="14" customWidth="1"/>
    <col min="1287" max="1287" width="2.44140625" style="14" customWidth="1"/>
    <col min="1288" max="1288" width="5.109375" style="14" customWidth="1"/>
    <col min="1289" max="1289" width="13.88671875" style="14" customWidth="1"/>
    <col min="1290" max="1290" width="12.109375" style="14" customWidth="1"/>
    <col min="1291" max="1291" width="11.109375" style="14" customWidth="1"/>
    <col min="1292" max="1292" width="1.88671875" style="14" customWidth="1"/>
    <col min="1293" max="1293" width="4.5546875" style="14" customWidth="1"/>
    <col min="1294" max="1294" width="7.44140625" style="14" customWidth="1"/>
    <col min="1295" max="1295" width="2.88671875" style="14" customWidth="1"/>
    <col min="1296" max="1296" width="11.77734375" style="14" customWidth="1"/>
    <col min="1297" max="1297" width="5.5546875" style="14" customWidth="1"/>
    <col min="1298" max="1298" width="6.77734375" style="14" customWidth="1"/>
    <col min="1299" max="1299" width="7.77734375" style="14" customWidth="1"/>
    <col min="1300" max="1300" width="2.88671875" style="14" customWidth="1"/>
    <col min="1301" max="1301" width="5.77734375" style="14" customWidth="1"/>
    <col min="1302" max="1302" width="2.44140625" style="14" customWidth="1"/>
    <col min="1303" max="1303" width="10.6640625" style="14" customWidth="1"/>
    <col min="1304" max="1304" width="2.33203125" style="14" customWidth="1"/>
    <col min="1305" max="1305" width="3.6640625" style="14" customWidth="1"/>
    <col min="1306" max="1536" width="8.88671875" style="14"/>
    <col min="1537" max="1537" width="7.77734375" style="14" customWidth="1"/>
    <col min="1538" max="1538" width="3.6640625" style="14" customWidth="1"/>
    <col min="1539" max="1539" width="2.77734375" style="14" customWidth="1"/>
    <col min="1540" max="1540" width="1.5546875" style="14" customWidth="1"/>
    <col min="1541" max="1541" width="6.77734375" style="14" customWidth="1"/>
    <col min="1542" max="1542" width="2.109375" style="14" customWidth="1"/>
    <col min="1543" max="1543" width="2.44140625" style="14" customWidth="1"/>
    <col min="1544" max="1544" width="5.109375" style="14" customWidth="1"/>
    <col min="1545" max="1545" width="13.88671875" style="14" customWidth="1"/>
    <col min="1546" max="1546" width="12.109375" style="14" customWidth="1"/>
    <col min="1547" max="1547" width="11.109375" style="14" customWidth="1"/>
    <col min="1548" max="1548" width="1.88671875" style="14" customWidth="1"/>
    <col min="1549" max="1549" width="4.5546875" style="14" customWidth="1"/>
    <col min="1550" max="1550" width="7.44140625" style="14" customWidth="1"/>
    <col min="1551" max="1551" width="2.88671875" style="14" customWidth="1"/>
    <col min="1552" max="1552" width="11.77734375" style="14" customWidth="1"/>
    <col min="1553" max="1553" width="5.5546875" style="14" customWidth="1"/>
    <col min="1554" max="1554" width="6.77734375" style="14" customWidth="1"/>
    <col min="1555" max="1555" width="7.77734375" style="14" customWidth="1"/>
    <col min="1556" max="1556" width="2.88671875" style="14" customWidth="1"/>
    <col min="1557" max="1557" width="5.77734375" style="14" customWidth="1"/>
    <col min="1558" max="1558" width="2.44140625" style="14" customWidth="1"/>
    <col min="1559" max="1559" width="10.6640625" style="14" customWidth="1"/>
    <col min="1560" max="1560" width="2.33203125" style="14" customWidth="1"/>
    <col min="1561" max="1561" width="3.6640625" style="14" customWidth="1"/>
    <col min="1562" max="1792" width="8.88671875" style="14"/>
    <col min="1793" max="1793" width="7.77734375" style="14" customWidth="1"/>
    <col min="1794" max="1794" width="3.6640625" style="14" customWidth="1"/>
    <col min="1795" max="1795" width="2.77734375" style="14" customWidth="1"/>
    <col min="1796" max="1796" width="1.5546875" style="14" customWidth="1"/>
    <col min="1797" max="1797" width="6.77734375" style="14" customWidth="1"/>
    <col min="1798" max="1798" width="2.109375" style="14" customWidth="1"/>
    <col min="1799" max="1799" width="2.44140625" style="14" customWidth="1"/>
    <col min="1800" max="1800" width="5.109375" style="14" customWidth="1"/>
    <col min="1801" max="1801" width="13.88671875" style="14" customWidth="1"/>
    <col min="1802" max="1802" width="12.109375" style="14" customWidth="1"/>
    <col min="1803" max="1803" width="11.109375" style="14" customWidth="1"/>
    <col min="1804" max="1804" width="1.88671875" style="14" customWidth="1"/>
    <col min="1805" max="1805" width="4.5546875" style="14" customWidth="1"/>
    <col min="1806" max="1806" width="7.44140625" style="14" customWidth="1"/>
    <col min="1807" max="1807" width="2.88671875" style="14" customWidth="1"/>
    <col min="1808" max="1808" width="11.77734375" style="14" customWidth="1"/>
    <col min="1809" max="1809" width="5.5546875" style="14" customWidth="1"/>
    <col min="1810" max="1810" width="6.77734375" style="14" customWidth="1"/>
    <col min="1811" max="1811" width="7.77734375" style="14" customWidth="1"/>
    <col min="1812" max="1812" width="2.88671875" style="14" customWidth="1"/>
    <col min="1813" max="1813" width="5.77734375" style="14" customWidth="1"/>
    <col min="1814" max="1814" width="2.44140625" style="14" customWidth="1"/>
    <col min="1815" max="1815" width="10.6640625" style="14" customWidth="1"/>
    <col min="1816" max="1816" width="2.33203125" style="14" customWidth="1"/>
    <col min="1817" max="1817" width="3.6640625" style="14" customWidth="1"/>
    <col min="1818" max="2048" width="8.88671875" style="14"/>
    <col min="2049" max="2049" width="7.77734375" style="14" customWidth="1"/>
    <col min="2050" max="2050" width="3.6640625" style="14" customWidth="1"/>
    <col min="2051" max="2051" width="2.77734375" style="14" customWidth="1"/>
    <col min="2052" max="2052" width="1.5546875" style="14" customWidth="1"/>
    <col min="2053" max="2053" width="6.77734375" style="14" customWidth="1"/>
    <col min="2054" max="2054" width="2.109375" style="14" customWidth="1"/>
    <col min="2055" max="2055" width="2.44140625" style="14" customWidth="1"/>
    <col min="2056" max="2056" width="5.109375" style="14" customWidth="1"/>
    <col min="2057" max="2057" width="13.88671875" style="14" customWidth="1"/>
    <col min="2058" max="2058" width="12.109375" style="14" customWidth="1"/>
    <col min="2059" max="2059" width="11.109375" style="14" customWidth="1"/>
    <col min="2060" max="2060" width="1.88671875" style="14" customWidth="1"/>
    <col min="2061" max="2061" width="4.5546875" style="14" customWidth="1"/>
    <col min="2062" max="2062" width="7.44140625" style="14" customWidth="1"/>
    <col min="2063" max="2063" width="2.88671875" style="14" customWidth="1"/>
    <col min="2064" max="2064" width="11.77734375" style="14" customWidth="1"/>
    <col min="2065" max="2065" width="5.5546875" style="14" customWidth="1"/>
    <col min="2066" max="2066" width="6.77734375" style="14" customWidth="1"/>
    <col min="2067" max="2067" width="7.77734375" style="14" customWidth="1"/>
    <col min="2068" max="2068" width="2.88671875" style="14" customWidth="1"/>
    <col min="2069" max="2069" width="5.77734375" style="14" customWidth="1"/>
    <col min="2070" max="2070" width="2.44140625" style="14" customWidth="1"/>
    <col min="2071" max="2071" width="10.6640625" style="14" customWidth="1"/>
    <col min="2072" max="2072" width="2.33203125" style="14" customWidth="1"/>
    <col min="2073" max="2073" width="3.6640625" style="14" customWidth="1"/>
    <col min="2074" max="2304" width="8.88671875" style="14"/>
    <col min="2305" max="2305" width="7.77734375" style="14" customWidth="1"/>
    <col min="2306" max="2306" width="3.6640625" style="14" customWidth="1"/>
    <col min="2307" max="2307" width="2.77734375" style="14" customWidth="1"/>
    <col min="2308" max="2308" width="1.5546875" style="14" customWidth="1"/>
    <col min="2309" max="2309" width="6.77734375" style="14" customWidth="1"/>
    <col min="2310" max="2310" width="2.109375" style="14" customWidth="1"/>
    <col min="2311" max="2311" width="2.44140625" style="14" customWidth="1"/>
    <col min="2312" max="2312" width="5.109375" style="14" customWidth="1"/>
    <col min="2313" max="2313" width="13.88671875" style="14" customWidth="1"/>
    <col min="2314" max="2314" width="12.109375" style="14" customWidth="1"/>
    <col min="2315" max="2315" width="11.109375" style="14" customWidth="1"/>
    <col min="2316" max="2316" width="1.88671875" style="14" customWidth="1"/>
    <col min="2317" max="2317" width="4.5546875" style="14" customWidth="1"/>
    <col min="2318" max="2318" width="7.44140625" style="14" customWidth="1"/>
    <col min="2319" max="2319" width="2.88671875" style="14" customWidth="1"/>
    <col min="2320" max="2320" width="11.77734375" style="14" customWidth="1"/>
    <col min="2321" max="2321" width="5.5546875" style="14" customWidth="1"/>
    <col min="2322" max="2322" width="6.77734375" style="14" customWidth="1"/>
    <col min="2323" max="2323" width="7.77734375" style="14" customWidth="1"/>
    <col min="2324" max="2324" width="2.88671875" style="14" customWidth="1"/>
    <col min="2325" max="2325" width="5.77734375" style="14" customWidth="1"/>
    <col min="2326" max="2326" width="2.44140625" style="14" customWidth="1"/>
    <col min="2327" max="2327" width="10.6640625" style="14" customWidth="1"/>
    <col min="2328" max="2328" width="2.33203125" style="14" customWidth="1"/>
    <col min="2329" max="2329" width="3.6640625" style="14" customWidth="1"/>
    <col min="2330" max="2560" width="8.88671875" style="14"/>
    <col min="2561" max="2561" width="7.77734375" style="14" customWidth="1"/>
    <col min="2562" max="2562" width="3.6640625" style="14" customWidth="1"/>
    <col min="2563" max="2563" width="2.77734375" style="14" customWidth="1"/>
    <col min="2564" max="2564" width="1.5546875" style="14" customWidth="1"/>
    <col min="2565" max="2565" width="6.77734375" style="14" customWidth="1"/>
    <col min="2566" max="2566" width="2.109375" style="14" customWidth="1"/>
    <col min="2567" max="2567" width="2.44140625" style="14" customWidth="1"/>
    <col min="2568" max="2568" width="5.109375" style="14" customWidth="1"/>
    <col min="2569" max="2569" width="13.88671875" style="14" customWidth="1"/>
    <col min="2570" max="2570" width="12.109375" style="14" customWidth="1"/>
    <col min="2571" max="2571" width="11.109375" style="14" customWidth="1"/>
    <col min="2572" max="2572" width="1.88671875" style="14" customWidth="1"/>
    <col min="2573" max="2573" width="4.5546875" style="14" customWidth="1"/>
    <col min="2574" max="2574" width="7.44140625" style="14" customWidth="1"/>
    <col min="2575" max="2575" width="2.88671875" style="14" customWidth="1"/>
    <col min="2576" max="2576" width="11.77734375" style="14" customWidth="1"/>
    <col min="2577" max="2577" width="5.5546875" style="14" customWidth="1"/>
    <col min="2578" max="2578" width="6.77734375" style="14" customWidth="1"/>
    <col min="2579" max="2579" width="7.77734375" style="14" customWidth="1"/>
    <col min="2580" max="2580" width="2.88671875" style="14" customWidth="1"/>
    <col min="2581" max="2581" width="5.77734375" style="14" customWidth="1"/>
    <col min="2582" max="2582" width="2.44140625" style="14" customWidth="1"/>
    <col min="2583" max="2583" width="10.6640625" style="14" customWidth="1"/>
    <col min="2584" max="2584" width="2.33203125" style="14" customWidth="1"/>
    <col min="2585" max="2585" width="3.6640625" style="14" customWidth="1"/>
    <col min="2586" max="2816" width="8.88671875" style="14"/>
    <col min="2817" max="2817" width="7.77734375" style="14" customWidth="1"/>
    <col min="2818" max="2818" width="3.6640625" style="14" customWidth="1"/>
    <col min="2819" max="2819" width="2.77734375" style="14" customWidth="1"/>
    <col min="2820" max="2820" width="1.5546875" style="14" customWidth="1"/>
    <col min="2821" max="2821" width="6.77734375" style="14" customWidth="1"/>
    <col min="2822" max="2822" width="2.109375" style="14" customWidth="1"/>
    <col min="2823" max="2823" width="2.44140625" style="14" customWidth="1"/>
    <col min="2824" max="2824" width="5.109375" style="14" customWidth="1"/>
    <col min="2825" max="2825" width="13.88671875" style="14" customWidth="1"/>
    <col min="2826" max="2826" width="12.109375" style="14" customWidth="1"/>
    <col min="2827" max="2827" width="11.109375" style="14" customWidth="1"/>
    <col min="2828" max="2828" width="1.88671875" style="14" customWidth="1"/>
    <col min="2829" max="2829" width="4.5546875" style="14" customWidth="1"/>
    <col min="2830" max="2830" width="7.44140625" style="14" customWidth="1"/>
    <col min="2831" max="2831" width="2.88671875" style="14" customWidth="1"/>
    <col min="2832" max="2832" width="11.77734375" style="14" customWidth="1"/>
    <col min="2833" max="2833" width="5.5546875" style="14" customWidth="1"/>
    <col min="2834" max="2834" width="6.77734375" style="14" customWidth="1"/>
    <col min="2835" max="2835" width="7.77734375" style="14" customWidth="1"/>
    <col min="2836" max="2836" width="2.88671875" style="14" customWidth="1"/>
    <col min="2837" max="2837" width="5.77734375" style="14" customWidth="1"/>
    <col min="2838" max="2838" width="2.44140625" style="14" customWidth="1"/>
    <col min="2839" max="2839" width="10.6640625" style="14" customWidth="1"/>
    <col min="2840" max="2840" width="2.33203125" style="14" customWidth="1"/>
    <col min="2841" max="2841" width="3.6640625" style="14" customWidth="1"/>
    <col min="2842" max="3072" width="8.88671875" style="14"/>
    <col min="3073" max="3073" width="7.77734375" style="14" customWidth="1"/>
    <col min="3074" max="3074" width="3.6640625" style="14" customWidth="1"/>
    <col min="3075" max="3075" width="2.77734375" style="14" customWidth="1"/>
    <col min="3076" max="3076" width="1.5546875" style="14" customWidth="1"/>
    <col min="3077" max="3077" width="6.77734375" style="14" customWidth="1"/>
    <col min="3078" max="3078" width="2.109375" style="14" customWidth="1"/>
    <col min="3079" max="3079" width="2.44140625" style="14" customWidth="1"/>
    <col min="3080" max="3080" width="5.109375" style="14" customWidth="1"/>
    <col min="3081" max="3081" width="13.88671875" style="14" customWidth="1"/>
    <col min="3082" max="3082" width="12.109375" style="14" customWidth="1"/>
    <col min="3083" max="3083" width="11.109375" style="14" customWidth="1"/>
    <col min="3084" max="3084" width="1.88671875" style="14" customWidth="1"/>
    <col min="3085" max="3085" width="4.5546875" style="14" customWidth="1"/>
    <col min="3086" max="3086" width="7.44140625" style="14" customWidth="1"/>
    <col min="3087" max="3087" width="2.88671875" style="14" customWidth="1"/>
    <col min="3088" max="3088" width="11.77734375" style="14" customWidth="1"/>
    <col min="3089" max="3089" width="5.5546875" style="14" customWidth="1"/>
    <col min="3090" max="3090" width="6.77734375" style="14" customWidth="1"/>
    <col min="3091" max="3091" width="7.77734375" style="14" customWidth="1"/>
    <col min="3092" max="3092" width="2.88671875" style="14" customWidth="1"/>
    <col min="3093" max="3093" width="5.77734375" style="14" customWidth="1"/>
    <col min="3094" max="3094" width="2.44140625" style="14" customWidth="1"/>
    <col min="3095" max="3095" width="10.6640625" style="14" customWidth="1"/>
    <col min="3096" max="3096" width="2.33203125" style="14" customWidth="1"/>
    <col min="3097" max="3097" width="3.6640625" style="14" customWidth="1"/>
    <col min="3098" max="3328" width="8.88671875" style="14"/>
    <col min="3329" max="3329" width="7.77734375" style="14" customWidth="1"/>
    <col min="3330" max="3330" width="3.6640625" style="14" customWidth="1"/>
    <col min="3331" max="3331" width="2.77734375" style="14" customWidth="1"/>
    <col min="3332" max="3332" width="1.5546875" style="14" customWidth="1"/>
    <col min="3333" max="3333" width="6.77734375" style="14" customWidth="1"/>
    <col min="3334" max="3334" width="2.109375" style="14" customWidth="1"/>
    <col min="3335" max="3335" width="2.44140625" style="14" customWidth="1"/>
    <col min="3336" max="3336" width="5.109375" style="14" customWidth="1"/>
    <col min="3337" max="3337" width="13.88671875" style="14" customWidth="1"/>
    <col min="3338" max="3338" width="12.109375" style="14" customWidth="1"/>
    <col min="3339" max="3339" width="11.109375" style="14" customWidth="1"/>
    <col min="3340" max="3340" width="1.88671875" style="14" customWidth="1"/>
    <col min="3341" max="3341" width="4.5546875" style="14" customWidth="1"/>
    <col min="3342" max="3342" width="7.44140625" style="14" customWidth="1"/>
    <col min="3343" max="3343" width="2.88671875" style="14" customWidth="1"/>
    <col min="3344" max="3344" width="11.77734375" style="14" customWidth="1"/>
    <col min="3345" max="3345" width="5.5546875" style="14" customWidth="1"/>
    <col min="3346" max="3346" width="6.77734375" style="14" customWidth="1"/>
    <col min="3347" max="3347" width="7.77734375" style="14" customWidth="1"/>
    <col min="3348" max="3348" width="2.88671875" style="14" customWidth="1"/>
    <col min="3349" max="3349" width="5.77734375" style="14" customWidth="1"/>
    <col min="3350" max="3350" width="2.44140625" style="14" customWidth="1"/>
    <col min="3351" max="3351" width="10.6640625" style="14" customWidth="1"/>
    <col min="3352" max="3352" width="2.33203125" style="14" customWidth="1"/>
    <col min="3353" max="3353" width="3.6640625" style="14" customWidth="1"/>
    <col min="3354" max="3584" width="8.88671875" style="14"/>
    <col min="3585" max="3585" width="7.77734375" style="14" customWidth="1"/>
    <col min="3586" max="3586" width="3.6640625" style="14" customWidth="1"/>
    <col min="3587" max="3587" width="2.77734375" style="14" customWidth="1"/>
    <col min="3588" max="3588" width="1.5546875" style="14" customWidth="1"/>
    <col min="3589" max="3589" width="6.77734375" style="14" customWidth="1"/>
    <col min="3590" max="3590" width="2.109375" style="14" customWidth="1"/>
    <col min="3591" max="3591" width="2.44140625" style="14" customWidth="1"/>
    <col min="3592" max="3592" width="5.109375" style="14" customWidth="1"/>
    <col min="3593" max="3593" width="13.88671875" style="14" customWidth="1"/>
    <col min="3594" max="3594" width="12.109375" style="14" customWidth="1"/>
    <col min="3595" max="3595" width="11.109375" style="14" customWidth="1"/>
    <col min="3596" max="3596" width="1.88671875" style="14" customWidth="1"/>
    <col min="3597" max="3597" width="4.5546875" style="14" customWidth="1"/>
    <col min="3598" max="3598" width="7.44140625" style="14" customWidth="1"/>
    <col min="3599" max="3599" width="2.88671875" style="14" customWidth="1"/>
    <col min="3600" max="3600" width="11.77734375" style="14" customWidth="1"/>
    <col min="3601" max="3601" width="5.5546875" style="14" customWidth="1"/>
    <col min="3602" max="3602" width="6.77734375" style="14" customWidth="1"/>
    <col min="3603" max="3603" width="7.77734375" style="14" customWidth="1"/>
    <col min="3604" max="3604" width="2.88671875" style="14" customWidth="1"/>
    <col min="3605" max="3605" width="5.77734375" style="14" customWidth="1"/>
    <col min="3606" max="3606" width="2.44140625" style="14" customWidth="1"/>
    <col min="3607" max="3607" width="10.6640625" style="14" customWidth="1"/>
    <col min="3608" max="3608" width="2.33203125" style="14" customWidth="1"/>
    <col min="3609" max="3609" width="3.6640625" style="14" customWidth="1"/>
    <col min="3610" max="3840" width="8.88671875" style="14"/>
    <col min="3841" max="3841" width="7.77734375" style="14" customWidth="1"/>
    <col min="3842" max="3842" width="3.6640625" style="14" customWidth="1"/>
    <col min="3843" max="3843" width="2.77734375" style="14" customWidth="1"/>
    <col min="3844" max="3844" width="1.5546875" style="14" customWidth="1"/>
    <col min="3845" max="3845" width="6.77734375" style="14" customWidth="1"/>
    <col min="3846" max="3846" width="2.109375" style="14" customWidth="1"/>
    <col min="3847" max="3847" width="2.44140625" style="14" customWidth="1"/>
    <col min="3848" max="3848" width="5.109375" style="14" customWidth="1"/>
    <col min="3849" max="3849" width="13.88671875" style="14" customWidth="1"/>
    <col min="3850" max="3850" width="12.109375" style="14" customWidth="1"/>
    <col min="3851" max="3851" width="11.109375" style="14" customWidth="1"/>
    <col min="3852" max="3852" width="1.88671875" style="14" customWidth="1"/>
    <col min="3853" max="3853" width="4.5546875" style="14" customWidth="1"/>
    <col min="3854" max="3854" width="7.44140625" style="14" customWidth="1"/>
    <col min="3855" max="3855" width="2.88671875" style="14" customWidth="1"/>
    <col min="3856" max="3856" width="11.77734375" style="14" customWidth="1"/>
    <col min="3857" max="3857" width="5.5546875" style="14" customWidth="1"/>
    <col min="3858" max="3858" width="6.77734375" style="14" customWidth="1"/>
    <col min="3859" max="3859" width="7.77734375" style="14" customWidth="1"/>
    <col min="3860" max="3860" width="2.88671875" style="14" customWidth="1"/>
    <col min="3861" max="3861" width="5.77734375" style="14" customWidth="1"/>
    <col min="3862" max="3862" width="2.44140625" style="14" customWidth="1"/>
    <col min="3863" max="3863" width="10.6640625" style="14" customWidth="1"/>
    <col min="3864" max="3864" width="2.33203125" style="14" customWidth="1"/>
    <col min="3865" max="3865" width="3.6640625" style="14" customWidth="1"/>
    <col min="3866" max="4096" width="8.88671875" style="14"/>
    <col min="4097" max="4097" width="7.77734375" style="14" customWidth="1"/>
    <col min="4098" max="4098" width="3.6640625" style="14" customWidth="1"/>
    <col min="4099" max="4099" width="2.77734375" style="14" customWidth="1"/>
    <col min="4100" max="4100" width="1.5546875" style="14" customWidth="1"/>
    <col min="4101" max="4101" width="6.77734375" style="14" customWidth="1"/>
    <col min="4102" max="4102" width="2.109375" style="14" customWidth="1"/>
    <col min="4103" max="4103" width="2.44140625" style="14" customWidth="1"/>
    <col min="4104" max="4104" width="5.109375" style="14" customWidth="1"/>
    <col min="4105" max="4105" width="13.88671875" style="14" customWidth="1"/>
    <col min="4106" max="4106" width="12.109375" style="14" customWidth="1"/>
    <col min="4107" max="4107" width="11.109375" style="14" customWidth="1"/>
    <col min="4108" max="4108" width="1.88671875" style="14" customWidth="1"/>
    <col min="4109" max="4109" width="4.5546875" style="14" customWidth="1"/>
    <col min="4110" max="4110" width="7.44140625" style="14" customWidth="1"/>
    <col min="4111" max="4111" width="2.88671875" style="14" customWidth="1"/>
    <col min="4112" max="4112" width="11.77734375" style="14" customWidth="1"/>
    <col min="4113" max="4113" width="5.5546875" style="14" customWidth="1"/>
    <col min="4114" max="4114" width="6.77734375" style="14" customWidth="1"/>
    <col min="4115" max="4115" width="7.77734375" style="14" customWidth="1"/>
    <col min="4116" max="4116" width="2.88671875" style="14" customWidth="1"/>
    <col min="4117" max="4117" width="5.77734375" style="14" customWidth="1"/>
    <col min="4118" max="4118" width="2.44140625" style="14" customWidth="1"/>
    <col min="4119" max="4119" width="10.6640625" style="14" customWidth="1"/>
    <col min="4120" max="4120" width="2.33203125" style="14" customWidth="1"/>
    <col min="4121" max="4121" width="3.6640625" style="14" customWidth="1"/>
    <col min="4122" max="4352" width="8.88671875" style="14"/>
    <col min="4353" max="4353" width="7.77734375" style="14" customWidth="1"/>
    <col min="4354" max="4354" width="3.6640625" style="14" customWidth="1"/>
    <col min="4355" max="4355" width="2.77734375" style="14" customWidth="1"/>
    <col min="4356" max="4356" width="1.5546875" style="14" customWidth="1"/>
    <col min="4357" max="4357" width="6.77734375" style="14" customWidth="1"/>
    <col min="4358" max="4358" width="2.109375" style="14" customWidth="1"/>
    <col min="4359" max="4359" width="2.44140625" style="14" customWidth="1"/>
    <col min="4360" max="4360" width="5.109375" style="14" customWidth="1"/>
    <col min="4361" max="4361" width="13.88671875" style="14" customWidth="1"/>
    <col min="4362" max="4362" width="12.109375" style="14" customWidth="1"/>
    <col min="4363" max="4363" width="11.109375" style="14" customWidth="1"/>
    <col min="4364" max="4364" width="1.88671875" style="14" customWidth="1"/>
    <col min="4365" max="4365" width="4.5546875" style="14" customWidth="1"/>
    <col min="4366" max="4366" width="7.44140625" style="14" customWidth="1"/>
    <col min="4367" max="4367" width="2.88671875" style="14" customWidth="1"/>
    <col min="4368" max="4368" width="11.77734375" style="14" customWidth="1"/>
    <col min="4369" max="4369" width="5.5546875" style="14" customWidth="1"/>
    <col min="4370" max="4370" width="6.77734375" style="14" customWidth="1"/>
    <col min="4371" max="4371" width="7.77734375" style="14" customWidth="1"/>
    <col min="4372" max="4372" width="2.88671875" style="14" customWidth="1"/>
    <col min="4373" max="4373" width="5.77734375" style="14" customWidth="1"/>
    <col min="4374" max="4374" width="2.44140625" style="14" customWidth="1"/>
    <col min="4375" max="4375" width="10.6640625" style="14" customWidth="1"/>
    <col min="4376" max="4376" width="2.33203125" style="14" customWidth="1"/>
    <col min="4377" max="4377" width="3.6640625" style="14" customWidth="1"/>
    <col min="4378" max="4608" width="8.88671875" style="14"/>
    <col min="4609" max="4609" width="7.77734375" style="14" customWidth="1"/>
    <col min="4610" max="4610" width="3.6640625" style="14" customWidth="1"/>
    <col min="4611" max="4611" width="2.77734375" style="14" customWidth="1"/>
    <col min="4612" max="4612" width="1.5546875" style="14" customWidth="1"/>
    <col min="4613" max="4613" width="6.77734375" style="14" customWidth="1"/>
    <col min="4614" max="4614" width="2.109375" style="14" customWidth="1"/>
    <col min="4615" max="4615" width="2.44140625" style="14" customWidth="1"/>
    <col min="4616" max="4616" width="5.109375" style="14" customWidth="1"/>
    <col min="4617" max="4617" width="13.88671875" style="14" customWidth="1"/>
    <col min="4618" max="4618" width="12.109375" style="14" customWidth="1"/>
    <col min="4619" max="4619" width="11.109375" style="14" customWidth="1"/>
    <col min="4620" max="4620" width="1.88671875" style="14" customWidth="1"/>
    <col min="4621" max="4621" width="4.5546875" style="14" customWidth="1"/>
    <col min="4622" max="4622" width="7.44140625" style="14" customWidth="1"/>
    <col min="4623" max="4623" width="2.88671875" style="14" customWidth="1"/>
    <col min="4624" max="4624" width="11.77734375" style="14" customWidth="1"/>
    <col min="4625" max="4625" width="5.5546875" style="14" customWidth="1"/>
    <col min="4626" max="4626" width="6.77734375" style="14" customWidth="1"/>
    <col min="4627" max="4627" width="7.77734375" style="14" customWidth="1"/>
    <col min="4628" max="4628" width="2.88671875" style="14" customWidth="1"/>
    <col min="4629" max="4629" width="5.77734375" style="14" customWidth="1"/>
    <col min="4630" max="4630" width="2.44140625" style="14" customWidth="1"/>
    <col min="4631" max="4631" width="10.6640625" style="14" customWidth="1"/>
    <col min="4632" max="4632" width="2.33203125" style="14" customWidth="1"/>
    <col min="4633" max="4633" width="3.6640625" style="14" customWidth="1"/>
    <col min="4634" max="4864" width="8.88671875" style="14"/>
    <col min="4865" max="4865" width="7.77734375" style="14" customWidth="1"/>
    <col min="4866" max="4866" width="3.6640625" style="14" customWidth="1"/>
    <col min="4867" max="4867" width="2.77734375" style="14" customWidth="1"/>
    <col min="4868" max="4868" width="1.5546875" style="14" customWidth="1"/>
    <col min="4869" max="4869" width="6.77734375" style="14" customWidth="1"/>
    <col min="4870" max="4870" width="2.109375" style="14" customWidth="1"/>
    <col min="4871" max="4871" width="2.44140625" style="14" customWidth="1"/>
    <col min="4872" max="4872" width="5.109375" style="14" customWidth="1"/>
    <col min="4873" max="4873" width="13.88671875" style="14" customWidth="1"/>
    <col min="4874" max="4874" width="12.109375" style="14" customWidth="1"/>
    <col min="4875" max="4875" width="11.109375" style="14" customWidth="1"/>
    <col min="4876" max="4876" width="1.88671875" style="14" customWidth="1"/>
    <col min="4877" max="4877" width="4.5546875" style="14" customWidth="1"/>
    <col min="4878" max="4878" width="7.44140625" style="14" customWidth="1"/>
    <col min="4879" max="4879" width="2.88671875" style="14" customWidth="1"/>
    <col min="4880" max="4880" width="11.77734375" style="14" customWidth="1"/>
    <col min="4881" max="4881" width="5.5546875" style="14" customWidth="1"/>
    <col min="4882" max="4882" width="6.77734375" style="14" customWidth="1"/>
    <col min="4883" max="4883" width="7.77734375" style="14" customWidth="1"/>
    <col min="4884" max="4884" width="2.88671875" style="14" customWidth="1"/>
    <col min="4885" max="4885" width="5.77734375" style="14" customWidth="1"/>
    <col min="4886" max="4886" width="2.44140625" style="14" customWidth="1"/>
    <col min="4887" max="4887" width="10.6640625" style="14" customWidth="1"/>
    <col min="4888" max="4888" width="2.33203125" style="14" customWidth="1"/>
    <col min="4889" max="4889" width="3.6640625" style="14" customWidth="1"/>
    <col min="4890" max="5120" width="8.88671875" style="14"/>
    <col min="5121" max="5121" width="7.77734375" style="14" customWidth="1"/>
    <col min="5122" max="5122" width="3.6640625" style="14" customWidth="1"/>
    <col min="5123" max="5123" width="2.77734375" style="14" customWidth="1"/>
    <col min="5124" max="5124" width="1.5546875" style="14" customWidth="1"/>
    <col min="5125" max="5125" width="6.77734375" style="14" customWidth="1"/>
    <col min="5126" max="5126" width="2.109375" style="14" customWidth="1"/>
    <col min="5127" max="5127" width="2.44140625" style="14" customWidth="1"/>
    <col min="5128" max="5128" width="5.109375" style="14" customWidth="1"/>
    <col min="5129" max="5129" width="13.88671875" style="14" customWidth="1"/>
    <col min="5130" max="5130" width="12.109375" style="14" customWidth="1"/>
    <col min="5131" max="5131" width="11.109375" style="14" customWidth="1"/>
    <col min="5132" max="5132" width="1.88671875" style="14" customWidth="1"/>
    <col min="5133" max="5133" width="4.5546875" style="14" customWidth="1"/>
    <col min="5134" max="5134" width="7.44140625" style="14" customWidth="1"/>
    <col min="5135" max="5135" width="2.88671875" style="14" customWidth="1"/>
    <col min="5136" max="5136" width="11.77734375" style="14" customWidth="1"/>
    <col min="5137" max="5137" width="5.5546875" style="14" customWidth="1"/>
    <col min="5138" max="5138" width="6.77734375" style="14" customWidth="1"/>
    <col min="5139" max="5139" width="7.77734375" style="14" customWidth="1"/>
    <col min="5140" max="5140" width="2.88671875" style="14" customWidth="1"/>
    <col min="5141" max="5141" width="5.77734375" style="14" customWidth="1"/>
    <col min="5142" max="5142" width="2.44140625" style="14" customWidth="1"/>
    <col min="5143" max="5143" width="10.6640625" style="14" customWidth="1"/>
    <col min="5144" max="5144" width="2.33203125" style="14" customWidth="1"/>
    <col min="5145" max="5145" width="3.6640625" style="14" customWidth="1"/>
    <col min="5146" max="5376" width="8.88671875" style="14"/>
    <col min="5377" max="5377" width="7.77734375" style="14" customWidth="1"/>
    <col min="5378" max="5378" width="3.6640625" style="14" customWidth="1"/>
    <col min="5379" max="5379" width="2.77734375" style="14" customWidth="1"/>
    <col min="5380" max="5380" width="1.5546875" style="14" customWidth="1"/>
    <col min="5381" max="5381" width="6.77734375" style="14" customWidth="1"/>
    <col min="5382" max="5382" width="2.109375" style="14" customWidth="1"/>
    <col min="5383" max="5383" width="2.44140625" style="14" customWidth="1"/>
    <col min="5384" max="5384" width="5.109375" style="14" customWidth="1"/>
    <col min="5385" max="5385" width="13.88671875" style="14" customWidth="1"/>
    <col min="5386" max="5386" width="12.109375" style="14" customWidth="1"/>
    <col min="5387" max="5387" width="11.109375" style="14" customWidth="1"/>
    <col min="5388" max="5388" width="1.88671875" style="14" customWidth="1"/>
    <col min="5389" max="5389" width="4.5546875" style="14" customWidth="1"/>
    <col min="5390" max="5390" width="7.44140625" style="14" customWidth="1"/>
    <col min="5391" max="5391" width="2.88671875" style="14" customWidth="1"/>
    <col min="5392" max="5392" width="11.77734375" style="14" customWidth="1"/>
    <col min="5393" max="5393" width="5.5546875" style="14" customWidth="1"/>
    <col min="5394" max="5394" width="6.77734375" style="14" customWidth="1"/>
    <col min="5395" max="5395" width="7.77734375" style="14" customWidth="1"/>
    <col min="5396" max="5396" width="2.88671875" style="14" customWidth="1"/>
    <col min="5397" max="5397" width="5.77734375" style="14" customWidth="1"/>
    <col min="5398" max="5398" width="2.44140625" style="14" customWidth="1"/>
    <col min="5399" max="5399" width="10.6640625" style="14" customWidth="1"/>
    <col min="5400" max="5400" width="2.33203125" style="14" customWidth="1"/>
    <col min="5401" max="5401" width="3.6640625" style="14" customWidth="1"/>
    <col min="5402" max="5632" width="8.88671875" style="14"/>
    <col min="5633" max="5633" width="7.77734375" style="14" customWidth="1"/>
    <col min="5634" max="5634" width="3.6640625" style="14" customWidth="1"/>
    <col min="5635" max="5635" width="2.77734375" style="14" customWidth="1"/>
    <col min="5636" max="5636" width="1.5546875" style="14" customWidth="1"/>
    <col min="5637" max="5637" width="6.77734375" style="14" customWidth="1"/>
    <col min="5638" max="5638" width="2.109375" style="14" customWidth="1"/>
    <col min="5639" max="5639" width="2.44140625" style="14" customWidth="1"/>
    <col min="5640" max="5640" width="5.109375" style="14" customWidth="1"/>
    <col min="5641" max="5641" width="13.88671875" style="14" customWidth="1"/>
    <col min="5642" max="5642" width="12.109375" style="14" customWidth="1"/>
    <col min="5643" max="5643" width="11.109375" style="14" customWidth="1"/>
    <col min="5644" max="5644" width="1.88671875" style="14" customWidth="1"/>
    <col min="5645" max="5645" width="4.5546875" style="14" customWidth="1"/>
    <col min="5646" max="5646" width="7.44140625" style="14" customWidth="1"/>
    <col min="5647" max="5647" width="2.88671875" style="14" customWidth="1"/>
    <col min="5648" max="5648" width="11.77734375" style="14" customWidth="1"/>
    <col min="5649" max="5649" width="5.5546875" style="14" customWidth="1"/>
    <col min="5650" max="5650" width="6.77734375" style="14" customWidth="1"/>
    <col min="5651" max="5651" width="7.77734375" style="14" customWidth="1"/>
    <col min="5652" max="5652" width="2.88671875" style="14" customWidth="1"/>
    <col min="5653" max="5653" width="5.77734375" style="14" customWidth="1"/>
    <col min="5654" max="5654" width="2.44140625" style="14" customWidth="1"/>
    <col min="5655" max="5655" width="10.6640625" style="14" customWidth="1"/>
    <col min="5656" max="5656" width="2.33203125" style="14" customWidth="1"/>
    <col min="5657" max="5657" width="3.6640625" style="14" customWidth="1"/>
    <col min="5658" max="5888" width="8.88671875" style="14"/>
    <col min="5889" max="5889" width="7.77734375" style="14" customWidth="1"/>
    <col min="5890" max="5890" width="3.6640625" style="14" customWidth="1"/>
    <col min="5891" max="5891" width="2.77734375" style="14" customWidth="1"/>
    <col min="5892" max="5892" width="1.5546875" style="14" customWidth="1"/>
    <col min="5893" max="5893" width="6.77734375" style="14" customWidth="1"/>
    <col min="5894" max="5894" width="2.109375" style="14" customWidth="1"/>
    <col min="5895" max="5895" width="2.44140625" style="14" customWidth="1"/>
    <col min="5896" max="5896" width="5.109375" style="14" customWidth="1"/>
    <col min="5897" max="5897" width="13.88671875" style="14" customWidth="1"/>
    <col min="5898" max="5898" width="12.109375" style="14" customWidth="1"/>
    <col min="5899" max="5899" width="11.109375" style="14" customWidth="1"/>
    <col min="5900" max="5900" width="1.88671875" style="14" customWidth="1"/>
    <col min="5901" max="5901" width="4.5546875" style="14" customWidth="1"/>
    <col min="5902" max="5902" width="7.44140625" style="14" customWidth="1"/>
    <col min="5903" max="5903" width="2.88671875" style="14" customWidth="1"/>
    <col min="5904" max="5904" width="11.77734375" style="14" customWidth="1"/>
    <col min="5905" max="5905" width="5.5546875" style="14" customWidth="1"/>
    <col min="5906" max="5906" width="6.77734375" style="14" customWidth="1"/>
    <col min="5907" max="5907" width="7.77734375" style="14" customWidth="1"/>
    <col min="5908" max="5908" width="2.88671875" style="14" customWidth="1"/>
    <col min="5909" max="5909" width="5.77734375" style="14" customWidth="1"/>
    <col min="5910" max="5910" width="2.44140625" style="14" customWidth="1"/>
    <col min="5911" max="5911" width="10.6640625" style="14" customWidth="1"/>
    <col min="5912" max="5912" width="2.33203125" style="14" customWidth="1"/>
    <col min="5913" max="5913" width="3.6640625" style="14" customWidth="1"/>
    <col min="5914" max="6144" width="8.88671875" style="14"/>
    <col min="6145" max="6145" width="7.77734375" style="14" customWidth="1"/>
    <col min="6146" max="6146" width="3.6640625" style="14" customWidth="1"/>
    <col min="6147" max="6147" width="2.77734375" style="14" customWidth="1"/>
    <col min="6148" max="6148" width="1.5546875" style="14" customWidth="1"/>
    <col min="6149" max="6149" width="6.77734375" style="14" customWidth="1"/>
    <col min="6150" max="6150" width="2.109375" style="14" customWidth="1"/>
    <col min="6151" max="6151" width="2.44140625" style="14" customWidth="1"/>
    <col min="6152" max="6152" width="5.109375" style="14" customWidth="1"/>
    <col min="6153" max="6153" width="13.88671875" style="14" customWidth="1"/>
    <col min="6154" max="6154" width="12.109375" style="14" customWidth="1"/>
    <col min="6155" max="6155" width="11.109375" style="14" customWidth="1"/>
    <col min="6156" max="6156" width="1.88671875" style="14" customWidth="1"/>
    <col min="6157" max="6157" width="4.5546875" style="14" customWidth="1"/>
    <col min="6158" max="6158" width="7.44140625" style="14" customWidth="1"/>
    <col min="6159" max="6159" width="2.88671875" style="14" customWidth="1"/>
    <col min="6160" max="6160" width="11.77734375" style="14" customWidth="1"/>
    <col min="6161" max="6161" width="5.5546875" style="14" customWidth="1"/>
    <col min="6162" max="6162" width="6.77734375" style="14" customWidth="1"/>
    <col min="6163" max="6163" width="7.77734375" style="14" customWidth="1"/>
    <col min="6164" max="6164" width="2.88671875" style="14" customWidth="1"/>
    <col min="6165" max="6165" width="5.77734375" style="14" customWidth="1"/>
    <col min="6166" max="6166" width="2.44140625" style="14" customWidth="1"/>
    <col min="6167" max="6167" width="10.6640625" style="14" customWidth="1"/>
    <col min="6168" max="6168" width="2.33203125" style="14" customWidth="1"/>
    <col min="6169" max="6169" width="3.6640625" style="14" customWidth="1"/>
    <col min="6170" max="6400" width="8.88671875" style="14"/>
    <col min="6401" max="6401" width="7.77734375" style="14" customWidth="1"/>
    <col min="6402" max="6402" width="3.6640625" style="14" customWidth="1"/>
    <col min="6403" max="6403" width="2.77734375" style="14" customWidth="1"/>
    <col min="6404" max="6404" width="1.5546875" style="14" customWidth="1"/>
    <col min="6405" max="6405" width="6.77734375" style="14" customWidth="1"/>
    <col min="6406" max="6406" width="2.109375" style="14" customWidth="1"/>
    <col min="6407" max="6407" width="2.44140625" style="14" customWidth="1"/>
    <col min="6408" max="6408" width="5.109375" style="14" customWidth="1"/>
    <col min="6409" max="6409" width="13.88671875" style="14" customWidth="1"/>
    <col min="6410" max="6410" width="12.109375" style="14" customWidth="1"/>
    <col min="6411" max="6411" width="11.109375" style="14" customWidth="1"/>
    <col min="6412" max="6412" width="1.88671875" style="14" customWidth="1"/>
    <col min="6413" max="6413" width="4.5546875" style="14" customWidth="1"/>
    <col min="6414" max="6414" width="7.44140625" style="14" customWidth="1"/>
    <col min="6415" max="6415" width="2.88671875" style="14" customWidth="1"/>
    <col min="6416" max="6416" width="11.77734375" style="14" customWidth="1"/>
    <col min="6417" max="6417" width="5.5546875" style="14" customWidth="1"/>
    <col min="6418" max="6418" width="6.77734375" style="14" customWidth="1"/>
    <col min="6419" max="6419" width="7.77734375" style="14" customWidth="1"/>
    <col min="6420" max="6420" width="2.88671875" style="14" customWidth="1"/>
    <col min="6421" max="6421" width="5.77734375" style="14" customWidth="1"/>
    <col min="6422" max="6422" width="2.44140625" style="14" customWidth="1"/>
    <col min="6423" max="6423" width="10.6640625" style="14" customWidth="1"/>
    <col min="6424" max="6424" width="2.33203125" style="14" customWidth="1"/>
    <col min="6425" max="6425" width="3.6640625" style="14" customWidth="1"/>
    <col min="6426" max="6656" width="8.88671875" style="14"/>
    <col min="6657" max="6657" width="7.77734375" style="14" customWidth="1"/>
    <col min="6658" max="6658" width="3.6640625" style="14" customWidth="1"/>
    <col min="6659" max="6659" width="2.77734375" style="14" customWidth="1"/>
    <col min="6660" max="6660" width="1.5546875" style="14" customWidth="1"/>
    <col min="6661" max="6661" width="6.77734375" style="14" customWidth="1"/>
    <col min="6662" max="6662" width="2.109375" style="14" customWidth="1"/>
    <col min="6663" max="6663" width="2.44140625" style="14" customWidth="1"/>
    <col min="6664" max="6664" width="5.109375" style="14" customWidth="1"/>
    <col min="6665" max="6665" width="13.88671875" style="14" customWidth="1"/>
    <col min="6666" max="6666" width="12.109375" style="14" customWidth="1"/>
    <col min="6667" max="6667" width="11.109375" style="14" customWidth="1"/>
    <col min="6668" max="6668" width="1.88671875" style="14" customWidth="1"/>
    <col min="6669" max="6669" width="4.5546875" style="14" customWidth="1"/>
    <col min="6670" max="6670" width="7.44140625" style="14" customWidth="1"/>
    <col min="6671" max="6671" width="2.88671875" style="14" customWidth="1"/>
    <col min="6672" max="6672" width="11.77734375" style="14" customWidth="1"/>
    <col min="6673" max="6673" width="5.5546875" style="14" customWidth="1"/>
    <col min="6674" max="6674" width="6.77734375" style="14" customWidth="1"/>
    <col min="6675" max="6675" width="7.77734375" style="14" customWidth="1"/>
    <col min="6676" max="6676" width="2.88671875" style="14" customWidth="1"/>
    <col min="6677" max="6677" width="5.77734375" style="14" customWidth="1"/>
    <col min="6678" max="6678" width="2.44140625" style="14" customWidth="1"/>
    <col min="6679" max="6679" width="10.6640625" style="14" customWidth="1"/>
    <col min="6680" max="6680" width="2.33203125" style="14" customWidth="1"/>
    <col min="6681" max="6681" width="3.6640625" style="14" customWidth="1"/>
    <col min="6682" max="6912" width="8.88671875" style="14"/>
    <col min="6913" max="6913" width="7.77734375" style="14" customWidth="1"/>
    <col min="6914" max="6914" width="3.6640625" style="14" customWidth="1"/>
    <col min="6915" max="6915" width="2.77734375" style="14" customWidth="1"/>
    <col min="6916" max="6916" width="1.5546875" style="14" customWidth="1"/>
    <col min="6917" max="6917" width="6.77734375" style="14" customWidth="1"/>
    <col min="6918" max="6918" width="2.109375" style="14" customWidth="1"/>
    <col min="6919" max="6919" width="2.44140625" style="14" customWidth="1"/>
    <col min="6920" max="6920" width="5.109375" style="14" customWidth="1"/>
    <col min="6921" max="6921" width="13.88671875" style="14" customWidth="1"/>
    <col min="6922" max="6922" width="12.109375" style="14" customWidth="1"/>
    <col min="6923" max="6923" width="11.109375" style="14" customWidth="1"/>
    <col min="6924" max="6924" width="1.88671875" style="14" customWidth="1"/>
    <col min="6925" max="6925" width="4.5546875" style="14" customWidth="1"/>
    <col min="6926" max="6926" width="7.44140625" style="14" customWidth="1"/>
    <col min="6927" max="6927" width="2.88671875" style="14" customWidth="1"/>
    <col min="6928" max="6928" width="11.77734375" style="14" customWidth="1"/>
    <col min="6929" max="6929" width="5.5546875" style="14" customWidth="1"/>
    <col min="6930" max="6930" width="6.77734375" style="14" customWidth="1"/>
    <col min="6931" max="6931" width="7.77734375" style="14" customWidth="1"/>
    <col min="6932" max="6932" width="2.88671875" style="14" customWidth="1"/>
    <col min="6933" max="6933" width="5.77734375" style="14" customWidth="1"/>
    <col min="6934" max="6934" width="2.44140625" style="14" customWidth="1"/>
    <col min="6935" max="6935" width="10.6640625" style="14" customWidth="1"/>
    <col min="6936" max="6936" width="2.33203125" style="14" customWidth="1"/>
    <col min="6937" max="6937" width="3.6640625" style="14" customWidth="1"/>
    <col min="6938" max="7168" width="8.88671875" style="14"/>
    <col min="7169" max="7169" width="7.77734375" style="14" customWidth="1"/>
    <col min="7170" max="7170" width="3.6640625" style="14" customWidth="1"/>
    <col min="7171" max="7171" width="2.77734375" style="14" customWidth="1"/>
    <col min="7172" max="7172" width="1.5546875" style="14" customWidth="1"/>
    <col min="7173" max="7173" width="6.77734375" style="14" customWidth="1"/>
    <col min="7174" max="7174" width="2.109375" style="14" customWidth="1"/>
    <col min="7175" max="7175" width="2.44140625" style="14" customWidth="1"/>
    <col min="7176" max="7176" width="5.109375" style="14" customWidth="1"/>
    <col min="7177" max="7177" width="13.88671875" style="14" customWidth="1"/>
    <col min="7178" max="7178" width="12.109375" style="14" customWidth="1"/>
    <col min="7179" max="7179" width="11.109375" style="14" customWidth="1"/>
    <col min="7180" max="7180" width="1.88671875" style="14" customWidth="1"/>
    <col min="7181" max="7181" width="4.5546875" style="14" customWidth="1"/>
    <col min="7182" max="7182" width="7.44140625" style="14" customWidth="1"/>
    <col min="7183" max="7183" width="2.88671875" style="14" customWidth="1"/>
    <col min="7184" max="7184" width="11.77734375" style="14" customWidth="1"/>
    <col min="7185" max="7185" width="5.5546875" style="14" customWidth="1"/>
    <col min="7186" max="7186" width="6.77734375" style="14" customWidth="1"/>
    <col min="7187" max="7187" width="7.77734375" style="14" customWidth="1"/>
    <col min="7188" max="7188" width="2.88671875" style="14" customWidth="1"/>
    <col min="7189" max="7189" width="5.77734375" style="14" customWidth="1"/>
    <col min="7190" max="7190" width="2.44140625" style="14" customWidth="1"/>
    <col min="7191" max="7191" width="10.6640625" style="14" customWidth="1"/>
    <col min="7192" max="7192" width="2.33203125" style="14" customWidth="1"/>
    <col min="7193" max="7193" width="3.6640625" style="14" customWidth="1"/>
    <col min="7194" max="7424" width="8.88671875" style="14"/>
    <col min="7425" max="7425" width="7.77734375" style="14" customWidth="1"/>
    <col min="7426" max="7426" width="3.6640625" style="14" customWidth="1"/>
    <col min="7427" max="7427" width="2.77734375" style="14" customWidth="1"/>
    <col min="7428" max="7428" width="1.5546875" style="14" customWidth="1"/>
    <col min="7429" max="7429" width="6.77734375" style="14" customWidth="1"/>
    <col min="7430" max="7430" width="2.109375" style="14" customWidth="1"/>
    <col min="7431" max="7431" width="2.44140625" style="14" customWidth="1"/>
    <col min="7432" max="7432" width="5.109375" style="14" customWidth="1"/>
    <col min="7433" max="7433" width="13.88671875" style="14" customWidth="1"/>
    <col min="7434" max="7434" width="12.109375" style="14" customWidth="1"/>
    <col min="7435" max="7435" width="11.109375" style="14" customWidth="1"/>
    <col min="7436" max="7436" width="1.88671875" style="14" customWidth="1"/>
    <col min="7437" max="7437" width="4.5546875" style="14" customWidth="1"/>
    <col min="7438" max="7438" width="7.44140625" style="14" customWidth="1"/>
    <col min="7439" max="7439" width="2.88671875" style="14" customWidth="1"/>
    <col min="7440" max="7440" width="11.77734375" style="14" customWidth="1"/>
    <col min="7441" max="7441" width="5.5546875" style="14" customWidth="1"/>
    <col min="7442" max="7442" width="6.77734375" style="14" customWidth="1"/>
    <col min="7443" max="7443" width="7.77734375" style="14" customWidth="1"/>
    <col min="7444" max="7444" width="2.88671875" style="14" customWidth="1"/>
    <col min="7445" max="7445" width="5.77734375" style="14" customWidth="1"/>
    <col min="7446" max="7446" width="2.44140625" style="14" customWidth="1"/>
    <col min="7447" max="7447" width="10.6640625" style="14" customWidth="1"/>
    <col min="7448" max="7448" width="2.33203125" style="14" customWidth="1"/>
    <col min="7449" max="7449" width="3.6640625" style="14" customWidth="1"/>
    <col min="7450" max="7680" width="8.88671875" style="14"/>
    <col min="7681" max="7681" width="7.77734375" style="14" customWidth="1"/>
    <col min="7682" max="7682" width="3.6640625" style="14" customWidth="1"/>
    <col min="7683" max="7683" width="2.77734375" style="14" customWidth="1"/>
    <col min="7684" max="7684" width="1.5546875" style="14" customWidth="1"/>
    <col min="7685" max="7685" width="6.77734375" style="14" customWidth="1"/>
    <col min="7686" max="7686" width="2.109375" style="14" customWidth="1"/>
    <col min="7687" max="7687" width="2.44140625" style="14" customWidth="1"/>
    <col min="7688" max="7688" width="5.109375" style="14" customWidth="1"/>
    <col min="7689" max="7689" width="13.88671875" style="14" customWidth="1"/>
    <col min="7690" max="7690" width="12.109375" style="14" customWidth="1"/>
    <col min="7691" max="7691" width="11.109375" style="14" customWidth="1"/>
    <col min="7692" max="7692" width="1.88671875" style="14" customWidth="1"/>
    <col min="7693" max="7693" width="4.5546875" style="14" customWidth="1"/>
    <col min="7694" max="7694" width="7.44140625" style="14" customWidth="1"/>
    <col min="7695" max="7695" width="2.88671875" style="14" customWidth="1"/>
    <col min="7696" max="7696" width="11.77734375" style="14" customWidth="1"/>
    <col min="7697" max="7697" width="5.5546875" style="14" customWidth="1"/>
    <col min="7698" max="7698" width="6.77734375" style="14" customWidth="1"/>
    <col min="7699" max="7699" width="7.77734375" style="14" customWidth="1"/>
    <col min="7700" max="7700" width="2.88671875" style="14" customWidth="1"/>
    <col min="7701" max="7701" width="5.77734375" style="14" customWidth="1"/>
    <col min="7702" max="7702" width="2.44140625" style="14" customWidth="1"/>
    <col min="7703" max="7703" width="10.6640625" style="14" customWidth="1"/>
    <col min="7704" max="7704" width="2.33203125" style="14" customWidth="1"/>
    <col min="7705" max="7705" width="3.6640625" style="14" customWidth="1"/>
    <col min="7706" max="7936" width="8.88671875" style="14"/>
    <col min="7937" max="7937" width="7.77734375" style="14" customWidth="1"/>
    <col min="7938" max="7938" width="3.6640625" style="14" customWidth="1"/>
    <col min="7939" max="7939" width="2.77734375" style="14" customWidth="1"/>
    <col min="7940" max="7940" width="1.5546875" style="14" customWidth="1"/>
    <col min="7941" max="7941" width="6.77734375" style="14" customWidth="1"/>
    <col min="7942" max="7942" width="2.109375" style="14" customWidth="1"/>
    <col min="7943" max="7943" width="2.44140625" style="14" customWidth="1"/>
    <col min="7944" max="7944" width="5.109375" style="14" customWidth="1"/>
    <col min="7945" max="7945" width="13.88671875" style="14" customWidth="1"/>
    <col min="7946" max="7946" width="12.109375" style="14" customWidth="1"/>
    <col min="7947" max="7947" width="11.109375" style="14" customWidth="1"/>
    <col min="7948" max="7948" width="1.88671875" style="14" customWidth="1"/>
    <col min="7949" max="7949" width="4.5546875" style="14" customWidth="1"/>
    <col min="7950" max="7950" width="7.44140625" style="14" customWidth="1"/>
    <col min="7951" max="7951" width="2.88671875" style="14" customWidth="1"/>
    <col min="7952" max="7952" width="11.77734375" style="14" customWidth="1"/>
    <col min="7953" max="7953" width="5.5546875" style="14" customWidth="1"/>
    <col min="7954" max="7954" width="6.77734375" style="14" customWidth="1"/>
    <col min="7955" max="7955" width="7.77734375" style="14" customWidth="1"/>
    <col min="7956" max="7956" width="2.88671875" style="14" customWidth="1"/>
    <col min="7957" max="7957" width="5.77734375" style="14" customWidth="1"/>
    <col min="7958" max="7958" width="2.44140625" style="14" customWidth="1"/>
    <col min="7959" max="7959" width="10.6640625" style="14" customWidth="1"/>
    <col min="7960" max="7960" width="2.33203125" style="14" customWidth="1"/>
    <col min="7961" max="7961" width="3.6640625" style="14" customWidth="1"/>
    <col min="7962" max="8192" width="8.88671875" style="14"/>
    <col min="8193" max="8193" width="7.77734375" style="14" customWidth="1"/>
    <col min="8194" max="8194" width="3.6640625" style="14" customWidth="1"/>
    <col min="8195" max="8195" width="2.77734375" style="14" customWidth="1"/>
    <col min="8196" max="8196" width="1.5546875" style="14" customWidth="1"/>
    <col min="8197" max="8197" width="6.77734375" style="14" customWidth="1"/>
    <col min="8198" max="8198" width="2.109375" style="14" customWidth="1"/>
    <col min="8199" max="8199" width="2.44140625" style="14" customWidth="1"/>
    <col min="8200" max="8200" width="5.109375" style="14" customWidth="1"/>
    <col min="8201" max="8201" width="13.88671875" style="14" customWidth="1"/>
    <col min="8202" max="8202" width="12.109375" style="14" customWidth="1"/>
    <col min="8203" max="8203" width="11.109375" style="14" customWidth="1"/>
    <col min="8204" max="8204" width="1.88671875" style="14" customWidth="1"/>
    <col min="8205" max="8205" width="4.5546875" style="14" customWidth="1"/>
    <col min="8206" max="8206" width="7.44140625" style="14" customWidth="1"/>
    <col min="8207" max="8207" width="2.88671875" style="14" customWidth="1"/>
    <col min="8208" max="8208" width="11.77734375" style="14" customWidth="1"/>
    <col min="8209" max="8209" width="5.5546875" style="14" customWidth="1"/>
    <col min="8210" max="8210" width="6.77734375" style="14" customWidth="1"/>
    <col min="8211" max="8211" width="7.77734375" style="14" customWidth="1"/>
    <col min="8212" max="8212" width="2.88671875" style="14" customWidth="1"/>
    <col min="8213" max="8213" width="5.77734375" style="14" customWidth="1"/>
    <col min="8214" max="8214" width="2.44140625" style="14" customWidth="1"/>
    <col min="8215" max="8215" width="10.6640625" style="14" customWidth="1"/>
    <col min="8216" max="8216" width="2.33203125" style="14" customWidth="1"/>
    <col min="8217" max="8217" width="3.6640625" style="14" customWidth="1"/>
    <col min="8218" max="8448" width="8.88671875" style="14"/>
    <col min="8449" max="8449" width="7.77734375" style="14" customWidth="1"/>
    <col min="8450" max="8450" width="3.6640625" style="14" customWidth="1"/>
    <col min="8451" max="8451" width="2.77734375" style="14" customWidth="1"/>
    <col min="8452" max="8452" width="1.5546875" style="14" customWidth="1"/>
    <col min="8453" max="8453" width="6.77734375" style="14" customWidth="1"/>
    <col min="8454" max="8454" width="2.109375" style="14" customWidth="1"/>
    <col min="8455" max="8455" width="2.44140625" style="14" customWidth="1"/>
    <col min="8456" max="8456" width="5.109375" style="14" customWidth="1"/>
    <col min="8457" max="8457" width="13.88671875" style="14" customWidth="1"/>
    <col min="8458" max="8458" width="12.109375" style="14" customWidth="1"/>
    <col min="8459" max="8459" width="11.109375" style="14" customWidth="1"/>
    <col min="8460" max="8460" width="1.88671875" style="14" customWidth="1"/>
    <col min="8461" max="8461" width="4.5546875" style="14" customWidth="1"/>
    <col min="8462" max="8462" width="7.44140625" style="14" customWidth="1"/>
    <col min="8463" max="8463" width="2.88671875" style="14" customWidth="1"/>
    <col min="8464" max="8464" width="11.77734375" style="14" customWidth="1"/>
    <col min="8465" max="8465" width="5.5546875" style="14" customWidth="1"/>
    <col min="8466" max="8466" width="6.77734375" style="14" customWidth="1"/>
    <col min="8467" max="8467" width="7.77734375" style="14" customWidth="1"/>
    <col min="8468" max="8468" width="2.88671875" style="14" customWidth="1"/>
    <col min="8469" max="8469" width="5.77734375" style="14" customWidth="1"/>
    <col min="8470" max="8470" width="2.44140625" style="14" customWidth="1"/>
    <col min="8471" max="8471" width="10.6640625" style="14" customWidth="1"/>
    <col min="8472" max="8472" width="2.33203125" style="14" customWidth="1"/>
    <col min="8473" max="8473" width="3.6640625" style="14" customWidth="1"/>
    <col min="8474" max="8704" width="8.88671875" style="14"/>
    <col min="8705" max="8705" width="7.77734375" style="14" customWidth="1"/>
    <col min="8706" max="8706" width="3.6640625" style="14" customWidth="1"/>
    <col min="8707" max="8707" width="2.77734375" style="14" customWidth="1"/>
    <col min="8708" max="8708" width="1.5546875" style="14" customWidth="1"/>
    <col min="8709" max="8709" width="6.77734375" style="14" customWidth="1"/>
    <col min="8710" max="8710" width="2.109375" style="14" customWidth="1"/>
    <col min="8711" max="8711" width="2.44140625" style="14" customWidth="1"/>
    <col min="8712" max="8712" width="5.109375" style="14" customWidth="1"/>
    <col min="8713" max="8713" width="13.88671875" style="14" customWidth="1"/>
    <col min="8714" max="8714" width="12.109375" style="14" customWidth="1"/>
    <col min="8715" max="8715" width="11.109375" style="14" customWidth="1"/>
    <col min="8716" max="8716" width="1.88671875" style="14" customWidth="1"/>
    <col min="8717" max="8717" width="4.5546875" style="14" customWidth="1"/>
    <col min="8718" max="8718" width="7.44140625" style="14" customWidth="1"/>
    <col min="8719" max="8719" width="2.88671875" style="14" customWidth="1"/>
    <col min="8720" max="8720" width="11.77734375" style="14" customWidth="1"/>
    <col min="8721" max="8721" width="5.5546875" style="14" customWidth="1"/>
    <col min="8722" max="8722" width="6.77734375" style="14" customWidth="1"/>
    <col min="8723" max="8723" width="7.77734375" style="14" customWidth="1"/>
    <col min="8724" max="8724" width="2.88671875" style="14" customWidth="1"/>
    <col min="8725" max="8725" width="5.77734375" style="14" customWidth="1"/>
    <col min="8726" max="8726" width="2.44140625" style="14" customWidth="1"/>
    <col min="8727" max="8727" width="10.6640625" style="14" customWidth="1"/>
    <col min="8728" max="8728" width="2.33203125" style="14" customWidth="1"/>
    <col min="8729" max="8729" width="3.6640625" style="14" customWidth="1"/>
    <col min="8730" max="8960" width="8.88671875" style="14"/>
    <col min="8961" max="8961" width="7.77734375" style="14" customWidth="1"/>
    <col min="8962" max="8962" width="3.6640625" style="14" customWidth="1"/>
    <col min="8963" max="8963" width="2.77734375" style="14" customWidth="1"/>
    <col min="8964" max="8964" width="1.5546875" style="14" customWidth="1"/>
    <col min="8965" max="8965" width="6.77734375" style="14" customWidth="1"/>
    <col min="8966" max="8966" width="2.109375" style="14" customWidth="1"/>
    <col min="8967" max="8967" width="2.44140625" style="14" customWidth="1"/>
    <col min="8968" max="8968" width="5.109375" style="14" customWidth="1"/>
    <col min="8969" max="8969" width="13.88671875" style="14" customWidth="1"/>
    <col min="8970" max="8970" width="12.109375" style="14" customWidth="1"/>
    <col min="8971" max="8971" width="11.109375" style="14" customWidth="1"/>
    <col min="8972" max="8972" width="1.88671875" style="14" customWidth="1"/>
    <col min="8973" max="8973" width="4.5546875" style="14" customWidth="1"/>
    <col min="8974" max="8974" width="7.44140625" style="14" customWidth="1"/>
    <col min="8975" max="8975" width="2.88671875" style="14" customWidth="1"/>
    <col min="8976" max="8976" width="11.77734375" style="14" customWidth="1"/>
    <col min="8977" max="8977" width="5.5546875" style="14" customWidth="1"/>
    <col min="8978" max="8978" width="6.77734375" style="14" customWidth="1"/>
    <col min="8979" max="8979" width="7.77734375" style="14" customWidth="1"/>
    <col min="8980" max="8980" width="2.88671875" style="14" customWidth="1"/>
    <col min="8981" max="8981" width="5.77734375" style="14" customWidth="1"/>
    <col min="8982" max="8982" width="2.44140625" style="14" customWidth="1"/>
    <col min="8983" max="8983" width="10.6640625" style="14" customWidth="1"/>
    <col min="8984" max="8984" width="2.33203125" style="14" customWidth="1"/>
    <col min="8985" max="8985" width="3.6640625" style="14" customWidth="1"/>
    <col min="8986" max="9216" width="8.88671875" style="14"/>
    <col min="9217" max="9217" width="7.77734375" style="14" customWidth="1"/>
    <col min="9218" max="9218" width="3.6640625" style="14" customWidth="1"/>
    <col min="9219" max="9219" width="2.77734375" style="14" customWidth="1"/>
    <col min="9220" max="9220" width="1.5546875" style="14" customWidth="1"/>
    <col min="9221" max="9221" width="6.77734375" style="14" customWidth="1"/>
    <col min="9222" max="9222" width="2.109375" style="14" customWidth="1"/>
    <col min="9223" max="9223" width="2.44140625" style="14" customWidth="1"/>
    <col min="9224" max="9224" width="5.109375" style="14" customWidth="1"/>
    <col min="9225" max="9225" width="13.88671875" style="14" customWidth="1"/>
    <col min="9226" max="9226" width="12.109375" style="14" customWidth="1"/>
    <col min="9227" max="9227" width="11.109375" style="14" customWidth="1"/>
    <col min="9228" max="9228" width="1.88671875" style="14" customWidth="1"/>
    <col min="9229" max="9229" width="4.5546875" style="14" customWidth="1"/>
    <col min="9230" max="9230" width="7.44140625" style="14" customWidth="1"/>
    <col min="9231" max="9231" width="2.88671875" style="14" customWidth="1"/>
    <col min="9232" max="9232" width="11.77734375" style="14" customWidth="1"/>
    <col min="9233" max="9233" width="5.5546875" style="14" customWidth="1"/>
    <col min="9234" max="9234" width="6.77734375" style="14" customWidth="1"/>
    <col min="9235" max="9235" width="7.77734375" style="14" customWidth="1"/>
    <col min="9236" max="9236" width="2.88671875" style="14" customWidth="1"/>
    <col min="9237" max="9237" width="5.77734375" style="14" customWidth="1"/>
    <col min="9238" max="9238" width="2.44140625" style="14" customWidth="1"/>
    <col min="9239" max="9239" width="10.6640625" style="14" customWidth="1"/>
    <col min="9240" max="9240" width="2.33203125" style="14" customWidth="1"/>
    <col min="9241" max="9241" width="3.6640625" style="14" customWidth="1"/>
    <col min="9242" max="9472" width="8.88671875" style="14"/>
    <col min="9473" max="9473" width="7.77734375" style="14" customWidth="1"/>
    <col min="9474" max="9474" width="3.6640625" style="14" customWidth="1"/>
    <col min="9475" max="9475" width="2.77734375" style="14" customWidth="1"/>
    <col min="9476" max="9476" width="1.5546875" style="14" customWidth="1"/>
    <col min="9477" max="9477" width="6.77734375" style="14" customWidth="1"/>
    <col min="9478" max="9478" width="2.109375" style="14" customWidth="1"/>
    <col min="9479" max="9479" width="2.44140625" style="14" customWidth="1"/>
    <col min="9480" max="9480" width="5.109375" style="14" customWidth="1"/>
    <col min="9481" max="9481" width="13.88671875" style="14" customWidth="1"/>
    <col min="9482" max="9482" width="12.109375" style="14" customWidth="1"/>
    <col min="9483" max="9483" width="11.109375" style="14" customWidth="1"/>
    <col min="9484" max="9484" width="1.88671875" style="14" customWidth="1"/>
    <col min="9485" max="9485" width="4.5546875" style="14" customWidth="1"/>
    <col min="9486" max="9486" width="7.44140625" style="14" customWidth="1"/>
    <col min="9487" max="9487" width="2.88671875" style="14" customWidth="1"/>
    <col min="9488" max="9488" width="11.77734375" style="14" customWidth="1"/>
    <col min="9489" max="9489" width="5.5546875" style="14" customWidth="1"/>
    <col min="9490" max="9490" width="6.77734375" style="14" customWidth="1"/>
    <col min="9491" max="9491" width="7.77734375" style="14" customWidth="1"/>
    <col min="9492" max="9492" width="2.88671875" style="14" customWidth="1"/>
    <col min="9493" max="9493" width="5.77734375" style="14" customWidth="1"/>
    <col min="9494" max="9494" width="2.44140625" style="14" customWidth="1"/>
    <col min="9495" max="9495" width="10.6640625" style="14" customWidth="1"/>
    <col min="9496" max="9496" width="2.33203125" style="14" customWidth="1"/>
    <col min="9497" max="9497" width="3.6640625" style="14" customWidth="1"/>
    <col min="9498" max="9728" width="8.88671875" style="14"/>
    <col min="9729" max="9729" width="7.77734375" style="14" customWidth="1"/>
    <col min="9730" max="9730" width="3.6640625" style="14" customWidth="1"/>
    <col min="9731" max="9731" width="2.77734375" style="14" customWidth="1"/>
    <col min="9732" max="9732" width="1.5546875" style="14" customWidth="1"/>
    <col min="9733" max="9733" width="6.77734375" style="14" customWidth="1"/>
    <col min="9734" max="9734" width="2.109375" style="14" customWidth="1"/>
    <col min="9735" max="9735" width="2.44140625" style="14" customWidth="1"/>
    <col min="9736" max="9736" width="5.109375" style="14" customWidth="1"/>
    <col min="9737" max="9737" width="13.88671875" style="14" customWidth="1"/>
    <col min="9738" max="9738" width="12.109375" style="14" customWidth="1"/>
    <col min="9739" max="9739" width="11.109375" style="14" customWidth="1"/>
    <col min="9740" max="9740" width="1.88671875" style="14" customWidth="1"/>
    <col min="9741" max="9741" width="4.5546875" style="14" customWidth="1"/>
    <col min="9742" max="9742" width="7.44140625" style="14" customWidth="1"/>
    <col min="9743" max="9743" width="2.88671875" style="14" customWidth="1"/>
    <col min="9744" max="9744" width="11.77734375" style="14" customWidth="1"/>
    <col min="9745" max="9745" width="5.5546875" style="14" customWidth="1"/>
    <col min="9746" max="9746" width="6.77734375" style="14" customWidth="1"/>
    <col min="9747" max="9747" width="7.77734375" style="14" customWidth="1"/>
    <col min="9748" max="9748" width="2.88671875" style="14" customWidth="1"/>
    <col min="9749" max="9749" width="5.77734375" style="14" customWidth="1"/>
    <col min="9750" max="9750" width="2.44140625" style="14" customWidth="1"/>
    <col min="9751" max="9751" width="10.6640625" style="14" customWidth="1"/>
    <col min="9752" max="9752" width="2.33203125" style="14" customWidth="1"/>
    <col min="9753" max="9753" width="3.6640625" style="14" customWidth="1"/>
    <col min="9754" max="9984" width="8.88671875" style="14"/>
    <col min="9985" max="9985" width="7.77734375" style="14" customWidth="1"/>
    <col min="9986" max="9986" width="3.6640625" style="14" customWidth="1"/>
    <col min="9987" max="9987" width="2.77734375" style="14" customWidth="1"/>
    <col min="9988" max="9988" width="1.5546875" style="14" customWidth="1"/>
    <col min="9989" max="9989" width="6.77734375" style="14" customWidth="1"/>
    <col min="9990" max="9990" width="2.109375" style="14" customWidth="1"/>
    <col min="9991" max="9991" width="2.44140625" style="14" customWidth="1"/>
    <col min="9992" max="9992" width="5.109375" style="14" customWidth="1"/>
    <col min="9993" max="9993" width="13.88671875" style="14" customWidth="1"/>
    <col min="9994" max="9994" width="12.109375" style="14" customWidth="1"/>
    <col min="9995" max="9995" width="11.109375" style="14" customWidth="1"/>
    <col min="9996" max="9996" width="1.88671875" style="14" customWidth="1"/>
    <col min="9997" max="9997" width="4.5546875" style="14" customWidth="1"/>
    <col min="9998" max="9998" width="7.44140625" style="14" customWidth="1"/>
    <col min="9999" max="9999" width="2.88671875" style="14" customWidth="1"/>
    <col min="10000" max="10000" width="11.77734375" style="14" customWidth="1"/>
    <col min="10001" max="10001" width="5.5546875" style="14" customWidth="1"/>
    <col min="10002" max="10002" width="6.77734375" style="14" customWidth="1"/>
    <col min="10003" max="10003" width="7.77734375" style="14" customWidth="1"/>
    <col min="10004" max="10004" width="2.88671875" style="14" customWidth="1"/>
    <col min="10005" max="10005" width="5.77734375" style="14" customWidth="1"/>
    <col min="10006" max="10006" width="2.44140625" style="14" customWidth="1"/>
    <col min="10007" max="10007" width="10.6640625" style="14" customWidth="1"/>
    <col min="10008" max="10008" width="2.33203125" style="14" customWidth="1"/>
    <col min="10009" max="10009" width="3.6640625" style="14" customWidth="1"/>
    <col min="10010" max="10240" width="8.88671875" style="14"/>
    <col min="10241" max="10241" width="7.77734375" style="14" customWidth="1"/>
    <col min="10242" max="10242" width="3.6640625" style="14" customWidth="1"/>
    <col min="10243" max="10243" width="2.77734375" style="14" customWidth="1"/>
    <col min="10244" max="10244" width="1.5546875" style="14" customWidth="1"/>
    <col min="10245" max="10245" width="6.77734375" style="14" customWidth="1"/>
    <col min="10246" max="10246" width="2.109375" style="14" customWidth="1"/>
    <col min="10247" max="10247" width="2.44140625" style="14" customWidth="1"/>
    <col min="10248" max="10248" width="5.109375" style="14" customWidth="1"/>
    <col min="10249" max="10249" width="13.88671875" style="14" customWidth="1"/>
    <col min="10250" max="10250" width="12.109375" style="14" customWidth="1"/>
    <col min="10251" max="10251" width="11.109375" style="14" customWidth="1"/>
    <col min="10252" max="10252" width="1.88671875" style="14" customWidth="1"/>
    <col min="10253" max="10253" width="4.5546875" style="14" customWidth="1"/>
    <col min="10254" max="10254" width="7.44140625" style="14" customWidth="1"/>
    <col min="10255" max="10255" width="2.88671875" style="14" customWidth="1"/>
    <col min="10256" max="10256" width="11.77734375" style="14" customWidth="1"/>
    <col min="10257" max="10257" width="5.5546875" style="14" customWidth="1"/>
    <col min="10258" max="10258" width="6.77734375" style="14" customWidth="1"/>
    <col min="10259" max="10259" width="7.77734375" style="14" customWidth="1"/>
    <col min="10260" max="10260" width="2.88671875" style="14" customWidth="1"/>
    <col min="10261" max="10261" width="5.77734375" style="14" customWidth="1"/>
    <col min="10262" max="10262" width="2.44140625" style="14" customWidth="1"/>
    <col min="10263" max="10263" width="10.6640625" style="14" customWidth="1"/>
    <col min="10264" max="10264" width="2.33203125" style="14" customWidth="1"/>
    <col min="10265" max="10265" width="3.6640625" style="14" customWidth="1"/>
    <col min="10266" max="10496" width="8.88671875" style="14"/>
    <col min="10497" max="10497" width="7.77734375" style="14" customWidth="1"/>
    <col min="10498" max="10498" width="3.6640625" style="14" customWidth="1"/>
    <col min="10499" max="10499" width="2.77734375" style="14" customWidth="1"/>
    <col min="10500" max="10500" width="1.5546875" style="14" customWidth="1"/>
    <col min="10501" max="10501" width="6.77734375" style="14" customWidth="1"/>
    <col min="10502" max="10502" width="2.109375" style="14" customWidth="1"/>
    <col min="10503" max="10503" width="2.44140625" style="14" customWidth="1"/>
    <col min="10504" max="10504" width="5.109375" style="14" customWidth="1"/>
    <col min="10505" max="10505" width="13.88671875" style="14" customWidth="1"/>
    <col min="10506" max="10506" width="12.109375" style="14" customWidth="1"/>
    <col min="10507" max="10507" width="11.109375" style="14" customWidth="1"/>
    <col min="10508" max="10508" width="1.88671875" style="14" customWidth="1"/>
    <col min="10509" max="10509" width="4.5546875" style="14" customWidth="1"/>
    <col min="10510" max="10510" width="7.44140625" style="14" customWidth="1"/>
    <col min="10511" max="10511" width="2.88671875" style="14" customWidth="1"/>
    <col min="10512" max="10512" width="11.77734375" style="14" customWidth="1"/>
    <col min="10513" max="10513" width="5.5546875" style="14" customWidth="1"/>
    <col min="10514" max="10514" width="6.77734375" style="14" customWidth="1"/>
    <col min="10515" max="10515" width="7.77734375" style="14" customWidth="1"/>
    <col min="10516" max="10516" width="2.88671875" style="14" customWidth="1"/>
    <col min="10517" max="10517" width="5.77734375" style="14" customWidth="1"/>
    <col min="10518" max="10518" width="2.44140625" style="14" customWidth="1"/>
    <col min="10519" max="10519" width="10.6640625" style="14" customWidth="1"/>
    <col min="10520" max="10520" width="2.33203125" style="14" customWidth="1"/>
    <col min="10521" max="10521" width="3.6640625" style="14" customWidth="1"/>
    <col min="10522" max="10752" width="8.88671875" style="14"/>
    <col min="10753" max="10753" width="7.77734375" style="14" customWidth="1"/>
    <col min="10754" max="10754" width="3.6640625" style="14" customWidth="1"/>
    <col min="10755" max="10755" width="2.77734375" style="14" customWidth="1"/>
    <col min="10756" max="10756" width="1.5546875" style="14" customWidth="1"/>
    <col min="10757" max="10757" width="6.77734375" style="14" customWidth="1"/>
    <col min="10758" max="10758" width="2.109375" style="14" customWidth="1"/>
    <col min="10759" max="10759" width="2.44140625" style="14" customWidth="1"/>
    <col min="10760" max="10760" width="5.109375" style="14" customWidth="1"/>
    <col min="10761" max="10761" width="13.88671875" style="14" customWidth="1"/>
    <col min="10762" max="10762" width="12.109375" style="14" customWidth="1"/>
    <col min="10763" max="10763" width="11.109375" style="14" customWidth="1"/>
    <col min="10764" max="10764" width="1.88671875" style="14" customWidth="1"/>
    <col min="10765" max="10765" width="4.5546875" style="14" customWidth="1"/>
    <col min="10766" max="10766" width="7.44140625" style="14" customWidth="1"/>
    <col min="10767" max="10767" width="2.88671875" style="14" customWidth="1"/>
    <col min="10768" max="10768" width="11.77734375" style="14" customWidth="1"/>
    <col min="10769" max="10769" width="5.5546875" style="14" customWidth="1"/>
    <col min="10770" max="10770" width="6.77734375" style="14" customWidth="1"/>
    <col min="10771" max="10771" width="7.77734375" style="14" customWidth="1"/>
    <col min="10772" max="10772" width="2.88671875" style="14" customWidth="1"/>
    <col min="10773" max="10773" width="5.77734375" style="14" customWidth="1"/>
    <col min="10774" max="10774" width="2.44140625" style="14" customWidth="1"/>
    <col min="10775" max="10775" width="10.6640625" style="14" customWidth="1"/>
    <col min="10776" max="10776" width="2.33203125" style="14" customWidth="1"/>
    <col min="10777" max="10777" width="3.6640625" style="14" customWidth="1"/>
    <col min="10778" max="11008" width="8.88671875" style="14"/>
    <col min="11009" max="11009" width="7.77734375" style="14" customWidth="1"/>
    <col min="11010" max="11010" width="3.6640625" style="14" customWidth="1"/>
    <col min="11011" max="11011" width="2.77734375" style="14" customWidth="1"/>
    <col min="11012" max="11012" width="1.5546875" style="14" customWidth="1"/>
    <col min="11013" max="11013" width="6.77734375" style="14" customWidth="1"/>
    <col min="11014" max="11014" width="2.109375" style="14" customWidth="1"/>
    <col min="11015" max="11015" width="2.44140625" style="14" customWidth="1"/>
    <col min="11016" max="11016" width="5.109375" style="14" customWidth="1"/>
    <col min="11017" max="11017" width="13.88671875" style="14" customWidth="1"/>
    <col min="11018" max="11018" width="12.109375" style="14" customWidth="1"/>
    <col min="11019" max="11019" width="11.109375" style="14" customWidth="1"/>
    <col min="11020" max="11020" width="1.88671875" style="14" customWidth="1"/>
    <col min="11021" max="11021" width="4.5546875" style="14" customWidth="1"/>
    <col min="11022" max="11022" width="7.44140625" style="14" customWidth="1"/>
    <col min="11023" max="11023" width="2.88671875" style="14" customWidth="1"/>
    <col min="11024" max="11024" width="11.77734375" style="14" customWidth="1"/>
    <col min="11025" max="11025" width="5.5546875" style="14" customWidth="1"/>
    <col min="11026" max="11026" width="6.77734375" style="14" customWidth="1"/>
    <col min="11027" max="11027" width="7.77734375" style="14" customWidth="1"/>
    <col min="11028" max="11028" width="2.88671875" style="14" customWidth="1"/>
    <col min="11029" max="11029" width="5.77734375" style="14" customWidth="1"/>
    <col min="11030" max="11030" width="2.44140625" style="14" customWidth="1"/>
    <col min="11031" max="11031" width="10.6640625" style="14" customWidth="1"/>
    <col min="11032" max="11032" width="2.33203125" style="14" customWidth="1"/>
    <col min="11033" max="11033" width="3.6640625" style="14" customWidth="1"/>
    <col min="11034" max="11264" width="8.88671875" style="14"/>
    <col min="11265" max="11265" width="7.77734375" style="14" customWidth="1"/>
    <col min="11266" max="11266" width="3.6640625" style="14" customWidth="1"/>
    <col min="11267" max="11267" width="2.77734375" style="14" customWidth="1"/>
    <col min="11268" max="11268" width="1.5546875" style="14" customWidth="1"/>
    <col min="11269" max="11269" width="6.77734375" style="14" customWidth="1"/>
    <col min="11270" max="11270" width="2.109375" style="14" customWidth="1"/>
    <col min="11271" max="11271" width="2.44140625" style="14" customWidth="1"/>
    <col min="11272" max="11272" width="5.109375" style="14" customWidth="1"/>
    <col min="11273" max="11273" width="13.88671875" style="14" customWidth="1"/>
    <col min="11274" max="11274" width="12.109375" style="14" customWidth="1"/>
    <col min="11275" max="11275" width="11.109375" style="14" customWidth="1"/>
    <col min="11276" max="11276" width="1.88671875" style="14" customWidth="1"/>
    <col min="11277" max="11277" width="4.5546875" style="14" customWidth="1"/>
    <col min="11278" max="11278" width="7.44140625" style="14" customWidth="1"/>
    <col min="11279" max="11279" width="2.88671875" style="14" customWidth="1"/>
    <col min="11280" max="11280" width="11.77734375" style="14" customWidth="1"/>
    <col min="11281" max="11281" width="5.5546875" style="14" customWidth="1"/>
    <col min="11282" max="11282" width="6.77734375" style="14" customWidth="1"/>
    <col min="11283" max="11283" width="7.77734375" style="14" customWidth="1"/>
    <col min="11284" max="11284" width="2.88671875" style="14" customWidth="1"/>
    <col min="11285" max="11285" width="5.77734375" style="14" customWidth="1"/>
    <col min="11286" max="11286" width="2.44140625" style="14" customWidth="1"/>
    <col min="11287" max="11287" width="10.6640625" style="14" customWidth="1"/>
    <col min="11288" max="11288" width="2.33203125" style="14" customWidth="1"/>
    <col min="11289" max="11289" width="3.6640625" style="14" customWidth="1"/>
    <col min="11290" max="11520" width="8.88671875" style="14"/>
    <col min="11521" max="11521" width="7.77734375" style="14" customWidth="1"/>
    <col min="11522" max="11522" width="3.6640625" style="14" customWidth="1"/>
    <col min="11523" max="11523" width="2.77734375" style="14" customWidth="1"/>
    <col min="11524" max="11524" width="1.5546875" style="14" customWidth="1"/>
    <col min="11525" max="11525" width="6.77734375" style="14" customWidth="1"/>
    <col min="11526" max="11526" width="2.109375" style="14" customWidth="1"/>
    <col min="11527" max="11527" width="2.44140625" style="14" customWidth="1"/>
    <col min="11528" max="11528" width="5.109375" style="14" customWidth="1"/>
    <col min="11529" max="11529" width="13.88671875" style="14" customWidth="1"/>
    <col min="11530" max="11530" width="12.109375" style="14" customWidth="1"/>
    <col min="11531" max="11531" width="11.109375" style="14" customWidth="1"/>
    <col min="11532" max="11532" width="1.88671875" style="14" customWidth="1"/>
    <col min="11533" max="11533" width="4.5546875" style="14" customWidth="1"/>
    <col min="11534" max="11534" width="7.44140625" style="14" customWidth="1"/>
    <col min="11535" max="11535" width="2.88671875" style="14" customWidth="1"/>
    <col min="11536" max="11536" width="11.77734375" style="14" customWidth="1"/>
    <col min="11537" max="11537" width="5.5546875" style="14" customWidth="1"/>
    <col min="11538" max="11538" width="6.77734375" style="14" customWidth="1"/>
    <col min="11539" max="11539" width="7.77734375" style="14" customWidth="1"/>
    <col min="11540" max="11540" width="2.88671875" style="14" customWidth="1"/>
    <col min="11541" max="11541" width="5.77734375" style="14" customWidth="1"/>
    <col min="11542" max="11542" width="2.44140625" style="14" customWidth="1"/>
    <col min="11543" max="11543" width="10.6640625" style="14" customWidth="1"/>
    <col min="11544" max="11544" width="2.33203125" style="14" customWidth="1"/>
    <col min="11545" max="11545" width="3.6640625" style="14" customWidth="1"/>
    <col min="11546" max="11776" width="8.88671875" style="14"/>
    <col min="11777" max="11777" width="7.77734375" style="14" customWidth="1"/>
    <col min="11778" max="11778" width="3.6640625" style="14" customWidth="1"/>
    <col min="11779" max="11779" width="2.77734375" style="14" customWidth="1"/>
    <col min="11780" max="11780" width="1.5546875" style="14" customWidth="1"/>
    <col min="11781" max="11781" width="6.77734375" style="14" customWidth="1"/>
    <col min="11782" max="11782" width="2.109375" style="14" customWidth="1"/>
    <col min="11783" max="11783" width="2.44140625" style="14" customWidth="1"/>
    <col min="11784" max="11784" width="5.109375" style="14" customWidth="1"/>
    <col min="11785" max="11785" width="13.88671875" style="14" customWidth="1"/>
    <col min="11786" max="11786" width="12.109375" style="14" customWidth="1"/>
    <col min="11787" max="11787" width="11.109375" style="14" customWidth="1"/>
    <col min="11788" max="11788" width="1.88671875" style="14" customWidth="1"/>
    <col min="11789" max="11789" width="4.5546875" style="14" customWidth="1"/>
    <col min="11790" max="11790" width="7.44140625" style="14" customWidth="1"/>
    <col min="11791" max="11791" width="2.88671875" style="14" customWidth="1"/>
    <col min="11792" max="11792" width="11.77734375" style="14" customWidth="1"/>
    <col min="11793" max="11793" width="5.5546875" style="14" customWidth="1"/>
    <col min="11794" max="11794" width="6.77734375" style="14" customWidth="1"/>
    <col min="11795" max="11795" width="7.77734375" style="14" customWidth="1"/>
    <col min="11796" max="11796" width="2.88671875" style="14" customWidth="1"/>
    <col min="11797" max="11797" width="5.77734375" style="14" customWidth="1"/>
    <col min="11798" max="11798" width="2.44140625" style="14" customWidth="1"/>
    <col min="11799" max="11799" width="10.6640625" style="14" customWidth="1"/>
    <col min="11800" max="11800" width="2.33203125" style="14" customWidth="1"/>
    <col min="11801" max="11801" width="3.6640625" style="14" customWidth="1"/>
    <col min="11802" max="12032" width="8.88671875" style="14"/>
    <col min="12033" max="12033" width="7.77734375" style="14" customWidth="1"/>
    <col min="12034" max="12034" width="3.6640625" style="14" customWidth="1"/>
    <col min="12035" max="12035" width="2.77734375" style="14" customWidth="1"/>
    <col min="12036" max="12036" width="1.5546875" style="14" customWidth="1"/>
    <col min="12037" max="12037" width="6.77734375" style="14" customWidth="1"/>
    <col min="12038" max="12038" width="2.109375" style="14" customWidth="1"/>
    <col min="12039" max="12039" width="2.44140625" style="14" customWidth="1"/>
    <col min="12040" max="12040" width="5.109375" style="14" customWidth="1"/>
    <col min="12041" max="12041" width="13.88671875" style="14" customWidth="1"/>
    <col min="12042" max="12042" width="12.109375" style="14" customWidth="1"/>
    <col min="12043" max="12043" width="11.109375" style="14" customWidth="1"/>
    <col min="12044" max="12044" width="1.88671875" style="14" customWidth="1"/>
    <col min="12045" max="12045" width="4.5546875" style="14" customWidth="1"/>
    <col min="12046" max="12046" width="7.44140625" style="14" customWidth="1"/>
    <col min="12047" max="12047" width="2.88671875" style="14" customWidth="1"/>
    <col min="12048" max="12048" width="11.77734375" style="14" customWidth="1"/>
    <col min="12049" max="12049" width="5.5546875" style="14" customWidth="1"/>
    <col min="12050" max="12050" width="6.77734375" style="14" customWidth="1"/>
    <col min="12051" max="12051" width="7.77734375" style="14" customWidth="1"/>
    <col min="12052" max="12052" width="2.88671875" style="14" customWidth="1"/>
    <col min="12053" max="12053" width="5.77734375" style="14" customWidth="1"/>
    <col min="12054" max="12054" width="2.44140625" style="14" customWidth="1"/>
    <col min="12055" max="12055" width="10.6640625" style="14" customWidth="1"/>
    <col min="12056" max="12056" width="2.33203125" style="14" customWidth="1"/>
    <col min="12057" max="12057" width="3.6640625" style="14" customWidth="1"/>
    <col min="12058" max="12288" width="8.88671875" style="14"/>
    <col min="12289" max="12289" width="7.77734375" style="14" customWidth="1"/>
    <col min="12290" max="12290" width="3.6640625" style="14" customWidth="1"/>
    <col min="12291" max="12291" width="2.77734375" style="14" customWidth="1"/>
    <col min="12292" max="12292" width="1.5546875" style="14" customWidth="1"/>
    <col min="12293" max="12293" width="6.77734375" style="14" customWidth="1"/>
    <col min="12294" max="12294" width="2.109375" style="14" customWidth="1"/>
    <col min="12295" max="12295" width="2.44140625" style="14" customWidth="1"/>
    <col min="12296" max="12296" width="5.109375" style="14" customWidth="1"/>
    <col min="12297" max="12297" width="13.88671875" style="14" customWidth="1"/>
    <col min="12298" max="12298" width="12.109375" style="14" customWidth="1"/>
    <col min="12299" max="12299" width="11.109375" style="14" customWidth="1"/>
    <col min="12300" max="12300" width="1.88671875" style="14" customWidth="1"/>
    <col min="12301" max="12301" width="4.5546875" style="14" customWidth="1"/>
    <col min="12302" max="12302" width="7.44140625" style="14" customWidth="1"/>
    <col min="12303" max="12303" width="2.88671875" style="14" customWidth="1"/>
    <col min="12304" max="12304" width="11.77734375" style="14" customWidth="1"/>
    <col min="12305" max="12305" width="5.5546875" style="14" customWidth="1"/>
    <col min="12306" max="12306" width="6.77734375" style="14" customWidth="1"/>
    <col min="12307" max="12307" width="7.77734375" style="14" customWidth="1"/>
    <col min="12308" max="12308" width="2.88671875" style="14" customWidth="1"/>
    <col min="12309" max="12309" width="5.77734375" style="14" customWidth="1"/>
    <col min="12310" max="12310" width="2.44140625" style="14" customWidth="1"/>
    <col min="12311" max="12311" width="10.6640625" style="14" customWidth="1"/>
    <col min="12312" max="12312" width="2.33203125" style="14" customWidth="1"/>
    <col min="12313" max="12313" width="3.6640625" style="14" customWidth="1"/>
    <col min="12314" max="12544" width="8.88671875" style="14"/>
    <col min="12545" max="12545" width="7.77734375" style="14" customWidth="1"/>
    <col min="12546" max="12546" width="3.6640625" style="14" customWidth="1"/>
    <col min="12547" max="12547" width="2.77734375" style="14" customWidth="1"/>
    <col min="12548" max="12548" width="1.5546875" style="14" customWidth="1"/>
    <col min="12549" max="12549" width="6.77734375" style="14" customWidth="1"/>
    <col min="12550" max="12550" width="2.109375" style="14" customWidth="1"/>
    <col min="12551" max="12551" width="2.44140625" style="14" customWidth="1"/>
    <col min="12552" max="12552" width="5.109375" style="14" customWidth="1"/>
    <col min="12553" max="12553" width="13.88671875" style="14" customWidth="1"/>
    <col min="12554" max="12554" width="12.109375" style="14" customWidth="1"/>
    <col min="12555" max="12555" width="11.109375" style="14" customWidth="1"/>
    <col min="12556" max="12556" width="1.88671875" style="14" customWidth="1"/>
    <col min="12557" max="12557" width="4.5546875" style="14" customWidth="1"/>
    <col min="12558" max="12558" width="7.44140625" style="14" customWidth="1"/>
    <col min="12559" max="12559" width="2.88671875" style="14" customWidth="1"/>
    <col min="12560" max="12560" width="11.77734375" style="14" customWidth="1"/>
    <col min="12561" max="12561" width="5.5546875" style="14" customWidth="1"/>
    <col min="12562" max="12562" width="6.77734375" style="14" customWidth="1"/>
    <col min="12563" max="12563" width="7.77734375" style="14" customWidth="1"/>
    <col min="12564" max="12564" width="2.88671875" style="14" customWidth="1"/>
    <col min="12565" max="12565" width="5.77734375" style="14" customWidth="1"/>
    <col min="12566" max="12566" width="2.44140625" style="14" customWidth="1"/>
    <col min="12567" max="12567" width="10.6640625" style="14" customWidth="1"/>
    <col min="12568" max="12568" width="2.33203125" style="14" customWidth="1"/>
    <col min="12569" max="12569" width="3.6640625" style="14" customWidth="1"/>
    <col min="12570" max="12800" width="8.88671875" style="14"/>
    <col min="12801" max="12801" width="7.77734375" style="14" customWidth="1"/>
    <col min="12802" max="12802" width="3.6640625" style="14" customWidth="1"/>
    <col min="12803" max="12803" width="2.77734375" style="14" customWidth="1"/>
    <col min="12804" max="12804" width="1.5546875" style="14" customWidth="1"/>
    <col min="12805" max="12805" width="6.77734375" style="14" customWidth="1"/>
    <col min="12806" max="12806" width="2.109375" style="14" customWidth="1"/>
    <col min="12807" max="12807" width="2.44140625" style="14" customWidth="1"/>
    <col min="12808" max="12808" width="5.109375" style="14" customWidth="1"/>
    <col min="12809" max="12809" width="13.88671875" style="14" customWidth="1"/>
    <col min="12810" max="12810" width="12.109375" style="14" customWidth="1"/>
    <col min="12811" max="12811" width="11.109375" style="14" customWidth="1"/>
    <col min="12812" max="12812" width="1.88671875" style="14" customWidth="1"/>
    <col min="12813" max="12813" width="4.5546875" style="14" customWidth="1"/>
    <col min="12814" max="12814" width="7.44140625" style="14" customWidth="1"/>
    <col min="12815" max="12815" width="2.88671875" style="14" customWidth="1"/>
    <col min="12816" max="12816" width="11.77734375" style="14" customWidth="1"/>
    <col min="12817" max="12817" width="5.5546875" style="14" customWidth="1"/>
    <col min="12818" max="12818" width="6.77734375" style="14" customWidth="1"/>
    <col min="12819" max="12819" width="7.77734375" style="14" customWidth="1"/>
    <col min="12820" max="12820" width="2.88671875" style="14" customWidth="1"/>
    <col min="12821" max="12821" width="5.77734375" style="14" customWidth="1"/>
    <col min="12822" max="12822" width="2.44140625" style="14" customWidth="1"/>
    <col min="12823" max="12823" width="10.6640625" style="14" customWidth="1"/>
    <col min="12824" max="12824" width="2.33203125" style="14" customWidth="1"/>
    <col min="12825" max="12825" width="3.6640625" style="14" customWidth="1"/>
    <col min="12826" max="13056" width="8.88671875" style="14"/>
    <col min="13057" max="13057" width="7.77734375" style="14" customWidth="1"/>
    <col min="13058" max="13058" width="3.6640625" style="14" customWidth="1"/>
    <col min="13059" max="13059" width="2.77734375" style="14" customWidth="1"/>
    <col min="13060" max="13060" width="1.5546875" style="14" customWidth="1"/>
    <col min="13061" max="13061" width="6.77734375" style="14" customWidth="1"/>
    <col min="13062" max="13062" width="2.109375" style="14" customWidth="1"/>
    <col min="13063" max="13063" width="2.44140625" style="14" customWidth="1"/>
    <col min="13064" max="13064" width="5.109375" style="14" customWidth="1"/>
    <col min="13065" max="13065" width="13.88671875" style="14" customWidth="1"/>
    <col min="13066" max="13066" width="12.109375" style="14" customWidth="1"/>
    <col min="13067" max="13067" width="11.109375" style="14" customWidth="1"/>
    <col min="13068" max="13068" width="1.88671875" style="14" customWidth="1"/>
    <col min="13069" max="13069" width="4.5546875" style="14" customWidth="1"/>
    <col min="13070" max="13070" width="7.44140625" style="14" customWidth="1"/>
    <col min="13071" max="13071" width="2.88671875" style="14" customWidth="1"/>
    <col min="13072" max="13072" width="11.77734375" style="14" customWidth="1"/>
    <col min="13073" max="13073" width="5.5546875" style="14" customWidth="1"/>
    <col min="13074" max="13074" width="6.77734375" style="14" customWidth="1"/>
    <col min="13075" max="13075" width="7.77734375" style="14" customWidth="1"/>
    <col min="13076" max="13076" width="2.88671875" style="14" customWidth="1"/>
    <col min="13077" max="13077" width="5.77734375" style="14" customWidth="1"/>
    <col min="13078" max="13078" width="2.44140625" style="14" customWidth="1"/>
    <col min="13079" max="13079" width="10.6640625" style="14" customWidth="1"/>
    <col min="13080" max="13080" width="2.33203125" style="14" customWidth="1"/>
    <col min="13081" max="13081" width="3.6640625" style="14" customWidth="1"/>
    <col min="13082" max="13312" width="8.88671875" style="14"/>
    <col min="13313" max="13313" width="7.77734375" style="14" customWidth="1"/>
    <col min="13314" max="13314" width="3.6640625" style="14" customWidth="1"/>
    <col min="13315" max="13315" width="2.77734375" style="14" customWidth="1"/>
    <col min="13316" max="13316" width="1.5546875" style="14" customWidth="1"/>
    <col min="13317" max="13317" width="6.77734375" style="14" customWidth="1"/>
    <col min="13318" max="13318" width="2.109375" style="14" customWidth="1"/>
    <col min="13319" max="13319" width="2.44140625" style="14" customWidth="1"/>
    <col min="13320" max="13320" width="5.109375" style="14" customWidth="1"/>
    <col min="13321" max="13321" width="13.88671875" style="14" customWidth="1"/>
    <col min="13322" max="13322" width="12.109375" style="14" customWidth="1"/>
    <col min="13323" max="13323" width="11.109375" style="14" customWidth="1"/>
    <col min="13324" max="13324" width="1.88671875" style="14" customWidth="1"/>
    <col min="13325" max="13325" width="4.5546875" style="14" customWidth="1"/>
    <col min="13326" max="13326" width="7.44140625" style="14" customWidth="1"/>
    <col min="13327" max="13327" width="2.88671875" style="14" customWidth="1"/>
    <col min="13328" max="13328" width="11.77734375" style="14" customWidth="1"/>
    <col min="13329" max="13329" width="5.5546875" style="14" customWidth="1"/>
    <col min="13330" max="13330" width="6.77734375" style="14" customWidth="1"/>
    <col min="13331" max="13331" width="7.77734375" style="14" customWidth="1"/>
    <col min="13332" max="13332" width="2.88671875" style="14" customWidth="1"/>
    <col min="13333" max="13333" width="5.77734375" style="14" customWidth="1"/>
    <col min="13334" max="13334" width="2.44140625" style="14" customWidth="1"/>
    <col min="13335" max="13335" width="10.6640625" style="14" customWidth="1"/>
    <col min="13336" max="13336" width="2.33203125" style="14" customWidth="1"/>
    <col min="13337" max="13337" width="3.6640625" style="14" customWidth="1"/>
    <col min="13338" max="13568" width="8.88671875" style="14"/>
    <col min="13569" max="13569" width="7.77734375" style="14" customWidth="1"/>
    <col min="13570" max="13570" width="3.6640625" style="14" customWidth="1"/>
    <col min="13571" max="13571" width="2.77734375" style="14" customWidth="1"/>
    <col min="13572" max="13572" width="1.5546875" style="14" customWidth="1"/>
    <col min="13573" max="13573" width="6.77734375" style="14" customWidth="1"/>
    <col min="13574" max="13574" width="2.109375" style="14" customWidth="1"/>
    <col min="13575" max="13575" width="2.44140625" style="14" customWidth="1"/>
    <col min="13576" max="13576" width="5.109375" style="14" customWidth="1"/>
    <col min="13577" max="13577" width="13.88671875" style="14" customWidth="1"/>
    <col min="13578" max="13578" width="12.109375" style="14" customWidth="1"/>
    <col min="13579" max="13579" width="11.109375" style="14" customWidth="1"/>
    <col min="13580" max="13580" width="1.88671875" style="14" customWidth="1"/>
    <col min="13581" max="13581" width="4.5546875" style="14" customWidth="1"/>
    <col min="13582" max="13582" width="7.44140625" style="14" customWidth="1"/>
    <col min="13583" max="13583" width="2.88671875" style="14" customWidth="1"/>
    <col min="13584" max="13584" width="11.77734375" style="14" customWidth="1"/>
    <col min="13585" max="13585" width="5.5546875" style="14" customWidth="1"/>
    <col min="13586" max="13586" width="6.77734375" style="14" customWidth="1"/>
    <col min="13587" max="13587" width="7.77734375" style="14" customWidth="1"/>
    <col min="13588" max="13588" width="2.88671875" style="14" customWidth="1"/>
    <col min="13589" max="13589" width="5.77734375" style="14" customWidth="1"/>
    <col min="13590" max="13590" width="2.44140625" style="14" customWidth="1"/>
    <col min="13591" max="13591" width="10.6640625" style="14" customWidth="1"/>
    <col min="13592" max="13592" width="2.33203125" style="14" customWidth="1"/>
    <col min="13593" max="13593" width="3.6640625" style="14" customWidth="1"/>
    <col min="13594" max="13824" width="8.88671875" style="14"/>
    <col min="13825" max="13825" width="7.77734375" style="14" customWidth="1"/>
    <col min="13826" max="13826" width="3.6640625" style="14" customWidth="1"/>
    <col min="13827" max="13827" width="2.77734375" style="14" customWidth="1"/>
    <col min="13828" max="13828" width="1.5546875" style="14" customWidth="1"/>
    <col min="13829" max="13829" width="6.77734375" style="14" customWidth="1"/>
    <col min="13830" max="13830" width="2.109375" style="14" customWidth="1"/>
    <col min="13831" max="13831" width="2.44140625" style="14" customWidth="1"/>
    <col min="13832" max="13832" width="5.109375" style="14" customWidth="1"/>
    <col min="13833" max="13833" width="13.88671875" style="14" customWidth="1"/>
    <col min="13834" max="13834" width="12.109375" style="14" customWidth="1"/>
    <col min="13835" max="13835" width="11.109375" style="14" customWidth="1"/>
    <col min="13836" max="13836" width="1.88671875" style="14" customWidth="1"/>
    <col min="13837" max="13837" width="4.5546875" style="14" customWidth="1"/>
    <col min="13838" max="13838" width="7.44140625" style="14" customWidth="1"/>
    <col min="13839" max="13839" width="2.88671875" style="14" customWidth="1"/>
    <col min="13840" max="13840" width="11.77734375" style="14" customWidth="1"/>
    <col min="13841" max="13841" width="5.5546875" style="14" customWidth="1"/>
    <col min="13842" max="13842" width="6.77734375" style="14" customWidth="1"/>
    <col min="13843" max="13843" width="7.77734375" style="14" customWidth="1"/>
    <col min="13844" max="13844" width="2.88671875" style="14" customWidth="1"/>
    <col min="13845" max="13845" width="5.77734375" style="14" customWidth="1"/>
    <col min="13846" max="13846" width="2.44140625" style="14" customWidth="1"/>
    <col min="13847" max="13847" width="10.6640625" style="14" customWidth="1"/>
    <col min="13848" max="13848" width="2.33203125" style="14" customWidth="1"/>
    <col min="13849" max="13849" width="3.6640625" style="14" customWidth="1"/>
    <col min="13850" max="14080" width="8.88671875" style="14"/>
    <col min="14081" max="14081" width="7.77734375" style="14" customWidth="1"/>
    <col min="14082" max="14082" width="3.6640625" style="14" customWidth="1"/>
    <col min="14083" max="14083" width="2.77734375" style="14" customWidth="1"/>
    <col min="14084" max="14084" width="1.5546875" style="14" customWidth="1"/>
    <col min="14085" max="14085" width="6.77734375" style="14" customWidth="1"/>
    <col min="14086" max="14086" width="2.109375" style="14" customWidth="1"/>
    <col min="14087" max="14087" width="2.44140625" style="14" customWidth="1"/>
    <col min="14088" max="14088" width="5.109375" style="14" customWidth="1"/>
    <col min="14089" max="14089" width="13.88671875" style="14" customWidth="1"/>
    <col min="14090" max="14090" width="12.109375" style="14" customWidth="1"/>
    <col min="14091" max="14091" width="11.109375" style="14" customWidth="1"/>
    <col min="14092" max="14092" width="1.88671875" style="14" customWidth="1"/>
    <col min="14093" max="14093" width="4.5546875" style="14" customWidth="1"/>
    <col min="14094" max="14094" width="7.44140625" style="14" customWidth="1"/>
    <col min="14095" max="14095" width="2.88671875" style="14" customWidth="1"/>
    <col min="14096" max="14096" width="11.77734375" style="14" customWidth="1"/>
    <col min="14097" max="14097" width="5.5546875" style="14" customWidth="1"/>
    <col min="14098" max="14098" width="6.77734375" style="14" customWidth="1"/>
    <col min="14099" max="14099" width="7.77734375" style="14" customWidth="1"/>
    <col min="14100" max="14100" width="2.88671875" style="14" customWidth="1"/>
    <col min="14101" max="14101" width="5.77734375" style="14" customWidth="1"/>
    <col min="14102" max="14102" width="2.44140625" style="14" customWidth="1"/>
    <col min="14103" max="14103" width="10.6640625" style="14" customWidth="1"/>
    <col min="14104" max="14104" width="2.33203125" style="14" customWidth="1"/>
    <col min="14105" max="14105" width="3.6640625" style="14" customWidth="1"/>
    <col min="14106" max="14336" width="8.88671875" style="14"/>
    <col min="14337" max="14337" width="7.77734375" style="14" customWidth="1"/>
    <col min="14338" max="14338" width="3.6640625" style="14" customWidth="1"/>
    <col min="14339" max="14339" width="2.77734375" style="14" customWidth="1"/>
    <col min="14340" max="14340" width="1.5546875" style="14" customWidth="1"/>
    <col min="14341" max="14341" width="6.77734375" style="14" customWidth="1"/>
    <col min="14342" max="14342" width="2.109375" style="14" customWidth="1"/>
    <col min="14343" max="14343" width="2.44140625" style="14" customWidth="1"/>
    <col min="14344" max="14344" width="5.109375" style="14" customWidth="1"/>
    <col min="14345" max="14345" width="13.88671875" style="14" customWidth="1"/>
    <col min="14346" max="14346" width="12.109375" style="14" customWidth="1"/>
    <col min="14347" max="14347" width="11.109375" style="14" customWidth="1"/>
    <col min="14348" max="14348" width="1.88671875" style="14" customWidth="1"/>
    <col min="14349" max="14349" width="4.5546875" style="14" customWidth="1"/>
    <col min="14350" max="14350" width="7.44140625" style="14" customWidth="1"/>
    <col min="14351" max="14351" width="2.88671875" style="14" customWidth="1"/>
    <col min="14352" max="14352" width="11.77734375" style="14" customWidth="1"/>
    <col min="14353" max="14353" width="5.5546875" style="14" customWidth="1"/>
    <col min="14354" max="14354" width="6.77734375" style="14" customWidth="1"/>
    <col min="14355" max="14355" width="7.77734375" style="14" customWidth="1"/>
    <col min="14356" max="14356" width="2.88671875" style="14" customWidth="1"/>
    <col min="14357" max="14357" width="5.77734375" style="14" customWidth="1"/>
    <col min="14358" max="14358" width="2.44140625" style="14" customWidth="1"/>
    <col min="14359" max="14359" width="10.6640625" style="14" customWidth="1"/>
    <col min="14360" max="14360" width="2.33203125" style="14" customWidth="1"/>
    <col min="14361" max="14361" width="3.6640625" style="14" customWidth="1"/>
    <col min="14362" max="14592" width="8.88671875" style="14"/>
    <col min="14593" max="14593" width="7.77734375" style="14" customWidth="1"/>
    <col min="14594" max="14594" width="3.6640625" style="14" customWidth="1"/>
    <col min="14595" max="14595" width="2.77734375" style="14" customWidth="1"/>
    <col min="14596" max="14596" width="1.5546875" style="14" customWidth="1"/>
    <col min="14597" max="14597" width="6.77734375" style="14" customWidth="1"/>
    <col min="14598" max="14598" width="2.109375" style="14" customWidth="1"/>
    <col min="14599" max="14599" width="2.44140625" style="14" customWidth="1"/>
    <col min="14600" max="14600" width="5.109375" style="14" customWidth="1"/>
    <col min="14601" max="14601" width="13.88671875" style="14" customWidth="1"/>
    <col min="14602" max="14602" width="12.109375" style="14" customWidth="1"/>
    <col min="14603" max="14603" width="11.109375" style="14" customWidth="1"/>
    <col min="14604" max="14604" width="1.88671875" style="14" customWidth="1"/>
    <col min="14605" max="14605" width="4.5546875" style="14" customWidth="1"/>
    <col min="14606" max="14606" width="7.44140625" style="14" customWidth="1"/>
    <col min="14607" max="14607" width="2.88671875" style="14" customWidth="1"/>
    <col min="14608" max="14608" width="11.77734375" style="14" customWidth="1"/>
    <col min="14609" max="14609" width="5.5546875" style="14" customWidth="1"/>
    <col min="14610" max="14610" width="6.77734375" style="14" customWidth="1"/>
    <col min="14611" max="14611" width="7.77734375" style="14" customWidth="1"/>
    <col min="14612" max="14612" width="2.88671875" style="14" customWidth="1"/>
    <col min="14613" max="14613" width="5.77734375" style="14" customWidth="1"/>
    <col min="14614" max="14614" width="2.44140625" style="14" customWidth="1"/>
    <col min="14615" max="14615" width="10.6640625" style="14" customWidth="1"/>
    <col min="14616" max="14616" width="2.33203125" style="14" customWidth="1"/>
    <col min="14617" max="14617" width="3.6640625" style="14" customWidth="1"/>
    <col min="14618" max="14848" width="8.88671875" style="14"/>
    <col min="14849" max="14849" width="7.77734375" style="14" customWidth="1"/>
    <col min="14850" max="14850" width="3.6640625" style="14" customWidth="1"/>
    <col min="14851" max="14851" width="2.77734375" style="14" customWidth="1"/>
    <col min="14852" max="14852" width="1.5546875" style="14" customWidth="1"/>
    <col min="14853" max="14853" width="6.77734375" style="14" customWidth="1"/>
    <col min="14854" max="14854" width="2.109375" style="14" customWidth="1"/>
    <col min="14855" max="14855" width="2.44140625" style="14" customWidth="1"/>
    <col min="14856" max="14856" width="5.109375" style="14" customWidth="1"/>
    <col min="14857" max="14857" width="13.88671875" style="14" customWidth="1"/>
    <col min="14858" max="14858" width="12.109375" style="14" customWidth="1"/>
    <col min="14859" max="14859" width="11.109375" style="14" customWidth="1"/>
    <col min="14860" max="14860" width="1.88671875" style="14" customWidth="1"/>
    <col min="14861" max="14861" width="4.5546875" style="14" customWidth="1"/>
    <col min="14862" max="14862" width="7.44140625" style="14" customWidth="1"/>
    <col min="14863" max="14863" width="2.88671875" style="14" customWidth="1"/>
    <col min="14864" max="14864" width="11.77734375" style="14" customWidth="1"/>
    <col min="14865" max="14865" width="5.5546875" style="14" customWidth="1"/>
    <col min="14866" max="14866" width="6.77734375" style="14" customWidth="1"/>
    <col min="14867" max="14867" width="7.77734375" style="14" customWidth="1"/>
    <col min="14868" max="14868" width="2.88671875" style="14" customWidth="1"/>
    <col min="14869" max="14869" width="5.77734375" style="14" customWidth="1"/>
    <col min="14870" max="14870" width="2.44140625" style="14" customWidth="1"/>
    <col min="14871" max="14871" width="10.6640625" style="14" customWidth="1"/>
    <col min="14872" max="14872" width="2.33203125" style="14" customWidth="1"/>
    <col min="14873" max="14873" width="3.6640625" style="14" customWidth="1"/>
    <col min="14874" max="15104" width="8.88671875" style="14"/>
    <col min="15105" max="15105" width="7.77734375" style="14" customWidth="1"/>
    <col min="15106" max="15106" width="3.6640625" style="14" customWidth="1"/>
    <col min="15107" max="15107" width="2.77734375" style="14" customWidth="1"/>
    <col min="15108" max="15108" width="1.5546875" style="14" customWidth="1"/>
    <col min="15109" max="15109" width="6.77734375" style="14" customWidth="1"/>
    <col min="15110" max="15110" width="2.109375" style="14" customWidth="1"/>
    <col min="15111" max="15111" width="2.44140625" style="14" customWidth="1"/>
    <col min="15112" max="15112" width="5.109375" style="14" customWidth="1"/>
    <col min="15113" max="15113" width="13.88671875" style="14" customWidth="1"/>
    <col min="15114" max="15114" width="12.109375" style="14" customWidth="1"/>
    <col min="15115" max="15115" width="11.109375" style="14" customWidth="1"/>
    <col min="15116" max="15116" width="1.88671875" style="14" customWidth="1"/>
    <col min="15117" max="15117" width="4.5546875" style="14" customWidth="1"/>
    <col min="15118" max="15118" width="7.44140625" style="14" customWidth="1"/>
    <col min="15119" max="15119" width="2.88671875" style="14" customWidth="1"/>
    <col min="15120" max="15120" width="11.77734375" style="14" customWidth="1"/>
    <col min="15121" max="15121" width="5.5546875" style="14" customWidth="1"/>
    <col min="15122" max="15122" width="6.77734375" style="14" customWidth="1"/>
    <col min="15123" max="15123" width="7.77734375" style="14" customWidth="1"/>
    <col min="15124" max="15124" width="2.88671875" style="14" customWidth="1"/>
    <col min="15125" max="15125" width="5.77734375" style="14" customWidth="1"/>
    <col min="15126" max="15126" width="2.44140625" style="14" customWidth="1"/>
    <col min="15127" max="15127" width="10.6640625" style="14" customWidth="1"/>
    <col min="15128" max="15128" width="2.33203125" style="14" customWidth="1"/>
    <col min="15129" max="15129" width="3.6640625" style="14" customWidth="1"/>
    <col min="15130" max="15360" width="8.88671875" style="14"/>
    <col min="15361" max="15361" width="7.77734375" style="14" customWidth="1"/>
    <col min="15362" max="15362" width="3.6640625" style="14" customWidth="1"/>
    <col min="15363" max="15363" width="2.77734375" style="14" customWidth="1"/>
    <col min="15364" max="15364" width="1.5546875" style="14" customWidth="1"/>
    <col min="15365" max="15365" width="6.77734375" style="14" customWidth="1"/>
    <col min="15366" max="15366" width="2.109375" style="14" customWidth="1"/>
    <col min="15367" max="15367" width="2.44140625" style="14" customWidth="1"/>
    <col min="15368" max="15368" width="5.109375" style="14" customWidth="1"/>
    <col min="15369" max="15369" width="13.88671875" style="14" customWidth="1"/>
    <col min="15370" max="15370" width="12.109375" style="14" customWidth="1"/>
    <col min="15371" max="15371" width="11.109375" style="14" customWidth="1"/>
    <col min="15372" max="15372" width="1.88671875" style="14" customWidth="1"/>
    <col min="15373" max="15373" width="4.5546875" style="14" customWidth="1"/>
    <col min="15374" max="15374" width="7.44140625" style="14" customWidth="1"/>
    <col min="15375" max="15375" width="2.88671875" style="14" customWidth="1"/>
    <col min="15376" max="15376" width="11.77734375" style="14" customWidth="1"/>
    <col min="15377" max="15377" width="5.5546875" style="14" customWidth="1"/>
    <col min="15378" max="15378" width="6.77734375" style="14" customWidth="1"/>
    <col min="15379" max="15379" width="7.77734375" style="14" customWidth="1"/>
    <col min="15380" max="15380" width="2.88671875" style="14" customWidth="1"/>
    <col min="15381" max="15381" width="5.77734375" style="14" customWidth="1"/>
    <col min="15382" max="15382" width="2.44140625" style="14" customWidth="1"/>
    <col min="15383" max="15383" width="10.6640625" style="14" customWidth="1"/>
    <col min="15384" max="15384" width="2.33203125" style="14" customWidth="1"/>
    <col min="15385" max="15385" width="3.6640625" style="14" customWidth="1"/>
    <col min="15386" max="15616" width="8.88671875" style="14"/>
    <col min="15617" max="15617" width="7.77734375" style="14" customWidth="1"/>
    <col min="15618" max="15618" width="3.6640625" style="14" customWidth="1"/>
    <col min="15619" max="15619" width="2.77734375" style="14" customWidth="1"/>
    <col min="15620" max="15620" width="1.5546875" style="14" customWidth="1"/>
    <col min="15621" max="15621" width="6.77734375" style="14" customWidth="1"/>
    <col min="15622" max="15622" width="2.109375" style="14" customWidth="1"/>
    <col min="15623" max="15623" width="2.44140625" style="14" customWidth="1"/>
    <col min="15624" max="15624" width="5.109375" style="14" customWidth="1"/>
    <col min="15625" max="15625" width="13.88671875" style="14" customWidth="1"/>
    <col min="15626" max="15626" width="12.109375" style="14" customWidth="1"/>
    <col min="15627" max="15627" width="11.109375" style="14" customWidth="1"/>
    <col min="15628" max="15628" width="1.88671875" style="14" customWidth="1"/>
    <col min="15629" max="15629" width="4.5546875" style="14" customWidth="1"/>
    <col min="15630" max="15630" width="7.44140625" style="14" customWidth="1"/>
    <col min="15631" max="15631" width="2.88671875" style="14" customWidth="1"/>
    <col min="15632" max="15632" width="11.77734375" style="14" customWidth="1"/>
    <col min="15633" max="15633" width="5.5546875" style="14" customWidth="1"/>
    <col min="15634" max="15634" width="6.77734375" style="14" customWidth="1"/>
    <col min="15635" max="15635" width="7.77734375" style="14" customWidth="1"/>
    <col min="15636" max="15636" width="2.88671875" style="14" customWidth="1"/>
    <col min="15637" max="15637" width="5.77734375" style="14" customWidth="1"/>
    <col min="15638" max="15638" width="2.44140625" style="14" customWidth="1"/>
    <col min="15639" max="15639" width="10.6640625" style="14" customWidth="1"/>
    <col min="15640" max="15640" width="2.33203125" style="14" customWidth="1"/>
    <col min="15641" max="15641" width="3.6640625" style="14" customWidth="1"/>
    <col min="15642" max="15872" width="8.88671875" style="14"/>
    <col min="15873" max="15873" width="7.77734375" style="14" customWidth="1"/>
    <col min="15874" max="15874" width="3.6640625" style="14" customWidth="1"/>
    <col min="15875" max="15875" width="2.77734375" style="14" customWidth="1"/>
    <col min="15876" max="15876" width="1.5546875" style="14" customWidth="1"/>
    <col min="15877" max="15877" width="6.77734375" style="14" customWidth="1"/>
    <col min="15878" max="15878" width="2.109375" style="14" customWidth="1"/>
    <col min="15879" max="15879" width="2.44140625" style="14" customWidth="1"/>
    <col min="15880" max="15880" width="5.109375" style="14" customWidth="1"/>
    <col min="15881" max="15881" width="13.88671875" style="14" customWidth="1"/>
    <col min="15882" max="15882" width="12.109375" style="14" customWidth="1"/>
    <col min="15883" max="15883" width="11.109375" style="14" customWidth="1"/>
    <col min="15884" max="15884" width="1.88671875" style="14" customWidth="1"/>
    <col min="15885" max="15885" width="4.5546875" style="14" customWidth="1"/>
    <col min="15886" max="15886" width="7.44140625" style="14" customWidth="1"/>
    <col min="15887" max="15887" width="2.88671875" style="14" customWidth="1"/>
    <col min="15888" max="15888" width="11.77734375" style="14" customWidth="1"/>
    <col min="15889" max="15889" width="5.5546875" style="14" customWidth="1"/>
    <col min="15890" max="15890" width="6.77734375" style="14" customWidth="1"/>
    <col min="15891" max="15891" width="7.77734375" style="14" customWidth="1"/>
    <col min="15892" max="15892" width="2.88671875" style="14" customWidth="1"/>
    <col min="15893" max="15893" width="5.77734375" style="14" customWidth="1"/>
    <col min="15894" max="15894" width="2.44140625" style="14" customWidth="1"/>
    <col min="15895" max="15895" width="10.6640625" style="14" customWidth="1"/>
    <col min="15896" max="15896" width="2.33203125" style="14" customWidth="1"/>
    <col min="15897" max="15897" width="3.6640625" style="14" customWidth="1"/>
    <col min="15898" max="16128" width="8.88671875" style="14"/>
    <col min="16129" max="16129" width="7.77734375" style="14" customWidth="1"/>
    <col min="16130" max="16130" width="3.6640625" style="14" customWidth="1"/>
    <col min="16131" max="16131" width="2.77734375" style="14" customWidth="1"/>
    <col min="16132" max="16132" width="1.5546875" style="14" customWidth="1"/>
    <col min="16133" max="16133" width="6.77734375" style="14" customWidth="1"/>
    <col min="16134" max="16134" width="2.109375" style="14" customWidth="1"/>
    <col min="16135" max="16135" width="2.44140625" style="14" customWidth="1"/>
    <col min="16136" max="16136" width="5.109375" style="14" customWidth="1"/>
    <col min="16137" max="16137" width="13.88671875" style="14" customWidth="1"/>
    <col min="16138" max="16138" width="12.109375" style="14" customWidth="1"/>
    <col min="16139" max="16139" width="11.109375" style="14" customWidth="1"/>
    <col min="16140" max="16140" width="1.88671875" style="14" customWidth="1"/>
    <col min="16141" max="16141" width="4.5546875" style="14" customWidth="1"/>
    <col min="16142" max="16142" width="7.44140625" style="14" customWidth="1"/>
    <col min="16143" max="16143" width="2.88671875" style="14" customWidth="1"/>
    <col min="16144" max="16144" width="11.77734375" style="14" customWidth="1"/>
    <col min="16145" max="16145" width="5.5546875" style="14" customWidth="1"/>
    <col min="16146" max="16146" width="6.77734375" style="14" customWidth="1"/>
    <col min="16147" max="16147" width="7.77734375" style="14" customWidth="1"/>
    <col min="16148" max="16148" width="2.88671875" style="14" customWidth="1"/>
    <col min="16149" max="16149" width="5.77734375" style="14" customWidth="1"/>
    <col min="16150" max="16150" width="2.44140625" style="14" customWidth="1"/>
    <col min="16151" max="16151" width="10.6640625" style="14" customWidth="1"/>
    <col min="16152" max="16152" width="2.33203125" style="14" customWidth="1"/>
    <col min="16153" max="16153" width="3.6640625" style="14" customWidth="1"/>
    <col min="16154" max="16384" width="8.88671875" style="14"/>
  </cols>
  <sheetData>
    <row r="1" spans="1:26" ht="15" thickBot="1" x14ac:dyDescent="0.35">
      <c r="I1" s="218" t="s">
        <v>545</v>
      </c>
      <c r="J1" s="218"/>
      <c r="K1" s="218"/>
      <c r="L1" s="218"/>
      <c r="M1" s="218"/>
      <c r="N1" s="218"/>
      <c r="O1" s="218"/>
      <c r="P1" s="218"/>
      <c r="Q1" s="218"/>
      <c r="R1" s="218"/>
    </row>
    <row r="2" spans="1:26" ht="15" thickBot="1" x14ac:dyDescent="0.35">
      <c r="A2" s="219" t="s">
        <v>575</v>
      </c>
      <c r="B2" s="220"/>
      <c r="C2" s="220"/>
      <c r="D2" s="220"/>
      <c r="E2" s="220"/>
      <c r="F2" s="221" t="s">
        <v>547</v>
      </c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221"/>
      <c r="T2" s="221"/>
      <c r="U2" s="221"/>
      <c r="V2" s="15"/>
      <c r="W2" s="222" t="s">
        <v>548</v>
      </c>
      <c r="X2" s="222"/>
      <c r="Y2" s="223"/>
    </row>
    <row r="3" spans="1:26" x14ac:dyDescent="0.3">
      <c r="A3" s="16"/>
      <c r="F3" s="221"/>
      <c r="G3" s="221"/>
      <c r="H3" s="221"/>
      <c r="I3" s="221"/>
      <c r="J3" s="221"/>
      <c r="K3" s="221"/>
      <c r="L3" s="221"/>
      <c r="M3" s="221"/>
      <c r="N3" s="221"/>
      <c r="O3" s="221"/>
      <c r="P3" s="221"/>
      <c r="Q3" s="221"/>
      <c r="R3" s="221"/>
      <c r="S3" s="221"/>
      <c r="T3" s="221"/>
      <c r="U3" s="221"/>
      <c r="Z3" s="16"/>
    </row>
    <row r="4" spans="1:26" ht="21.6" thickBot="1" x14ac:dyDescent="0.35">
      <c r="A4" s="17"/>
      <c r="B4" s="18"/>
      <c r="C4" s="18"/>
      <c r="D4" s="18"/>
      <c r="E4" s="224" t="s">
        <v>549</v>
      </c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4"/>
      <c r="Q4" s="224"/>
      <c r="R4" s="224"/>
      <c r="S4" s="224"/>
      <c r="T4" s="224"/>
      <c r="U4" s="224"/>
      <c r="V4" s="18"/>
      <c r="W4" s="18"/>
      <c r="X4" s="18"/>
      <c r="Y4" s="19"/>
    </row>
    <row r="5" spans="1:26" x14ac:dyDescent="0.3">
      <c r="A5" s="225" t="s">
        <v>23</v>
      </c>
      <c r="B5" s="225"/>
      <c r="D5" s="226" t="s">
        <v>18</v>
      </c>
      <c r="E5" s="226"/>
      <c r="F5" s="226"/>
      <c r="H5" s="225" t="s">
        <v>550</v>
      </c>
      <c r="I5" s="225"/>
      <c r="J5" s="225"/>
      <c r="K5" s="225"/>
      <c r="L5" s="225"/>
      <c r="M5" s="225"/>
      <c r="O5" s="226" t="s">
        <v>4</v>
      </c>
      <c r="P5" s="226"/>
      <c r="R5" s="226" t="s">
        <v>5</v>
      </c>
      <c r="S5" s="226"/>
      <c r="V5" s="226" t="s">
        <v>551</v>
      </c>
      <c r="W5" s="226"/>
    </row>
    <row r="6" spans="1:26" x14ac:dyDescent="0.3">
      <c r="B6" s="227" t="s">
        <v>576</v>
      </c>
      <c r="C6" s="227"/>
      <c r="D6" s="227"/>
      <c r="E6" s="227"/>
      <c r="F6" s="227"/>
      <c r="G6" s="227"/>
      <c r="H6" s="227"/>
      <c r="I6" s="227"/>
      <c r="J6" s="227"/>
      <c r="R6" s="228" t="s">
        <v>553</v>
      </c>
      <c r="S6" s="228"/>
      <c r="T6" s="228"/>
      <c r="V6" s="229">
        <v>0</v>
      </c>
      <c r="W6" s="229"/>
    </row>
    <row r="7" spans="1:26" x14ac:dyDescent="0.3">
      <c r="V7" s="229"/>
      <c r="W7" s="229"/>
    </row>
    <row r="8" spans="1:26" x14ac:dyDescent="0.3">
      <c r="A8" s="230" t="s">
        <v>554</v>
      </c>
      <c r="B8" s="230"/>
      <c r="D8" s="231">
        <v>1251419</v>
      </c>
      <c r="E8" s="231"/>
      <c r="F8" s="231"/>
      <c r="H8" s="230" t="s">
        <v>423</v>
      </c>
      <c r="I8" s="230"/>
      <c r="J8" s="230"/>
      <c r="K8" s="230"/>
      <c r="L8" s="230"/>
      <c r="M8" s="230"/>
      <c r="O8" s="229">
        <v>384.59</v>
      </c>
      <c r="P8" s="229"/>
      <c r="V8" s="229">
        <v>384.59</v>
      </c>
      <c r="W8" s="229"/>
    </row>
    <row r="9" spans="1:26" x14ac:dyDescent="0.3">
      <c r="A9" s="230" t="s">
        <v>554</v>
      </c>
      <c r="B9" s="230"/>
      <c r="D9" s="231">
        <v>1251420</v>
      </c>
      <c r="E9" s="231"/>
      <c r="F9" s="231"/>
      <c r="H9" s="230" t="s">
        <v>555</v>
      </c>
      <c r="I9" s="230"/>
      <c r="J9" s="230"/>
      <c r="K9" s="230"/>
      <c r="L9" s="230"/>
      <c r="M9" s="230"/>
      <c r="O9" s="229">
        <v>75.790000000000006</v>
      </c>
      <c r="P9" s="229"/>
      <c r="V9" s="229">
        <v>460.38</v>
      </c>
      <c r="W9" s="229"/>
    </row>
    <row r="10" spans="1:26" x14ac:dyDescent="0.3">
      <c r="A10" s="230" t="s">
        <v>556</v>
      </c>
      <c r="B10" s="230"/>
      <c r="D10" s="231">
        <v>1253344</v>
      </c>
      <c r="E10" s="231"/>
      <c r="F10" s="231"/>
      <c r="H10" s="230" t="s">
        <v>423</v>
      </c>
      <c r="I10" s="230"/>
      <c r="J10" s="230"/>
      <c r="K10" s="230"/>
      <c r="L10" s="230"/>
      <c r="M10" s="230"/>
      <c r="O10" s="229">
        <v>331.66</v>
      </c>
      <c r="P10" s="229"/>
      <c r="V10" s="229">
        <v>792.04</v>
      </c>
      <c r="W10" s="229"/>
    </row>
    <row r="11" spans="1:26" x14ac:dyDescent="0.3">
      <c r="A11" s="230" t="s">
        <v>556</v>
      </c>
      <c r="B11" s="230"/>
      <c r="D11" s="231">
        <v>1253345</v>
      </c>
      <c r="E11" s="231"/>
      <c r="F11" s="231"/>
      <c r="H11" s="230" t="s">
        <v>555</v>
      </c>
      <c r="I11" s="230"/>
      <c r="J11" s="230"/>
      <c r="K11" s="230"/>
      <c r="L11" s="230"/>
      <c r="M11" s="230"/>
      <c r="O11" s="229">
        <v>90.97</v>
      </c>
      <c r="P11" s="229"/>
      <c r="V11" s="229">
        <v>883.01</v>
      </c>
      <c r="W11" s="229"/>
    </row>
    <row r="12" spans="1:26" x14ac:dyDescent="0.3">
      <c r="A12" s="230" t="s">
        <v>557</v>
      </c>
      <c r="B12" s="230"/>
      <c r="D12" s="231">
        <v>1255182</v>
      </c>
      <c r="E12" s="231"/>
      <c r="F12" s="231"/>
      <c r="H12" s="230" t="s">
        <v>423</v>
      </c>
      <c r="I12" s="230"/>
      <c r="J12" s="230"/>
      <c r="K12" s="230"/>
      <c r="L12" s="230"/>
      <c r="M12" s="230"/>
      <c r="O12" s="229">
        <v>223.75</v>
      </c>
      <c r="P12" s="229"/>
      <c r="V12" s="229">
        <v>1106.76</v>
      </c>
      <c r="W12" s="229"/>
    </row>
    <row r="13" spans="1:26" x14ac:dyDescent="0.3">
      <c r="A13" s="230" t="s">
        <v>557</v>
      </c>
      <c r="B13" s="230"/>
      <c r="D13" s="231">
        <v>1255183</v>
      </c>
      <c r="E13" s="231"/>
      <c r="F13" s="231"/>
      <c r="H13" s="230" t="s">
        <v>555</v>
      </c>
      <c r="I13" s="230"/>
      <c r="J13" s="230"/>
      <c r="K13" s="230"/>
      <c r="L13" s="230"/>
      <c r="M13" s="230"/>
      <c r="O13" s="229">
        <v>93.67</v>
      </c>
      <c r="P13" s="229"/>
      <c r="V13" s="229">
        <v>1200.43</v>
      </c>
      <c r="W13" s="229"/>
    </row>
    <row r="14" spans="1:26" x14ac:dyDescent="0.3">
      <c r="A14" s="230" t="s">
        <v>559</v>
      </c>
      <c r="B14" s="230"/>
      <c r="D14" s="231">
        <v>1257124</v>
      </c>
      <c r="E14" s="231"/>
      <c r="F14" s="231"/>
      <c r="H14" s="230" t="s">
        <v>423</v>
      </c>
      <c r="I14" s="230"/>
      <c r="J14" s="230"/>
      <c r="K14" s="230"/>
      <c r="L14" s="230"/>
      <c r="M14" s="230"/>
      <c r="O14" s="229">
        <v>204.31</v>
      </c>
      <c r="P14" s="229"/>
      <c r="V14" s="229">
        <v>1404.74</v>
      </c>
      <c r="W14" s="229"/>
    </row>
    <row r="15" spans="1:26" x14ac:dyDescent="0.3">
      <c r="A15" s="230" t="s">
        <v>559</v>
      </c>
      <c r="B15" s="230"/>
      <c r="D15" s="231">
        <v>1257125</v>
      </c>
      <c r="E15" s="231"/>
      <c r="F15" s="231"/>
      <c r="H15" s="230" t="s">
        <v>555</v>
      </c>
      <c r="I15" s="230"/>
      <c r="J15" s="230"/>
      <c r="K15" s="230"/>
      <c r="L15" s="230"/>
      <c r="M15" s="230"/>
      <c r="O15" s="229">
        <v>180.53</v>
      </c>
      <c r="P15" s="229"/>
      <c r="V15" s="229">
        <v>1585.27</v>
      </c>
      <c r="W15" s="229"/>
    </row>
    <row r="16" spans="1:26" x14ac:dyDescent="0.3">
      <c r="A16" s="230" t="s">
        <v>560</v>
      </c>
      <c r="B16" s="230"/>
      <c r="D16" s="231">
        <v>1258424</v>
      </c>
      <c r="E16" s="231"/>
      <c r="F16" s="231"/>
      <c r="H16" s="230" t="s">
        <v>423</v>
      </c>
      <c r="I16" s="230"/>
      <c r="J16" s="230"/>
      <c r="K16" s="230"/>
      <c r="L16" s="230"/>
      <c r="M16" s="230"/>
      <c r="O16" s="229">
        <v>450.72</v>
      </c>
      <c r="P16" s="229"/>
      <c r="V16" s="229">
        <v>2035.99</v>
      </c>
      <c r="W16" s="229"/>
    </row>
    <row r="17" spans="1:23" x14ac:dyDescent="0.3">
      <c r="A17" s="230" t="s">
        <v>560</v>
      </c>
      <c r="B17" s="230"/>
      <c r="D17" s="231">
        <v>1258425</v>
      </c>
      <c r="E17" s="231"/>
      <c r="F17" s="231"/>
      <c r="H17" s="230" t="s">
        <v>555</v>
      </c>
      <c r="I17" s="230"/>
      <c r="J17" s="230"/>
      <c r="K17" s="230"/>
      <c r="L17" s="230"/>
      <c r="M17" s="230"/>
      <c r="O17" s="229">
        <v>297.5</v>
      </c>
      <c r="P17" s="229"/>
      <c r="V17" s="229">
        <v>2333.4899999999998</v>
      </c>
      <c r="W17" s="229"/>
    </row>
    <row r="18" spans="1:23" x14ac:dyDescent="0.3">
      <c r="A18" s="230" t="s">
        <v>561</v>
      </c>
      <c r="B18" s="230"/>
      <c r="D18" s="231">
        <v>1260388</v>
      </c>
      <c r="E18" s="231"/>
      <c r="F18" s="231"/>
      <c r="H18" s="230" t="s">
        <v>423</v>
      </c>
      <c r="I18" s="230"/>
      <c r="J18" s="230"/>
      <c r="K18" s="230"/>
      <c r="L18" s="230"/>
      <c r="M18" s="230"/>
      <c r="O18" s="229">
        <v>124.65</v>
      </c>
      <c r="P18" s="229"/>
      <c r="V18" s="229">
        <v>2458.14</v>
      </c>
      <c r="W18" s="229"/>
    </row>
    <row r="19" spans="1:23" x14ac:dyDescent="0.3">
      <c r="A19" s="230" t="s">
        <v>561</v>
      </c>
      <c r="B19" s="230"/>
      <c r="D19" s="231">
        <v>1260390</v>
      </c>
      <c r="E19" s="231"/>
      <c r="F19" s="231"/>
      <c r="H19" s="230" t="s">
        <v>555</v>
      </c>
      <c r="I19" s="230"/>
      <c r="J19" s="230"/>
      <c r="K19" s="230"/>
      <c r="L19" s="230"/>
      <c r="M19" s="230"/>
      <c r="O19" s="229">
        <v>113.42</v>
      </c>
      <c r="P19" s="229"/>
      <c r="V19" s="229">
        <v>2571.56</v>
      </c>
      <c r="W19" s="229"/>
    </row>
    <row r="20" spans="1:23" x14ac:dyDescent="0.3">
      <c r="A20" s="230" t="s">
        <v>562</v>
      </c>
      <c r="B20" s="230"/>
      <c r="D20" s="231">
        <v>1262057</v>
      </c>
      <c r="E20" s="231"/>
      <c r="F20" s="231"/>
      <c r="H20" s="230" t="s">
        <v>423</v>
      </c>
      <c r="I20" s="230"/>
      <c r="J20" s="230"/>
      <c r="K20" s="230"/>
      <c r="L20" s="230"/>
      <c r="M20" s="230"/>
      <c r="O20" s="229">
        <v>213.14</v>
      </c>
      <c r="P20" s="229"/>
      <c r="V20" s="229">
        <v>2784.7</v>
      </c>
      <c r="W20" s="229"/>
    </row>
    <row r="21" spans="1:23" x14ac:dyDescent="0.3">
      <c r="A21" s="230" t="s">
        <v>562</v>
      </c>
      <c r="B21" s="230"/>
      <c r="D21" s="231">
        <v>1262059</v>
      </c>
      <c r="E21" s="231"/>
      <c r="F21" s="231"/>
      <c r="H21" s="230" t="s">
        <v>555</v>
      </c>
      <c r="I21" s="230"/>
      <c r="J21" s="230"/>
      <c r="K21" s="230"/>
      <c r="L21" s="230"/>
      <c r="M21" s="230"/>
      <c r="O21" s="229">
        <v>69.45</v>
      </c>
      <c r="P21" s="229"/>
      <c r="V21" s="229">
        <v>2854.15</v>
      </c>
      <c r="W21" s="229"/>
    </row>
    <row r="22" spans="1:23" x14ac:dyDescent="0.3">
      <c r="A22" s="230" t="s">
        <v>563</v>
      </c>
      <c r="B22" s="230"/>
      <c r="D22" s="231">
        <v>1263623</v>
      </c>
      <c r="E22" s="231"/>
      <c r="F22" s="231"/>
      <c r="H22" s="230" t="s">
        <v>423</v>
      </c>
      <c r="I22" s="230"/>
      <c r="J22" s="230"/>
      <c r="K22" s="230"/>
      <c r="L22" s="230"/>
      <c r="M22" s="230"/>
      <c r="O22" s="229">
        <v>199.91</v>
      </c>
      <c r="P22" s="229"/>
      <c r="V22" s="229">
        <v>3054.06</v>
      </c>
      <c r="W22" s="229"/>
    </row>
    <row r="23" spans="1:23" x14ac:dyDescent="0.3">
      <c r="A23" s="230" t="s">
        <v>563</v>
      </c>
      <c r="B23" s="230"/>
      <c r="D23" s="231">
        <v>1263624</v>
      </c>
      <c r="E23" s="231"/>
      <c r="F23" s="231"/>
      <c r="H23" s="230" t="s">
        <v>555</v>
      </c>
      <c r="I23" s="230"/>
      <c r="J23" s="230"/>
      <c r="K23" s="230"/>
      <c r="L23" s="230"/>
      <c r="M23" s="230"/>
      <c r="O23" s="229">
        <v>79.81</v>
      </c>
      <c r="P23" s="229"/>
      <c r="V23" s="229">
        <v>3133.87</v>
      </c>
      <c r="W23" s="229"/>
    </row>
    <row r="24" spans="1:23" x14ac:dyDescent="0.3">
      <c r="A24" s="230" t="s">
        <v>564</v>
      </c>
      <c r="B24" s="230"/>
      <c r="D24" s="231">
        <v>1265270</v>
      </c>
      <c r="E24" s="231"/>
      <c r="F24" s="231"/>
      <c r="H24" s="230" t="s">
        <v>423</v>
      </c>
      <c r="I24" s="230"/>
      <c r="J24" s="230"/>
      <c r="K24" s="230"/>
      <c r="L24" s="230"/>
      <c r="M24" s="230"/>
      <c r="O24" s="229">
        <v>181.81</v>
      </c>
      <c r="P24" s="229"/>
      <c r="V24" s="229">
        <v>3315.68</v>
      </c>
      <c r="W24" s="229"/>
    </row>
    <row r="25" spans="1:23" x14ac:dyDescent="0.3">
      <c r="A25" s="230" t="s">
        <v>564</v>
      </c>
      <c r="B25" s="230"/>
      <c r="D25" s="231">
        <v>1265271</v>
      </c>
      <c r="E25" s="231"/>
      <c r="F25" s="231"/>
      <c r="H25" s="230" t="s">
        <v>555</v>
      </c>
      <c r="I25" s="230"/>
      <c r="J25" s="230"/>
      <c r="K25" s="230"/>
      <c r="L25" s="230"/>
      <c r="M25" s="230"/>
      <c r="O25" s="229">
        <v>74.78</v>
      </c>
      <c r="P25" s="229"/>
      <c r="V25" s="229">
        <v>3390.46</v>
      </c>
      <c r="W25" s="229"/>
    </row>
    <row r="26" spans="1:23" x14ac:dyDescent="0.3">
      <c r="A26" s="230" t="s">
        <v>565</v>
      </c>
      <c r="B26" s="230"/>
      <c r="D26" s="231">
        <v>1266970</v>
      </c>
      <c r="E26" s="231"/>
      <c r="F26" s="231"/>
      <c r="H26" s="230" t="s">
        <v>423</v>
      </c>
      <c r="I26" s="230"/>
      <c r="J26" s="230"/>
      <c r="K26" s="230"/>
      <c r="L26" s="230"/>
      <c r="M26" s="230"/>
      <c r="O26" s="229">
        <v>227.57</v>
      </c>
      <c r="P26" s="229"/>
      <c r="V26" s="229">
        <v>3618.03</v>
      </c>
      <c r="W26" s="229"/>
    </row>
    <row r="27" spans="1:23" x14ac:dyDescent="0.3">
      <c r="A27" s="230" t="s">
        <v>565</v>
      </c>
      <c r="B27" s="230"/>
      <c r="D27" s="231">
        <v>1266976</v>
      </c>
      <c r="E27" s="231"/>
      <c r="F27" s="231"/>
      <c r="H27" s="230" t="s">
        <v>555</v>
      </c>
      <c r="I27" s="230"/>
      <c r="J27" s="230"/>
      <c r="K27" s="230"/>
      <c r="L27" s="230"/>
      <c r="M27" s="230"/>
      <c r="O27" s="229">
        <v>124.37</v>
      </c>
      <c r="P27" s="229"/>
      <c r="V27" s="229">
        <v>3742.4</v>
      </c>
      <c r="W27" s="229"/>
    </row>
    <row r="28" spans="1:23" x14ac:dyDescent="0.3">
      <c r="A28" s="230" t="s">
        <v>566</v>
      </c>
      <c r="B28" s="230"/>
      <c r="D28" s="231">
        <v>1268676</v>
      </c>
      <c r="E28" s="231"/>
      <c r="F28" s="231"/>
      <c r="H28" s="230" t="s">
        <v>423</v>
      </c>
      <c r="I28" s="230"/>
      <c r="J28" s="230"/>
      <c r="K28" s="230"/>
      <c r="L28" s="230"/>
      <c r="M28" s="230"/>
      <c r="O28" s="229">
        <v>263.24</v>
      </c>
      <c r="P28" s="229"/>
      <c r="V28" s="229">
        <v>4005.64</v>
      </c>
      <c r="W28" s="229"/>
    </row>
    <row r="29" spans="1:23" x14ac:dyDescent="0.3">
      <c r="A29" s="230" t="s">
        <v>566</v>
      </c>
      <c r="B29" s="230"/>
      <c r="D29" s="231">
        <v>1268677</v>
      </c>
      <c r="E29" s="231"/>
      <c r="F29" s="231"/>
      <c r="H29" s="230" t="s">
        <v>555</v>
      </c>
      <c r="I29" s="230"/>
      <c r="J29" s="230"/>
      <c r="K29" s="230"/>
      <c r="L29" s="230"/>
      <c r="M29" s="230"/>
      <c r="O29" s="229">
        <v>82.82</v>
      </c>
      <c r="P29" s="229"/>
      <c r="V29" s="229">
        <v>4088.46</v>
      </c>
      <c r="W29" s="229"/>
    </row>
    <row r="30" spans="1:23" x14ac:dyDescent="0.3">
      <c r="A30" s="230" t="s">
        <v>567</v>
      </c>
      <c r="B30" s="230"/>
      <c r="D30" s="231">
        <v>1270428</v>
      </c>
      <c r="E30" s="231"/>
      <c r="F30" s="231"/>
      <c r="H30" s="230" t="s">
        <v>423</v>
      </c>
      <c r="I30" s="230"/>
      <c r="J30" s="230"/>
      <c r="K30" s="230"/>
      <c r="L30" s="230"/>
      <c r="M30" s="230"/>
      <c r="O30" s="229">
        <v>426.97</v>
      </c>
      <c r="P30" s="229"/>
      <c r="V30" s="229">
        <v>4515.43</v>
      </c>
      <c r="W30" s="229"/>
    </row>
    <row r="31" spans="1:23" x14ac:dyDescent="0.3">
      <c r="A31" s="230" t="s">
        <v>567</v>
      </c>
      <c r="B31" s="230"/>
      <c r="D31" s="231">
        <v>1270430</v>
      </c>
      <c r="E31" s="231"/>
      <c r="F31" s="231"/>
      <c r="H31" s="230" t="s">
        <v>555</v>
      </c>
      <c r="I31" s="230"/>
      <c r="J31" s="230"/>
      <c r="K31" s="230"/>
      <c r="L31" s="230"/>
      <c r="M31" s="230"/>
      <c r="O31" s="229">
        <v>84</v>
      </c>
      <c r="P31" s="229"/>
      <c r="V31" s="22">
        <v>4599.43</v>
      </c>
      <c r="W31" s="22"/>
    </row>
    <row r="33" spans="1:25" x14ac:dyDescent="0.3">
      <c r="G33" s="232" t="s">
        <v>568</v>
      </c>
      <c r="H33" s="232"/>
      <c r="I33" s="232"/>
      <c r="J33" s="232"/>
      <c r="K33" s="232"/>
      <c r="L33" s="232"/>
      <c r="M33" s="232"/>
      <c r="N33" s="232"/>
      <c r="O33" s="232"/>
      <c r="P33" s="232"/>
      <c r="Q33" s="232"/>
      <c r="R33" s="232"/>
      <c r="S33" s="232"/>
    </row>
    <row r="34" spans="1:25" x14ac:dyDescent="0.3">
      <c r="J34" s="228" t="s">
        <v>569</v>
      </c>
      <c r="K34" s="228"/>
      <c r="M34" s="230" t="s">
        <v>554</v>
      </c>
      <c r="N34" s="230"/>
      <c r="O34" s="20" t="s">
        <v>570</v>
      </c>
      <c r="P34" s="20" t="s">
        <v>567</v>
      </c>
    </row>
    <row r="35" spans="1:25" x14ac:dyDescent="0.3">
      <c r="J35" s="228" t="s">
        <v>571</v>
      </c>
      <c r="K35" s="228"/>
      <c r="M35" s="230" t="s">
        <v>577</v>
      </c>
      <c r="N35" s="230"/>
      <c r="O35" s="230"/>
      <c r="P35" s="230"/>
      <c r="Q35" s="230"/>
      <c r="R35" s="230"/>
      <c r="S35" s="230"/>
      <c r="T35" s="230"/>
      <c r="U35" s="230"/>
      <c r="V35" s="230"/>
      <c r="W35" s="230"/>
      <c r="X35" s="230"/>
    </row>
    <row r="36" spans="1:25" x14ac:dyDescent="0.3">
      <c r="A36" s="233" t="s">
        <v>572</v>
      </c>
      <c r="B36" s="233"/>
      <c r="E36" s="234" t="s">
        <v>573</v>
      </c>
      <c r="F36" s="234"/>
      <c r="G36" s="234"/>
      <c r="H36" s="234"/>
      <c r="I36" s="234"/>
      <c r="J36" s="234"/>
      <c r="K36" s="234"/>
      <c r="L36" s="234"/>
      <c r="M36" s="234"/>
      <c r="N36" s="234"/>
      <c r="O36" s="234"/>
      <c r="P36" s="234"/>
      <c r="Q36" s="234"/>
      <c r="R36" s="234"/>
      <c r="S36" s="234"/>
      <c r="T36" s="234"/>
      <c r="U36" s="234"/>
      <c r="W36" s="235" t="s">
        <v>574</v>
      </c>
      <c r="X36" s="235"/>
      <c r="Y36" s="235"/>
    </row>
  </sheetData>
  <mergeCells count="141">
    <mergeCell ref="I1:R1"/>
    <mergeCell ref="A2:E2"/>
    <mergeCell ref="F2:U3"/>
    <mergeCell ref="W2:Y2"/>
    <mergeCell ref="E4:U4"/>
    <mergeCell ref="A5:B5"/>
    <mergeCell ref="D5:F5"/>
    <mergeCell ref="H5:M5"/>
    <mergeCell ref="O5:P5"/>
    <mergeCell ref="R5:S5"/>
    <mergeCell ref="V5:W5"/>
    <mergeCell ref="B6:J6"/>
    <mergeCell ref="R6:T6"/>
    <mergeCell ref="V6:W7"/>
    <mergeCell ref="A8:B8"/>
    <mergeCell ref="D8:F8"/>
    <mergeCell ref="H8:M8"/>
    <mergeCell ref="O8:P8"/>
    <mergeCell ref="V8:W8"/>
    <mergeCell ref="A9:B9"/>
    <mergeCell ref="D9:F9"/>
    <mergeCell ref="H9:M9"/>
    <mergeCell ref="O9:P9"/>
    <mergeCell ref="V9:W9"/>
    <mergeCell ref="A10:B10"/>
    <mergeCell ref="D10:F10"/>
    <mergeCell ref="H10:M10"/>
    <mergeCell ref="O10:P10"/>
    <mergeCell ref="V10:W10"/>
    <mergeCell ref="A11:B11"/>
    <mergeCell ref="D11:F11"/>
    <mergeCell ref="H11:M11"/>
    <mergeCell ref="O11:P11"/>
    <mergeCell ref="V11:W11"/>
    <mergeCell ref="A12:B12"/>
    <mergeCell ref="D12:F12"/>
    <mergeCell ref="H12:M12"/>
    <mergeCell ref="O12:P12"/>
    <mergeCell ref="V12:W12"/>
    <mergeCell ref="A13:B13"/>
    <mergeCell ref="D13:F13"/>
    <mergeCell ref="H13:M13"/>
    <mergeCell ref="O13:P13"/>
    <mergeCell ref="V13:W13"/>
    <mergeCell ref="A14:B14"/>
    <mergeCell ref="D14:F14"/>
    <mergeCell ref="H14:M14"/>
    <mergeCell ref="O14:P14"/>
    <mergeCell ref="V14:W14"/>
    <mergeCell ref="A15:B15"/>
    <mergeCell ref="D15:F15"/>
    <mergeCell ref="H15:M15"/>
    <mergeCell ref="O15:P15"/>
    <mergeCell ref="V15:W15"/>
    <mergeCell ref="A16:B16"/>
    <mergeCell ref="D16:F16"/>
    <mergeCell ref="H16:M16"/>
    <mergeCell ref="O16:P16"/>
    <mergeCell ref="V16:W16"/>
    <mergeCell ref="A17:B17"/>
    <mergeCell ref="D17:F17"/>
    <mergeCell ref="H17:M17"/>
    <mergeCell ref="O17:P17"/>
    <mergeCell ref="V17:W17"/>
    <mergeCell ref="A18:B18"/>
    <mergeCell ref="D18:F18"/>
    <mergeCell ref="H18:M18"/>
    <mergeCell ref="O18:P18"/>
    <mergeCell ref="V18:W18"/>
    <mergeCell ref="A19:B19"/>
    <mergeCell ref="D19:F19"/>
    <mergeCell ref="H19:M19"/>
    <mergeCell ref="O19:P19"/>
    <mergeCell ref="V19:W19"/>
    <mergeCell ref="A20:B20"/>
    <mergeCell ref="D20:F20"/>
    <mergeCell ref="H20:M20"/>
    <mergeCell ref="O20:P20"/>
    <mergeCell ref="V20:W20"/>
    <mergeCell ref="A21:B21"/>
    <mergeCell ref="D21:F21"/>
    <mergeCell ref="H21:M21"/>
    <mergeCell ref="O21:P21"/>
    <mergeCell ref="V21:W21"/>
    <mergeCell ref="A22:B22"/>
    <mergeCell ref="D22:F22"/>
    <mergeCell ref="H22:M22"/>
    <mergeCell ref="O22:P22"/>
    <mergeCell ref="V22:W22"/>
    <mergeCell ref="A23:B23"/>
    <mergeCell ref="D23:F23"/>
    <mergeCell ref="H23:M23"/>
    <mergeCell ref="O23:P23"/>
    <mergeCell ref="V23:W23"/>
    <mergeCell ref="A24:B24"/>
    <mergeCell ref="D24:F24"/>
    <mergeCell ref="H24:M24"/>
    <mergeCell ref="O24:P24"/>
    <mergeCell ref="V24:W24"/>
    <mergeCell ref="A25:B25"/>
    <mergeCell ref="D25:F25"/>
    <mergeCell ref="H25:M25"/>
    <mergeCell ref="O25:P25"/>
    <mergeCell ref="V25:W25"/>
    <mergeCell ref="A26:B26"/>
    <mergeCell ref="D26:F26"/>
    <mergeCell ref="H26:M26"/>
    <mergeCell ref="O26:P26"/>
    <mergeCell ref="V26:W26"/>
    <mergeCell ref="A27:B27"/>
    <mergeCell ref="D27:F27"/>
    <mergeCell ref="H27:M27"/>
    <mergeCell ref="O27:P27"/>
    <mergeCell ref="V27:W27"/>
    <mergeCell ref="A28:B28"/>
    <mergeCell ref="D28:F28"/>
    <mergeCell ref="H28:M28"/>
    <mergeCell ref="O28:P28"/>
    <mergeCell ref="V28:W28"/>
    <mergeCell ref="A29:B29"/>
    <mergeCell ref="D29:F29"/>
    <mergeCell ref="H29:M29"/>
    <mergeCell ref="O29:P29"/>
    <mergeCell ref="V29:W29"/>
    <mergeCell ref="A36:B36"/>
    <mergeCell ref="E36:U36"/>
    <mergeCell ref="W36:Y36"/>
    <mergeCell ref="A31:B31"/>
    <mergeCell ref="D31:F31"/>
    <mergeCell ref="H31:M31"/>
    <mergeCell ref="O31:P31"/>
    <mergeCell ref="G33:S33"/>
    <mergeCell ref="A30:B30"/>
    <mergeCell ref="D30:F30"/>
    <mergeCell ref="H30:M30"/>
    <mergeCell ref="O30:P30"/>
    <mergeCell ref="V30:W30"/>
    <mergeCell ref="J34:K34"/>
    <mergeCell ref="M34:N34"/>
    <mergeCell ref="J35:K35"/>
    <mergeCell ref="M35:X3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22</vt:i4>
      </vt:variant>
      <vt:variant>
        <vt:lpstr>Named Ranges</vt:lpstr>
      </vt:variant>
      <vt:variant>
        <vt:i4>23</vt:i4>
      </vt:variant>
    </vt:vector>
  </HeadingPairs>
  <TitlesOfParts>
    <vt:vector size="45" baseType="lpstr">
      <vt:lpstr>LEADSHEETS</vt:lpstr>
      <vt:lpstr>930.100detail</vt:lpstr>
      <vt:lpstr>930.200detail</vt:lpstr>
      <vt:lpstr>labor 930.2</vt:lpstr>
      <vt:lpstr>Transportation 930.2</vt:lpstr>
      <vt:lpstr>930.210detail</vt:lpstr>
      <vt:lpstr>930.222detail</vt:lpstr>
      <vt:lpstr>930.223detail</vt:lpstr>
      <vt:lpstr>930.231detail</vt:lpstr>
      <vt:lpstr>930.241detail</vt:lpstr>
      <vt:lpstr>non-regulated costs</vt:lpstr>
      <vt:lpstr>131 GIFTS FLOWERS HAMS</vt:lpstr>
      <vt:lpstr>139 RETIREMENT GIFTS &amp; EVENTS</vt:lpstr>
      <vt:lpstr>753 BRK ROOM</vt:lpstr>
      <vt:lpstr>759 RECOGINITION &amp; AWARDS</vt:lpstr>
      <vt:lpstr>769 CARDS</vt:lpstr>
      <vt:lpstr>770 FLOWERS HAMS</vt:lpstr>
      <vt:lpstr>773 SERVICE AWARDS</vt:lpstr>
      <vt:lpstr>774 CHRISTMAS PTY</vt:lpstr>
      <vt:lpstr>781 EMP EVENTS</vt:lpstr>
      <vt:lpstr>Annmtgshirts</vt:lpstr>
      <vt:lpstr>membernewsletter</vt:lpstr>
      <vt:lpstr>'131 GIFTS FLOWERS HAMS'!Print_Area</vt:lpstr>
      <vt:lpstr>'139 RETIREMENT GIFTS &amp; EVENTS'!Print_Area</vt:lpstr>
      <vt:lpstr>'753 BRK ROOM'!Print_Area</vt:lpstr>
      <vt:lpstr>'759 RECOGINITION &amp; AWARDS'!Print_Area</vt:lpstr>
      <vt:lpstr>'769 CARDS'!Print_Area</vt:lpstr>
      <vt:lpstr>'770 FLOWERS HAMS'!Print_Area</vt:lpstr>
      <vt:lpstr>'773 SERVICE AWARDS'!Print_Area</vt:lpstr>
      <vt:lpstr>'774 CHRISTMAS PTY'!Print_Area</vt:lpstr>
      <vt:lpstr>'781 EMP EVENTS'!Print_Area</vt:lpstr>
      <vt:lpstr>'930.100detail'!Print_Area</vt:lpstr>
      <vt:lpstr>'930.200detail'!Print_Area</vt:lpstr>
      <vt:lpstr>'930.210detail'!Print_Area</vt:lpstr>
      <vt:lpstr>Annmtgshirts!Print_Area</vt:lpstr>
      <vt:lpstr>LEADSHEETS!Print_Area</vt:lpstr>
      <vt:lpstr>'139 RETIREMENT GIFTS &amp; EVENTS'!Print_Titles</vt:lpstr>
      <vt:lpstr>'753 BRK ROOM'!Print_Titles</vt:lpstr>
      <vt:lpstr>'759 RECOGINITION &amp; AWARDS'!Print_Titles</vt:lpstr>
      <vt:lpstr>'773 SERVICE AWARDS'!Print_Titles</vt:lpstr>
      <vt:lpstr>'774 CHRISTMAS PTY'!Print_Titles</vt:lpstr>
      <vt:lpstr>'781 EMP EVENTS'!Print_Titles</vt:lpstr>
      <vt:lpstr>'930.200detail'!Print_Titles</vt:lpstr>
      <vt:lpstr>'930.210detail'!Print_Titles</vt:lpstr>
      <vt:lpstr>LEADSHEETS!Print_Titles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Thompson</dc:creator>
  <cp:lastModifiedBy>Travis Siewert</cp:lastModifiedBy>
  <cp:lastPrinted>2015-10-23T20:28:39Z</cp:lastPrinted>
  <dcterms:created xsi:type="dcterms:W3CDTF">2015-07-21T12:47:48Z</dcterms:created>
  <dcterms:modified xsi:type="dcterms:W3CDTF">2015-12-30T16:01:14Z</dcterms:modified>
</cp:coreProperties>
</file>