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2980" windowHeight="10056" activeTab="0"/>
  </bookViews>
  <sheets>
    <sheet name="ES 3.15 " sheetId="1" r:id="rId1"/>
  </sheets>
  <externalReferences>
    <externalReference r:id="rId4"/>
    <externalReference r:id="rId5"/>
    <externalReference r:id="rId6"/>
  </externalReferences>
  <definedNames>
    <definedName name="Marshall_Rate">'[2]Property Tax'!$B$2</definedName>
    <definedName name="PC_Percent">'[2]Property Tax'!$B$6</definedName>
    <definedName name="tim">#REF!</definedName>
    <definedName name="WV_List">'[2]Property Tax'!$B$4</definedName>
  </definedNames>
  <calcPr fullCalcOnLoad="1"/>
</workbook>
</file>

<file path=xl/sharedStrings.xml><?xml version="1.0" encoding="utf-8"?>
<sst xmlns="http://schemas.openxmlformats.org/spreadsheetml/2006/main" count="38" uniqueCount="35">
  <si>
    <t>ES FORM 3.15</t>
  </si>
  <si>
    <t>KENTUCKY POWER COMPANY - ENVIRONMENTAL SURCHARGE REPORT</t>
  </si>
  <si>
    <t>CURRENT PERIOD REVENUE REQUIREMENT</t>
  </si>
  <si>
    <t xml:space="preserve">       MITCHELL PLANT COST OF CAPITAL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</si>
  <si>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</si>
  <si>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</si>
  <si>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</si>
  <si>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</si>
  <si>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</si>
  <si>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</si>
  <si>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</si>
  <si>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</si>
  <si>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As of                                           9/30/2014*</t>
  </si>
  <si>
    <t>L/T DEBT</t>
  </si>
  <si>
    <t>S/T DEBT</t>
  </si>
  <si>
    <t>ACCTS REC FINANCING</t>
  </si>
  <si>
    <t>C EQUITY</t>
  </si>
  <si>
    <t>**</t>
  </si>
  <si>
    <t>TOTAL</t>
  </si>
  <si>
    <t xml:space="preserve"> </t>
  </si>
  <si>
    <t>Debt</t>
  </si>
  <si>
    <t>Equity</t>
  </si>
  <si>
    <t>Operating Revenues</t>
  </si>
  <si>
    <t>Less Uncollectible Accounts Expense</t>
  </si>
  <si>
    <t>KPSC Maintenance Assessment Fee</t>
  </si>
  <si>
    <t>Income Before Income Taxes</t>
  </si>
  <si>
    <t>Less State Income Taxes (Ln 4 x 5.7348)</t>
  </si>
  <si>
    <t>Income Before Federal Income Taxes</t>
  </si>
  <si>
    <t>Section 199 Deduction</t>
  </si>
  <si>
    <t>Taxable Income for Federal Income Taxes</t>
  </si>
  <si>
    <t>Less Federal Income Taxes (Ln 13*35%)</t>
  </si>
  <si>
    <t>Operating  Income Percentage</t>
  </si>
  <si>
    <t>Gross Up Factor  (100.00/Ln 9)</t>
  </si>
  <si>
    <t>Rate of Return on Common Equity as authorized by the Public Service Commission in Order Dated June 22, 2015 in Case No. 2014-00396.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</si>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</sst>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%"/>
    <numFmt numFmtId="166" formatCode="0.000%"/>
    <numFmt numFmtId="167" formatCode="#,##0.0000_);\(#,##0.0000\)"/>
    <numFmt numFmtId="168" formatCode="_(* #,##0.0000_);_(* \(#,##0.0000\);_(* &quot;-&quot;??_);_(@_)"/>
    <numFmt numFmtId="169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11" fillId="0" borderId="9">
      <alignment horizontal="center"/>
      <protection/>
    </xf>
    <xf numFmtId="0" fontId="11" fillId="0" borderId="9">
      <alignment horizontal="center"/>
      <protection/>
    </xf>
    <xf numFmtId="0" fontId="11" fillId="0" borderId="9">
      <alignment horizontal="center"/>
      <protection/>
    </xf>
    <xf numFmtId="0" fontId="11" fillId="0" borderId="9">
      <alignment horizontal="center"/>
      <protection/>
    </xf>
    <xf numFmtId="0" fontId="11" fillId="0" borderId="9">
      <alignment horizontal="center"/>
      <protection/>
    </xf>
    <xf numFmtId="0" fontId="11" fillId="0" borderId="9">
      <alignment horizontal="center"/>
      <protection/>
    </xf>
    <xf numFmtId="0" fontId="11" fillId="0" borderId="9">
      <alignment horizontal="center"/>
      <protection/>
    </xf>
    <xf numFmtId="0" fontId="11" fillId="0" borderId="9">
      <alignment horizontal="center"/>
      <protection/>
    </xf>
    <xf numFmtId="0" fontId="11" fillId="0" borderId="9">
      <alignment horizontal="center"/>
      <protection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33" borderId="0" applyNumberFormat="0" applyFont="0" applyBorder="0" applyAlignment="0" applyProtection="0"/>
    <xf numFmtId="0" fontId="3" fillId="33" borderId="0" applyNumberFormat="0" applyFont="0" applyBorder="0" applyAlignment="0" applyProtection="0"/>
    <xf numFmtId="0" fontId="3" fillId="33" borderId="0" applyNumberFormat="0" applyFont="0" applyBorder="0" applyAlignment="0" applyProtection="0"/>
    <xf numFmtId="0" fontId="3" fillId="33" borderId="0" applyNumberFormat="0" applyFont="0" applyBorder="0" applyAlignment="0" applyProtection="0"/>
    <xf numFmtId="0" fontId="3" fillId="33" borderId="0" applyNumberFormat="0" applyFont="0" applyBorder="0" applyAlignment="0" applyProtection="0"/>
    <xf numFmtId="0" fontId="3" fillId="33" borderId="0" applyNumberFormat="0" applyFont="0" applyBorder="0" applyAlignment="0" applyProtection="0"/>
    <xf numFmtId="0" fontId="3" fillId="33" borderId="0" applyNumberFormat="0" applyFont="0" applyBorder="0" applyAlignment="0" applyProtection="0"/>
    <xf numFmtId="0" fontId="3" fillId="33" borderId="0" applyNumberFormat="0" applyFont="0" applyBorder="0" applyAlignment="0" applyProtection="0"/>
    <xf numFmtId="0" fontId="3" fillId="33" borderId="0" applyNumberFormat="0" applyFont="0" applyBorder="0" applyAlignment="0" applyProtection="0"/>
    <xf numFmtId="0" fontId="3" fillId="33" borderId="0" applyNumberFormat="0" applyFont="0" applyBorder="0" applyAlignment="0" applyProtection="0"/>
    <xf numFmtId="0" fontId="3" fillId="33" borderId="0" applyNumberFormat="0" applyFont="0" applyBorder="0" applyAlignment="0" applyProtection="0"/>
    <xf numFmtId="0" fontId="3" fillId="33" borderId="0" applyNumberFormat="0" applyFont="0" applyBorder="0" applyAlignment="0" applyProtection="0"/>
    <xf numFmtId="0" fontId="3" fillId="33" borderId="0" applyNumberFormat="0" applyFont="0" applyBorder="0" applyAlignment="0" applyProtection="0"/>
    <xf numFmtId="0" fontId="3" fillId="33" borderId="0" applyNumberFormat="0" applyFont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401" applyAlignment="1">
      <alignment horizontal="center"/>
      <protection/>
    </xf>
    <xf numFmtId="0" fontId="2" fillId="0" borderId="0" xfId="401">
      <alignment/>
      <protection/>
    </xf>
    <xf numFmtId="49" fontId="2" fillId="0" borderId="0" xfId="401" applyNumberFormat="1" applyAlignment="1">
      <alignment horizontal="left"/>
      <protection/>
    </xf>
    <xf numFmtId="0" fontId="2" fillId="0" borderId="0" xfId="401" applyFont="1">
      <alignment/>
      <protection/>
    </xf>
    <xf numFmtId="0" fontId="2" fillId="0" borderId="0" xfId="401" applyBorder="1" applyAlignment="1">
      <alignment horizontal="center"/>
      <protection/>
    </xf>
    <xf numFmtId="0" fontId="2" fillId="0" borderId="0" xfId="401" applyBorder="1">
      <alignment/>
      <protection/>
    </xf>
    <xf numFmtId="49" fontId="3" fillId="0" borderId="11" xfId="389" applyNumberFormat="1" applyBorder="1" applyAlignment="1">
      <alignment horizontal="center" wrapText="1"/>
      <protection/>
    </xf>
    <xf numFmtId="49" fontId="3" fillId="34" borderId="12" xfId="389" applyNumberFormat="1" applyFill="1" applyBorder="1" applyAlignment="1">
      <alignment wrapText="1"/>
      <protection/>
    </xf>
    <xf numFmtId="49" fontId="3" fillId="0" borderId="13" xfId="389" applyNumberFormat="1" applyBorder="1" applyAlignment="1">
      <alignment horizontal="center" wrapText="1"/>
      <protection/>
    </xf>
    <xf numFmtId="49" fontId="3" fillId="34" borderId="14" xfId="389" applyNumberFormat="1" applyFill="1" applyBorder="1" applyAlignment="1">
      <alignment wrapText="1"/>
      <protection/>
    </xf>
    <xf numFmtId="49" fontId="3" fillId="0" borderId="14" xfId="389" applyNumberFormat="1" applyBorder="1" applyAlignment="1">
      <alignment horizontal="center" wrapText="1"/>
      <protection/>
    </xf>
    <xf numFmtId="49" fontId="3" fillId="0" borderId="11" xfId="389" applyNumberFormat="1" applyFill="1" applyBorder="1" applyAlignment="1">
      <alignment wrapText="1"/>
      <protection/>
    </xf>
    <xf numFmtId="0" fontId="3" fillId="34" borderId="14" xfId="389" applyFill="1" applyBorder="1">
      <alignment/>
      <protection/>
    </xf>
    <xf numFmtId="0" fontId="3" fillId="0" borderId="14" xfId="389" applyBorder="1" applyAlignment="1">
      <alignment horizontal="center"/>
      <protection/>
    </xf>
    <xf numFmtId="0" fontId="3" fillId="34" borderId="14" xfId="389" applyFill="1" applyBorder="1" applyAlignment="1">
      <alignment horizontal="center"/>
      <protection/>
    </xf>
    <xf numFmtId="0" fontId="3" fillId="0" borderId="14" xfId="389" applyBorder="1">
      <alignment/>
      <protection/>
    </xf>
    <xf numFmtId="49" fontId="3" fillId="0" borderId="15" xfId="389" applyNumberFormat="1" applyBorder="1" applyAlignment="1">
      <alignment horizontal="center" wrapText="1"/>
      <protection/>
    </xf>
    <xf numFmtId="49" fontId="2" fillId="0" borderId="0" xfId="401" applyNumberFormat="1" applyBorder="1" applyAlignment="1">
      <alignment horizontal="center" wrapText="1"/>
      <protection/>
    </xf>
    <xf numFmtId="49" fontId="3" fillId="0" borderId="16" xfId="389" applyNumberFormat="1" applyBorder="1" applyAlignment="1">
      <alignment horizontal="center" wrapText="1"/>
      <protection/>
    </xf>
    <xf numFmtId="49" fontId="3" fillId="34" borderId="0" xfId="389" applyNumberFormat="1" applyFill="1" applyBorder="1" applyAlignment="1">
      <alignment wrapText="1"/>
      <protection/>
    </xf>
    <xf numFmtId="49" fontId="3" fillId="0" borderId="0" xfId="389" applyNumberFormat="1" applyBorder="1" applyAlignment="1">
      <alignment horizontal="center" wrapText="1"/>
      <protection/>
    </xf>
    <xf numFmtId="49" fontId="4" fillId="0" borderId="0" xfId="389" applyNumberFormat="1" applyFont="1" applyBorder="1" applyAlignment="1">
      <alignment horizontal="center" wrapText="1"/>
      <protection/>
    </xf>
    <xf numFmtId="49" fontId="3" fillId="0" borderId="17" xfId="389" applyNumberFormat="1" applyFill="1" applyBorder="1" applyAlignment="1">
      <alignment wrapText="1"/>
      <protection/>
    </xf>
    <xf numFmtId="0" fontId="3" fillId="34" borderId="0" xfId="389" applyFill="1" applyBorder="1">
      <alignment/>
      <protection/>
    </xf>
    <xf numFmtId="0" fontId="3" fillId="0" borderId="0" xfId="389" applyBorder="1" applyAlignment="1">
      <alignment horizontal="center"/>
      <protection/>
    </xf>
    <xf numFmtId="0" fontId="3" fillId="34" borderId="0" xfId="389" applyFill="1" applyBorder="1" applyAlignment="1">
      <alignment horizontal="center"/>
      <protection/>
    </xf>
    <xf numFmtId="0" fontId="3" fillId="0" borderId="0" xfId="389" applyBorder="1">
      <alignment/>
      <protection/>
    </xf>
    <xf numFmtId="49" fontId="3" fillId="0" borderId="18" xfId="389" applyNumberFormat="1" applyBorder="1" applyAlignment="1">
      <alignment horizontal="center" wrapText="1"/>
      <protection/>
    </xf>
    <xf numFmtId="0" fontId="3" fillId="0" borderId="19" xfId="389" applyBorder="1" applyAlignment="1">
      <alignment horizontal="center"/>
      <protection/>
    </xf>
    <xf numFmtId="0" fontId="3" fillId="34" borderId="12" xfId="389" applyFill="1" applyBorder="1">
      <alignment/>
      <protection/>
    </xf>
    <xf numFmtId="0" fontId="3" fillId="0" borderId="12" xfId="389" applyBorder="1">
      <alignment/>
      <protection/>
    </xf>
    <xf numFmtId="0" fontId="3" fillId="0" borderId="19" xfId="389" applyFill="1" applyBorder="1">
      <alignment/>
      <protection/>
    </xf>
    <xf numFmtId="0" fontId="3" fillId="0" borderId="20" xfId="389" applyBorder="1">
      <alignment/>
      <protection/>
    </xf>
    <xf numFmtId="0" fontId="0" fillId="0" borderId="17" xfId="389" applyFont="1" applyBorder="1" applyAlignment="1">
      <alignment horizontal="center"/>
      <protection/>
    </xf>
    <xf numFmtId="5" fontId="5" fillId="0" borderId="0" xfId="389" applyNumberFormat="1" applyFont="1" applyBorder="1">
      <alignment/>
      <protection/>
    </xf>
    <xf numFmtId="10" fontId="3" fillId="0" borderId="0" xfId="389" applyNumberFormat="1" applyBorder="1">
      <alignment/>
      <protection/>
    </xf>
    <xf numFmtId="10" fontId="5" fillId="0" borderId="0" xfId="389" applyNumberFormat="1" applyFont="1" applyBorder="1">
      <alignment/>
      <protection/>
    </xf>
    <xf numFmtId="0" fontId="3" fillId="0" borderId="17" xfId="389" applyFill="1" applyBorder="1">
      <alignment/>
      <protection/>
    </xf>
    <xf numFmtId="164" fontId="3" fillId="0" borderId="0" xfId="389" applyNumberFormat="1" applyBorder="1" applyAlignment="1">
      <alignment horizontal="center"/>
      <protection/>
    </xf>
    <xf numFmtId="0" fontId="0" fillId="0" borderId="0" xfId="389" applyFont="1" applyBorder="1">
      <alignment/>
      <protection/>
    </xf>
    <xf numFmtId="165" fontId="3" fillId="0" borderId="18" xfId="389" applyNumberFormat="1" applyBorder="1">
      <alignment/>
      <protection/>
    </xf>
    <xf numFmtId="10" fontId="2" fillId="0" borderId="0" xfId="401" applyNumberFormat="1" applyBorder="1">
      <alignment/>
      <protection/>
    </xf>
    <xf numFmtId="49" fontId="3" fillId="0" borderId="0" xfId="389" applyNumberFormat="1" applyFill="1" applyBorder="1" applyAlignment="1">
      <alignment wrapText="1"/>
      <protection/>
    </xf>
    <xf numFmtId="10" fontId="4" fillId="0" borderId="0" xfId="389" applyNumberFormat="1" applyFont="1" applyBorder="1">
      <alignment/>
      <protection/>
    </xf>
    <xf numFmtId="0" fontId="2" fillId="0" borderId="17" xfId="389" applyFont="1" applyBorder="1" applyAlignment="1">
      <alignment horizontal="center"/>
      <protection/>
    </xf>
    <xf numFmtId="164" fontId="4" fillId="0" borderId="0" xfId="389" applyNumberFormat="1" applyFont="1" applyBorder="1" applyAlignment="1">
      <alignment horizontal="center"/>
      <protection/>
    </xf>
    <xf numFmtId="0" fontId="0" fillId="0" borderId="0" xfId="389" applyFont="1" applyBorder="1" applyAlignment="1">
      <alignment horizontal="center"/>
      <protection/>
    </xf>
    <xf numFmtId="166" fontId="3" fillId="0" borderId="0" xfId="389" applyNumberFormat="1" applyBorder="1">
      <alignment/>
      <protection/>
    </xf>
    <xf numFmtId="166" fontId="6" fillId="0" borderId="0" xfId="389" applyNumberFormat="1" applyFont="1" applyBorder="1">
      <alignment/>
      <protection/>
    </xf>
    <xf numFmtId="167" fontId="3" fillId="0" borderId="18" xfId="389" applyNumberFormat="1" applyBorder="1">
      <alignment/>
      <protection/>
    </xf>
    <xf numFmtId="167" fontId="2" fillId="0" borderId="0" xfId="401" applyNumberFormat="1" applyBorder="1">
      <alignment/>
      <protection/>
    </xf>
    <xf numFmtId="5" fontId="7" fillId="0" borderId="0" xfId="389" applyNumberFormat="1" applyFont="1" applyBorder="1">
      <alignment/>
      <protection/>
    </xf>
    <xf numFmtId="10" fontId="8" fillId="0" borderId="0" xfId="389" applyNumberFormat="1" applyFont="1" applyBorder="1">
      <alignment/>
      <protection/>
    </xf>
    <xf numFmtId="165" fontId="8" fillId="0" borderId="18" xfId="389" applyNumberFormat="1" applyFont="1" applyBorder="1" applyAlignment="1">
      <alignment horizontal="right" wrapText="1"/>
      <protection/>
    </xf>
    <xf numFmtId="10" fontId="8" fillId="0" borderId="0" xfId="401" applyNumberFormat="1" applyFont="1" applyBorder="1" applyAlignment="1">
      <alignment horizontal="center" wrapText="1"/>
      <protection/>
    </xf>
    <xf numFmtId="0" fontId="3" fillId="0" borderId="18" xfId="389" applyBorder="1">
      <alignment/>
      <protection/>
    </xf>
    <xf numFmtId="0" fontId="0" fillId="0" borderId="21" xfId="389" applyFont="1" applyBorder="1" applyAlignment="1">
      <alignment horizontal="center"/>
      <protection/>
    </xf>
    <xf numFmtId="0" fontId="3" fillId="34" borderId="9" xfId="389" applyFill="1" applyBorder="1">
      <alignment/>
      <protection/>
    </xf>
    <xf numFmtId="0" fontId="3" fillId="0" borderId="9" xfId="389" applyBorder="1">
      <alignment/>
      <protection/>
    </xf>
    <xf numFmtId="0" fontId="3" fillId="0" borderId="21" xfId="389" applyFill="1" applyBorder="1">
      <alignment/>
      <protection/>
    </xf>
    <xf numFmtId="0" fontId="3" fillId="0" borderId="22" xfId="389" applyBorder="1">
      <alignment/>
      <protection/>
    </xf>
    <xf numFmtId="0" fontId="2" fillId="0" borderId="16" xfId="401" applyBorder="1" applyAlignment="1">
      <alignment horizontal="center"/>
      <protection/>
    </xf>
    <xf numFmtId="0" fontId="2" fillId="34" borderId="0" xfId="401" applyFill="1" applyBorder="1">
      <alignment/>
      <protection/>
    </xf>
    <xf numFmtId="0" fontId="2" fillId="34" borderId="0" xfId="401" applyFill="1" applyBorder="1" applyAlignment="1">
      <alignment horizontal="center"/>
      <protection/>
    </xf>
    <xf numFmtId="0" fontId="2" fillId="0" borderId="18" xfId="401" applyBorder="1">
      <alignment/>
      <protection/>
    </xf>
    <xf numFmtId="0" fontId="2" fillId="0" borderId="0" xfId="401" applyFill="1" applyBorder="1" applyAlignment="1">
      <alignment horizontal="center"/>
      <protection/>
    </xf>
    <xf numFmtId="0" fontId="2" fillId="0" borderId="0" xfId="401" applyFill="1" applyBorder="1">
      <alignment/>
      <protection/>
    </xf>
    <xf numFmtId="0" fontId="2" fillId="0" borderId="0" xfId="401" applyFill="1">
      <alignment/>
      <protection/>
    </xf>
    <xf numFmtId="0" fontId="9" fillId="0" borderId="0" xfId="401" applyFont="1" applyFill="1" applyBorder="1" applyAlignment="1">
      <alignment horizontal="center"/>
      <protection/>
    </xf>
    <xf numFmtId="168" fontId="3" fillId="0" borderId="0" xfId="147" applyNumberFormat="1" applyFont="1" applyBorder="1" applyAlignment="1">
      <alignment/>
    </xf>
    <xf numFmtId="0" fontId="3" fillId="0" borderId="0" xfId="389">
      <alignment/>
      <protection/>
    </xf>
    <xf numFmtId="168" fontId="3" fillId="0" borderId="0" xfId="147" applyNumberFormat="1" applyFont="1" applyAlignment="1">
      <alignment/>
    </xf>
    <xf numFmtId="0" fontId="0" fillId="0" borderId="0" xfId="389" applyFont="1">
      <alignment/>
      <protection/>
    </xf>
    <xf numFmtId="169" fontId="3" fillId="0" borderId="0" xfId="389" applyNumberFormat="1">
      <alignment/>
      <protection/>
    </xf>
    <xf numFmtId="0" fontId="2" fillId="0" borderId="0" xfId="389" applyFont="1">
      <alignment/>
      <protection/>
    </xf>
    <xf numFmtId="0" fontId="2" fillId="0" borderId="0" xfId="401" applyFont="1" applyAlignment="1">
      <alignment horizontal="center"/>
      <protection/>
    </xf>
    <xf numFmtId="0" fontId="3" fillId="0" borderId="0" xfId="389" applyAlignment="1">
      <alignment horizontal="center"/>
      <protection/>
    </xf>
    <xf numFmtId="168" fontId="3" fillId="0" borderId="0" xfId="147" applyNumberFormat="1" applyFont="1" applyAlignment="1">
      <alignment vertical="center"/>
    </xf>
    <xf numFmtId="164" fontId="3" fillId="0" borderId="0" xfId="389" applyNumberFormat="1">
      <alignment/>
      <protection/>
    </xf>
    <xf numFmtId="0" fontId="2" fillId="0" borderId="0" xfId="389" applyFont="1" applyAlignment="1">
      <alignment horizontal="center"/>
      <protection/>
    </xf>
    <xf numFmtId="0" fontId="8" fillId="0" borderId="0" xfId="389" applyFont="1" applyFill="1" applyBorder="1" applyAlignment="1">
      <alignment horizontal="center"/>
      <protection/>
    </xf>
    <xf numFmtId="37" fontId="2" fillId="0" borderId="0" xfId="389" applyNumberFormat="1" applyFont="1" applyFill="1" applyBorder="1" applyAlignment="1">
      <alignment horizontal="center"/>
      <protection/>
    </xf>
    <xf numFmtId="0" fontId="2" fillId="0" borderId="0" xfId="389" applyFont="1" applyFill="1" applyBorder="1">
      <alignment/>
      <protection/>
    </xf>
    <xf numFmtId="0" fontId="3" fillId="0" borderId="0" xfId="389" applyFill="1" applyBorder="1">
      <alignment/>
      <protection/>
    </xf>
    <xf numFmtId="10" fontId="3" fillId="0" borderId="0" xfId="389" applyNumberFormat="1" applyFill="1" applyBorder="1">
      <alignment/>
      <protection/>
    </xf>
    <xf numFmtId="0" fontId="3" fillId="0" borderId="0" xfId="389" applyFill="1" applyBorder="1" applyAlignment="1">
      <alignment horizontal="center"/>
      <protection/>
    </xf>
    <xf numFmtId="0" fontId="3" fillId="0" borderId="0" xfId="389" applyFill="1">
      <alignment/>
      <protection/>
    </xf>
    <xf numFmtId="49" fontId="2" fillId="0" borderId="0" xfId="389" applyNumberFormat="1" applyFont="1" applyFill="1" applyBorder="1" applyAlignment="1">
      <alignment horizontal="center" wrapText="1"/>
      <protection/>
    </xf>
    <xf numFmtId="37" fontId="3" fillId="0" borderId="0" xfId="389" applyNumberFormat="1" applyFill="1" applyBorder="1" applyAlignment="1">
      <alignment horizontal="center"/>
      <protection/>
    </xf>
  </cellXfs>
  <cellStyles count="7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3" xfId="48"/>
    <cellStyle name="Comma 10 4" xfId="49"/>
    <cellStyle name="Comma 10 4 2" xfId="50"/>
    <cellStyle name="Comma 10 4 3" xfId="51"/>
    <cellStyle name="Comma 10 4 4" xfId="52"/>
    <cellStyle name="Comma 10 5" xfId="53"/>
    <cellStyle name="Comma 10 5 2" xfId="54"/>
    <cellStyle name="Comma 10 5 2 2" xfId="55"/>
    <cellStyle name="Comma 10 5 2 3" xfId="56"/>
    <cellStyle name="Comma 10 5 2 3 2" xfId="57"/>
    <cellStyle name="Comma 10 5 3" xfId="58"/>
    <cellStyle name="Comma 10 6" xfId="59"/>
    <cellStyle name="Comma 10 6 2" xfId="60"/>
    <cellStyle name="Comma 10 6 3" xfId="61"/>
    <cellStyle name="Comma 10 6 3 2" xfId="62"/>
    <cellStyle name="Comma 10 7" xfId="63"/>
    <cellStyle name="Comma 10 8" xfId="64"/>
    <cellStyle name="Comma 10 8 2" xfId="65"/>
    <cellStyle name="Comma 11" xfId="66"/>
    <cellStyle name="Comma 11 10" xfId="67"/>
    <cellStyle name="Comma 11 11" xfId="68"/>
    <cellStyle name="Comma 11 11 2" xfId="69"/>
    <cellStyle name="Comma 11 11 2 2" xfId="70"/>
    <cellStyle name="Comma 11 11 2 3" xfId="71"/>
    <cellStyle name="Comma 11 11 2 3 2" xfId="72"/>
    <cellStyle name="Comma 11 12" xfId="73"/>
    <cellStyle name="Comma 11 13" xfId="74"/>
    <cellStyle name="Comma 11 13 2" xfId="75"/>
    <cellStyle name="Comma 11 13 2 2" xfId="76"/>
    <cellStyle name="Comma 11 13 2 3" xfId="77"/>
    <cellStyle name="Comma 11 13 2 3 2" xfId="78"/>
    <cellStyle name="Comma 11 2" xfId="79"/>
    <cellStyle name="Comma 11 3" xfId="80"/>
    <cellStyle name="Comma 11 4" xfId="81"/>
    <cellStyle name="Comma 11 5" xfId="82"/>
    <cellStyle name="Comma 11 6" xfId="83"/>
    <cellStyle name="Comma 11 7" xfId="84"/>
    <cellStyle name="Comma 11 7 2" xfId="85"/>
    <cellStyle name="Comma 11 7 2 2" xfId="86"/>
    <cellStyle name="Comma 11 7 2 3" xfId="87"/>
    <cellStyle name="Comma 11 8" xfId="88"/>
    <cellStyle name="Comma 11 9" xfId="89"/>
    <cellStyle name="Comma 12" xfId="90"/>
    <cellStyle name="Comma 12 10" xfId="91"/>
    <cellStyle name="Comma 12 10 2" xfId="92"/>
    <cellStyle name="Comma 12 10 2 2" xfId="93"/>
    <cellStyle name="Comma 12 10 2 3" xfId="94"/>
    <cellStyle name="Comma 12 10 2 3 2" xfId="95"/>
    <cellStyle name="Comma 12 11" xfId="96"/>
    <cellStyle name="Comma 12 12" xfId="97"/>
    <cellStyle name="Comma 12 12 2" xfId="98"/>
    <cellStyle name="Comma 12 12 2 2" xfId="99"/>
    <cellStyle name="Comma 12 12 2 3" xfId="100"/>
    <cellStyle name="Comma 12 12 2 3 2" xfId="101"/>
    <cellStyle name="Comma 12 2" xfId="102"/>
    <cellStyle name="Comma 12 3" xfId="103"/>
    <cellStyle name="Comma 12 4" xfId="104"/>
    <cellStyle name="Comma 12 5" xfId="105"/>
    <cellStyle name="Comma 12 6" xfId="106"/>
    <cellStyle name="Comma 12 6 2" xfId="107"/>
    <cellStyle name="Comma 12 6 2 2" xfId="108"/>
    <cellStyle name="Comma 12 6 2 3" xfId="109"/>
    <cellStyle name="Comma 12 7" xfId="110"/>
    <cellStyle name="Comma 12 8" xfId="111"/>
    <cellStyle name="Comma 12 9" xfId="112"/>
    <cellStyle name="Comma 13" xfId="113"/>
    <cellStyle name="Comma 13 2" xfId="114"/>
    <cellStyle name="Comma 13 3" xfId="115"/>
    <cellStyle name="Comma 13 4" xfId="116"/>
    <cellStyle name="Comma 13 5" xfId="117"/>
    <cellStyle name="Comma 13 6" xfId="118"/>
    <cellStyle name="Comma 14" xfId="119"/>
    <cellStyle name="Comma 14 2" xfId="120"/>
    <cellStyle name="Comma 14 3" xfId="121"/>
    <cellStyle name="Comma 14 4" xfId="122"/>
    <cellStyle name="Comma 14 5" xfId="123"/>
    <cellStyle name="Comma 15" xfId="124"/>
    <cellStyle name="Comma 15 2" xfId="125"/>
    <cellStyle name="Comma 15 3" xfId="126"/>
    <cellStyle name="Comma 15 4" xfId="127"/>
    <cellStyle name="Comma 15 5" xfId="128"/>
    <cellStyle name="Comma 16" xfId="129"/>
    <cellStyle name="Comma 16 2" xfId="130"/>
    <cellStyle name="Comma 16 3" xfId="131"/>
    <cellStyle name="Comma 16 3 2" xfId="132"/>
    <cellStyle name="Comma 16 3 3" xfId="133"/>
    <cellStyle name="Comma 16 3 3 2" xfId="134"/>
    <cellStyle name="Comma 17" xfId="135"/>
    <cellStyle name="Comma 17 2" xfId="136"/>
    <cellStyle name="Comma 17 3" xfId="137"/>
    <cellStyle name="Comma 17 3 2" xfId="138"/>
    <cellStyle name="Comma 18" xfId="139"/>
    <cellStyle name="Comma 18 2" xfId="140"/>
    <cellStyle name="Comma 18 3" xfId="141"/>
    <cellStyle name="Comma 18 3 2" xfId="142"/>
    <cellStyle name="Comma 19" xfId="143"/>
    <cellStyle name="Comma 19 2" xfId="144"/>
    <cellStyle name="Comma 19 3" xfId="145"/>
    <cellStyle name="Comma 19 3 2" xfId="146"/>
    <cellStyle name="Comma 2" xfId="147"/>
    <cellStyle name="Comma 2 2" xfId="148"/>
    <cellStyle name="Comma 2 2 2" xfId="149"/>
    <cellStyle name="Comma 2 2 3" xfId="150"/>
    <cellStyle name="Comma 2 2 4" xfId="151"/>
    <cellStyle name="Comma 2 2 5" xfId="152"/>
    <cellStyle name="Comma 2 3" xfId="153"/>
    <cellStyle name="Comma 2 3 2" xfId="154"/>
    <cellStyle name="Comma 2 3 3" xfId="155"/>
    <cellStyle name="Comma 2 3 4" xfId="156"/>
    <cellStyle name="Comma 2 3 4 2" xfId="157"/>
    <cellStyle name="Comma 2 3 4 2 2" xfId="158"/>
    <cellStyle name="Comma 2 3 4 3" xfId="159"/>
    <cellStyle name="Comma 2 3 4 4" xfId="160"/>
    <cellStyle name="Comma 2 3 4 5" xfId="161"/>
    <cellStyle name="Comma 2 3 4 5 2" xfId="162"/>
    <cellStyle name="Comma 2 3 5" xfId="163"/>
    <cellStyle name="Comma 2 4" xfId="164"/>
    <cellStyle name="Comma 20" xfId="165"/>
    <cellStyle name="Comma 20 2" xfId="166"/>
    <cellStyle name="Comma 20 3" xfId="167"/>
    <cellStyle name="Comma 20 3 2" xfId="168"/>
    <cellStyle name="Comma 21" xfId="169"/>
    <cellStyle name="Comma 21 2" xfId="170"/>
    <cellStyle name="Comma 21 3" xfId="171"/>
    <cellStyle name="Comma 21 3 2" xfId="172"/>
    <cellStyle name="Comma 22" xfId="173"/>
    <cellStyle name="Comma 22 2" xfId="174"/>
    <cellStyle name="Comma 22 3" xfId="175"/>
    <cellStyle name="Comma 22 3 2" xfId="176"/>
    <cellStyle name="Comma 23" xfId="177"/>
    <cellStyle name="Comma 23 2" xfId="178"/>
    <cellStyle name="Comma 23 3" xfId="179"/>
    <cellStyle name="Comma 23 3 2" xfId="180"/>
    <cellStyle name="Comma 24" xfId="181"/>
    <cellStyle name="Comma 24 2" xfId="182"/>
    <cellStyle name="Comma 24 3" xfId="183"/>
    <cellStyle name="Comma 24 3 2" xfId="184"/>
    <cellStyle name="Comma 25" xfId="185"/>
    <cellStyle name="Comma 25 2" xfId="186"/>
    <cellStyle name="Comma 25 3" xfId="187"/>
    <cellStyle name="Comma 25 3 2" xfId="188"/>
    <cellStyle name="Comma 26" xfId="189"/>
    <cellStyle name="Comma 26 2" xfId="190"/>
    <cellStyle name="Comma 26 3" xfId="191"/>
    <cellStyle name="Comma 26 3 2" xfId="192"/>
    <cellStyle name="Comma 27" xfId="193"/>
    <cellStyle name="Comma 27 2" xfId="194"/>
    <cellStyle name="Comma 27 3" xfId="195"/>
    <cellStyle name="Comma 27 3 2" xfId="196"/>
    <cellStyle name="Comma 28" xfId="197"/>
    <cellStyle name="Comma 28 2" xfId="198"/>
    <cellStyle name="Comma 29" xfId="199"/>
    <cellStyle name="Comma 29 2" xfId="200"/>
    <cellStyle name="Comma 3" xfId="201"/>
    <cellStyle name="Comma 3 2" xfId="202"/>
    <cellStyle name="Comma 3 3" xfId="203"/>
    <cellStyle name="Comma 30" xfId="204"/>
    <cellStyle name="Comma 31" xfId="205"/>
    <cellStyle name="Comma 31 2" xfId="206"/>
    <cellStyle name="Comma 31 3" xfId="207"/>
    <cellStyle name="Comma 31 3 2" xfId="208"/>
    <cellStyle name="Comma 32" xfId="209"/>
    <cellStyle name="Comma 32 2" xfId="210"/>
    <cellStyle name="Comma 32 2 2" xfId="211"/>
    <cellStyle name="Comma 32 3" xfId="212"/>
    <cellStyle name="Comma 32 4" xfId="213"/>
    <cellStyle name="Comma 32 4 2" xfId="214"/>
    <cellStyle name="Comma 33" xfId="215"/>
    <cellStyle name="Comma 33 2" xfId="216"/>
    <cellStyle name="Comma 33 3" xfId="217"/>
    <cellStyle name="Comma 33 3 2" xfId="218"/>
    <cellStyle name="Comma 34" xfId="219"/>
    <cellStyle name="Comma 35" xfId="220"/>
    <cellStyle name="Comma 35 2" xfId="221"/>
    <cellStyle name="Comma 4" xfId="222"/>
    <cellStyle name="Comma 4 2" xfId="223"/>
    <cellStyle name="Comma 4 3" xfId="224"/>
    <cellStyle name="Comma 4 4" xfId="225"/>
    <cellStyle name="Comma 4 5" xfId="226"/>
    <cellStyle name="Comma 5" xfId="227"/>
    <cellStyle name="Comma 5 2" xfId="228"/>
    <cellStyle name="Comma 5 3" xfId="229"/>
    <cellStyle name="Comma 5 4" xfId="230"/>
    <cellStyle name="Comma 5 5" xfId="231"/>
    <cellStyle name="Comma 5 6" xfId="232"/>
    <cellStyle name="Comma 6" xfId="233"/>
    <cellStyle name="Comma 6 2" xfId="234"/>
    <cellStyle name="Comma 6 3" xfId="235"/>
    <cellStyle name="Comma 6 4" xfId="236"/>
    <cellStyle name="Comma 6 4 2" xfId="237"/>
    <cellStyle name="Comma 6 4 2 2" xfId="238"/>
    <cellStyle name="Comma 6 4 3" xfId="239"/>
    <cellStyle name="Comma 6 4 4" xfId="240"/>
    <cellStyle name="Comma 6 4 5" xfId="241"/>
    <cellStyle name="Comma 6 4 5 2" xfId="242"/>
    <cellStyle name="Comma 6 5" xfId="243"/>
    <cellStyle name="Comma 7" xfId="244"/>
    <cellStyle name="Comma 7 2" xfId="245"/>
    <cellStyle name="Comma 7 2 2" xfId="246"/>
    <cellStyle name="Comma 7 2 2 2" xfId="247"/>
    <cellStyle name="Comma 7 2 2 2 2" xfId="248"/>
    <cellStyle name="Comma 7 2 2 3" xfId="249"/>
    <cellStyle name="Comma 7 2 2 3 2" xfId="250"/>
    <cellStyle name="Comma 7 2 2 3 2 2" xfId="251"/>
    <cellStyle name="Comma 7 2 2 3 3" xfId="252"/>
    <cellStyle name="Comma 7 2 2 4" xfId="253"/>
    <cellStyle name="Comma 7 2 3" xfId="254"/>
    <cellStyle name="Comma 7 3" xfId="255"/>
    <cellStyle name="Comma 7 3 2" xfId="256"/>
    <cellStyle name="Comma 7 3 2 2" xfId="257"/>
    <cellStyle name="Comma 7 3 3" xfId="258"/>
    <cellStyle name="Comma 7 3 3 2" xfId="259"/>
    <cellStyle name="Comma 7 3 3 2 2" xfId="260"/>
    <cellStyle name="Comma 7 3 3 3" xfId="261"/>
    <cellStyle name="Comma 7 3 4" xfId="262"/>
    <cellStyle name="Comma 7 4" xfId="263"/>
    <cellStyle name="Comma 7 4 2" xfId="264"/>
    <cellStyle name="Comma 7 5" xfId="265"/>
    <cellStyle name="Comma 7 5 2" xfId="266"/>
    <cellStyle name="Comma 7 5 2 2" xfId="267"/>
    <cellStyle name="Comma 7 5 3" xfId="268"/>
    <cellStyle name="Comma 7 6" xfId="269"/>
    <cellStyle name="Comma 8" xfId="270"/>
    <cellStyle name="Comma 8 2" xfId="271"/>
    <cellStyle name="Comma 8 2 2" xfId="272"/>
    <cellStyle name="Comma 8 2 3" xfId="273"/>
    <cellStyle name="Comma 8 2 4" xfId="274"/>
    <cellStyle name="Comma 8 2 4 10" xfId="275"/>
    <cellStyle name="Comma 8 2 4 11" xfId="276"/>
    <cellStyle name="Comma 8 2 4 11 2" xfId="277"/>
    <cellStyle name="Comma 8 2 4 11 2 2" xfId="278"/>
    <cellStyle name="Comma 8 2 4 11 2 3" xfId="279"/>
    <cellStyle name="Comma 8 2 4 11 2 3 2" xfId="280"/>
    <cellStyle name="Comma 8 2 4 2" xfId="281"/>
    <cellStyle name="Comma 8 2 4 3" xfId="282"/>
    <cellStyle name="Comma 8 2 4 4" xfId="283"/>
    <cellStyle name="Comma 8 2 4 5" xfId="284"/>
    <cellStyle name="Comma 8 2 4 5 2" xfId="285"/>
    <cellStyle name="Comma 8 2 4 5 2 2" xfId="286"/>
    <cellStyle name="Comma 8 2 4 5 2 3" xfId="287"/>
    <cellStyle name="Comma 8 2 4 6" xfId="288"/>
    <cellStyle name="Comma 8 2 4 7" xfId="289"/>
    <cellStyle name="Comma 8 2 4 8" xfId="290"/>
    <cellStyle name="Comma 8 2 4 9" xfId="291"/>
    <cellStyle name="Comma 8 2 4 9 2" xfId="292"/>
    <cellStyle name="Comma 8 2 4 9 2 2" xfId="293"/>
    <cellStyle name="Comma 8 2 4 9 2 3" xfId="294"/>
    <cellStyle name="Comma 8 2 4 9 2 3 2" xfId="295"/>
    <cellStyle name="Comma 8 2 5" xfId="296"/>
    <cellStyle name="Comma 8 2 5 2" xfId="297"/>
    <cellStyle name="Comma 8 2 5 3" xfId="298"/>
    <cellStyle name="Comma 8 2 5 4" xfId="299"/>
    <cellStyle name="Comma 8 2 6" xfId="300"/>
    <cellStyle name="Comma 8 2 6 2" xfId="301"/>
    <cellStyle name="Comma 8 2 6 2 2" xfId="302"/>
    <cellStyle name="Comma 8 2 6 2 3" xfId="303"/>
    <cellStyle name="Comma 8 2 6 2 3 2" xfId="304"/>
    <cellStyle name="Comma 8 2 6 3" xfId="305"/>
    <cellStyle name="Comma 8 2 7" xfId="306"/>
    <cellStyle name="Comma 8 2 7 2" xfId="307"/>
    <cellStyle name="Comma 8 2 7 3" xfId="308"/>
    <cellStyle name="Comma 8 2 7 3 2" xfId="309"/>
    <cellStyle name="Comma 8 2 8" xfId="310"/>
    <cellStyle name="Comma 8 2 9" xfId="311"/>
    <cellStyle name="Comma 8 2 9 2" xfId="312"/>
    <cellStyle name="Comma 8 3" xfId="313"/>
    <cellStyle name="Comma 8 4" xfId="314"/>
    <cellStyle name="Comma 8 5" xfId="315"/>
    <cellStyle name="Comma 8 5 2" xfId="316"/>
    <cellStyle name="Comma 8 6" xfId="317"/>
    <cellStyle name="Comma 8 6 2" xfId="318"/>
    <cellStyle name="Comma 9" xfId="319"/>
    <cellStyle name="Comma 9 2" xfId="320"/>
    <cellStyle name="Comma 9 2 2" xfId="321"/>
    <cellStyle name="Comma 9 2 3" xfId="322"/>
    <cellStyle name="Comma 9 2 3 2" xfId="323"/>
    <cellStyle name="Comma 9 2 3 3" xfId="324"/>
    <cellStyle name="Comma 9 2 3 4" xfId="325"/>
    <cellStyle name="Comma 9 2 4" xfId="326"/>
    <cellStyle name="Comma 9 2 4 2" xfId="327"/>
    <cellStyle name="Comma 9 2 4 2 2" xfId="328"/>
    <cellStyle name="Comma 9 2 4 2 3" xfId="329"/>
    <cellStyle name="Comma 9 2 4 2 3 2" xfId="330"/>
    <cellStyle name="Comma 9 2 4 3" xfId="331"/>
    <cellStyle name="Comma 9 2 5" xfId="332"/>
    <cellStyle name="Comma 9 2 5 2" xfId="333"/>
    <cellStyle name="Comma 9 2 5 3" xfId="334"/>
    <cellStyle name="Comma 9 2 5 3 2" xfId="335"/>
    <cellStyle name="Comma 9 2 6" xfId="336"/>
    <cellStyle name="Comma 9 2 7" xfId="337"/>
    <cellStyle name="Comma 9 2 7 2" xfId="338"/>
    <cellStyle name="Comma 9 3" xfId="339"/>
    <cellStyle name="Comma 9 4" xfId="340"/>
    <cellStyle name="Comma 9 5" xfId="341"/>
    <cellStyle name="Comma 9 6" xfId="342"/>
    <cellStyle name="Comma 9 6 10" xfId="343"/>
    <cellStyle name="Comma 9 6 11" xfId="344"/>
    <cellStyle name="Comma 9 6 11 2" xfId="345"/>
    <cellStyle name="Comma 9 6 11 2 2" xfId="346"/>
    <cellStyle name="Comma 9 6 11 2 3" xfId="347"/>
    <cellStyle name="Comma 9 6 11 2 3 2" xfId="348"/>
    <cellStyle name="Comma 9 6 2" xfId="349"/>
    <cellStyle name="Comma 9 6 3" xfId="350"/>
    <cellStyle name="Comma 9 6 4" xfId="351"/>
    <cellStyle name="Comma 9 6 5" xfId="352"/>
    <cellStyle name="Comma 9 6 5 2" xfId="353"/>
    <cellStyle name="Comma 9 6 5 2 2" xfId="354"/>
    <cellStyle name="Comma 9 6 5 2 3" xfId="355"/>
    <cellStyle name="Comma 9 6 6" xfId="356"/>
    <cellStyle name="Comma 9 6 7" xfId="357"/>
    <cellStyle name="Comma 9 6 8" xfId="358"/>
    <cellStyle name="Comma 9 6 9" xfId="359"/>
    <cellStyle name="Comma 9 6 9 2" xfId="360"/>
    <cellStyle name="Comma 9 6 9 2 2" xfId="361"/>
    <cellStyle name="Comma 9 6 9 2 3" xfId="362"/>
    <cellStyle name="Comma 9 6 9 2 3 2" xfId="363"/>
    <cellStyle name="Currency" xfId="364"/>
    <cellStyle name="Currency [0]" xfId="365"/>
    <cellStyle name="Currency 2" xfId="366"/>
    <cellStyle name="Currency 3" xfId="367"/>
    <cellStyle name="Currency 4" xfId="368"/>
    <cellStyle name="Currency 4 2" xfId="369"/>
    <cellStyle name="Currency 4 3" xfId="370"/>
    <cellStyle name="Currency 4 3 2" xfId="371"/>
    <cellStyle name="Currency 5" xfId="372"/>
    <cellStyle name="Currency 5 2" xfId="373"/>
    <cellStyle name="Currency 5 3" xfId="374"/>
    <cellStyle name="Currency 5 3 2" xfId="375"/>
    <cellStyle name="Currency 6" xfId="376"/>
    <cellStyle name="Currency 7" xfId="377"/>
    <cellStyle name="Currency 7 2" xfId="378"/>
    <cellStyle name="Explanatory Text" xfId="379"/>
    <cellStyle name="Good" xfId="380"/>
    <cellStyle name="Heading 1" xfId="381"/>
    <cellStyle name="Heading 2" xfId="382"/>
    <cellStyle name="Heading 3" xfId="383"/>
    <cellStyle name="Heading 4" xfId="384"/>
    <cellStyle name="Input" xfId="385"/>
    <cellStyle name="Linked Cell" xfId="386"/>
    <cellStyle name="Neutral" xfId="387"/>
    <cellStyle name="Normal 2" xfId="388"/>
    <cellStyle name="Normal 2 2" xfId="389"/>
    <cellStyle name="Normal 2 2 2" xfId="390"/>
    <cellStyle name="Normal 2 2 3" xfId="391"/>
    <cellStyle name="Normal 2 2 4" xfId="392"/>
    <cellStyle name="Normal 2 2 4 2" xfId="393"/>
    <cellStyle name="Normal 2 2 4 2 2" xfId="394"/>
    <cellStyle name="Normal 2 2 4 3" xfId="395"/>
    <cellStyle name="Normal 2 2 4 4" xfId="396"/>
    <cellStyle name="Normal 2 2 4 5" xfId="397"/>
    <cellStyle name="Normal 2 2 4 5 2" xfId="398"/>
    <cellStyle name="Normal 2 2 5" xfId="399"/>
    <cellStyle name="Normal 2 3" xfId="400"/>
    <cellStyle name="Normal 3" xfId="401"/>
    <cellStyle name="Normal 3 2" xfId="402"/>
    <cellStyle name="Normal 3 3" xfId="403"/>
    <cellStyle name="Normal 4" xfId="404"/>
    <cellStyle name="Normal 4 2" xfId="405"/>
    <cellStyle name="Normal 4 3" xfId="406"/>
    <cellStyle name="Normal 4 3 2" xfId="407"/>
    <cellStyle name="Normal 4 3 3" xfId="408"/>
    <cellStyle name="Normal 5" xfId="409"/>
    <cellStyle name="Normal 5 2" xfId="410"/>
    <cellStyle name="Normal 5 2 2" xfId="411"/>
    <cellStyle name="Normal 5 2 3" xfId="412"/>
    <cellStyle name="Normal 5 2 3 2" xfId="413"/>
    <cellStyle name="Normal 5 3" xfId="414"/>
    <cellStyle name="Normal 5 4" xfId="415"/>
    <cellStyle name="Normal 6" xfId="416"/>
    <cellStyle name="Normal 6 2" xfId="417"/>
    <cellStyle name="Normal 7" xfId="418"/>
    <cellStyle name="Normal 7 2" xfId="419"/>
    <cellStyle name="Normal 7 3" xfId="420"/>
    <cellStyle name="Normal 7 3 2" xfId="421"/>
    <cellStyle name="Normal 8" xfId="422"/>
    <cellStyle name="Normal 9" xfId="423"/>
    <cellStyle name="Normal 9 2" xfId="424"/>
    <cellStyle name="Note" xfId="425"/>
    <cellStyle name="Output" xfId="426"/>
    <cellStyle name="Percent" xfId="427"/>
    <cellStyle name="Percent 10" xfId="428"/>
    <cellStyle name="Percent 10 2" xfId="429"/>
    <cellStyle name="Percent 10 3" xfId="430"/>
    <cellStyle name="Percent 10 3 2" xfId="431"/>
    <cellStyle name="Percent 10 3 3" xfId="432"/>
    <cellStyle name="Percent 10 3 3 2" xfId="433"/>
    <cellStyle name="Percent 11" xfId="434"/>
    <cellStyle name="Percent 11 2" xfId="435"/>
    <cellStyle name="Percent 11 3" xfId="436"/>
    <cellStyle name="Percent 11 3 2" xfId="437"/>
    <cellStyle name="Percent 12" xfId="438"/>
    <cellStyle name="Percent 12 2" xfId="439"/>
    <cellStyle name="Percent 12 3" xfId="440"/>
    <cellStyle name="Percent 12 3 2" xfId="441"/>
    <cellStyle name="Percent 13" xfId="442"/>
    <cellStyle name="Percent 13 2" xfId="443"/>
    <cellStyle name="Percent 13 3" xfId="444"/>
    <cellStyle name="Percent 13 3 2" xfId="445"/>
    <cellStyle name="Percent 14" xfId="446"/>
    <cellStyle name="Percent 14 2" xfId="447"/>
    <cellStyle name="Percent 14 3" xfId="448"/>
    <cellStyle name="Percent 14 3 2" xfId="449"/>
    <cellStyle name="Percent 15" xfId="450"/>
    <cellStyle name="Percent 15 2" xfId="451"/>
    <cellStyle name="Percent 15 3" xfId="452"/>
    <cellStyle name="Percent 15 3 2" xfId="453"/>
    <cellStyle name="Percent 16" xfId="454"/>
    <cellStyle name="Percent 16 2" xfId="455"/>
    <cellStyle name="Percent 16 3" xfId="456"/>
    <cellStyle name="Percent 16 3 2" xfId="457"/>
    <cellStyle name="Percent 17" xfId="458"/>
    <cellStyle name="Percent 17 2" xfId="459"/>
    <cellStyle name="Percent 17 3" xfId="460"/>
    <cellStyle name="Percent 17 3 2" xfId="461"/>
    <cellStyle name="Percent 18" xfId="462"/>
    <cellStyle name="Percent 18 2" xfId="463"/>
    <cellStyle name="Percent 18 3" xfId="464"/>
    <cellStyle name="Percent 18 3 2" xfId="465"/>
    <cellStyle name="Percent 19" xfId="466"/>
    <cellStyle name="Percent 19 2" xfId="467"/>
    <cellStyle name="Percent 19 3" xfId="468"/>
    <cellStyle name="Percent 19 3 2" xfId="469"/>
    <cellStyle name="Percent 2" xfId="470"/>
    <cellStyle name="Percent 2 2" xfId="471"/>
    <cellStyle name="Percent 2 2 2" xfId="472"/>
    <cellStyle name="Percent 2 2 2 2" xfId="473"/>
    <cellStyle name="Percent 2 2 2 3" xfId="474"/>
    <cellStyle name="Percent 2 2 2 3 2" xfId="475"/>
    <cellStyle name="Percent 2 2 2 3 3" xfId="476"/>
    <cellStyle name="Percent 2 2 2 3 3 2" xfId="477"/>
    <cellStyle name="Percent 2 2 2 3 3 3" xfId="478"/>
    <cellStyle name="Percent 2 2 2 3 3 4" xfId="479"/>
    <cellStyle name="Percent 2 2 2 3 4" xfId="480"/>
    <cellStyle name="Percent 2 2 2 3 4 2" xfId="481"/>
    <cellStyle name="Percent 2 2 2 3 4 2 2" xfId="482"/>
    <cellStyle name="Percent 2 2 2 3 4 2 3" xfId="483"/>
    <cellStyle name="Percent 2 2 2 3 4 2 3 2" xfId="484"/>
    <cellStyle name="Percent 2 2 2 3 4 3" xfId="485"/>
    <cellStyle name="Percent 2 2 2 3 5" xfId="486"/>
    <cellStyle name="Percent 2 2 2 3 5 2" xfId="487"/>
    <cellStyle name="Percent 2 2 2 3 5 3" xfId="488"/>
    <cellStyle name="Percent 2 2 2 3 5 3 2" xfId="489"/>
    <cellStyle name="Percent 2 2 2 3 6" xfId="490"/>
    <cellStyle name="Percent 2 2 2 3 7" xfId="491"/>
    <cellStyle name="Percent 2 2 2 3 7 2" xfId="492"/>
    <cellStyle name="Percent 2 2 2 4" xfId="493"/>
    <cellStyle name="Percent 2 2 2 4 2" xfId="494"/>
    <cellStyle name="Percent 2 2 2 4 2 2" xfId="495"/>
    <cellStyle name="Percent 2 2 2 4 2 3" xfId="496"/>
    <cellStyle name="Percent 2 2 2 4 2 3 2" xfId="497"/>
    <cellStyle name="Percent 2 2 2 4 3" xfId="498"/>
    <cellStyle name="Percent 2 2 2 5" xfId="499"/>
    <cellStyle name="Percent 2 2 2 5 2" xfId="500"/>
    <cellStyle name="Percent 2 2 2 5 3" xfId="501"/>
    <cellStyle name="Percent 2 2 2 5 3 2" xfId="502"/>
    <cellStyle name="Percent 2 2 2 6" xfId="503"/>
    <cellStyle name="Percent 2 2 2 6 2" xfId="504"/>
    <cellStyle name="Percent 2 2 3" xfId="505"/>
    <cellStyle name="Percent 2 2 3 2" xfId="506"/>
    <cellStyle name="Percent 2 2 3 3" xfId="507"/>
    <cellStyle name="Percent 2 2 3 4" xfId="508"/>
    <cellStyle name="Percent 2 3" xfId="509"/>
    <cellStyle name="Percent 2 4" xfId="510"/>
    <cellStyle name="Percent 2 4 10" xfId="511"/>
    <cellStyle name="Percent 2 4 11" xfId="512"/>
    <cellStyle name="Percent 2 4 11 2" xfId="513"/>
    <cellStyle name="Percent 2 4 11 2 2" xfId="514"/>
    <cellStyle name="Percent 2 4 11 2 3" xfId="515"/>
    <cellStyle name="Percent 2 4 11 2 3 2" xfId="516"/>
    <cellStyle name="Percent 2 4 2" xfId="517"/>
    <cellStyle name="Percent 2 4 3" xfId="518"/>
    <cellStyle name="Percent 2 4 4" xfId="519"/>
    <cellStyle name="Percent 2 4 5" xfId="520"/>
    <cellStyle name="Percent 2 4 5 2" xfId="521"/>
    <cellStyle name="Percent 2 4 5 2 2" xfId="522"/>
    <cellStyle name="Percent 2 4 5 2 3" xfId="523"/>
    <cellStyle name="Percent 2 4 6" xfId="524"/>
    <cellStyle name="Percent 2 4 7" xfId="525"/>
    <cellStyle name="Percent 2 4 8" xfId="526"/>
    <cellStyle name="Percent 2 4 9" xfId="527"/>
    <cellStyle name="Percent 2 4 9 2" xfId="528"/>
    <cellStyle name="Percent 2 4 9 2 2" xfId="529"/>
    <cellStyle name="Percent 2 4 9 2 3" xfId="530"/>
    <cellStyle name="Percent 2 4 9 2 3 2" xfId="531"/>
    <cellStyle name="Percent 2 5" xfId="532"/>
    <cellStyle name="Percent 20" xfId="533"/>
    <cellStyle name="Percent 20 2" xfId="534"/>
    <cellStyle name="Percent 20 3" xfId="535"/>
    <cellStyle name="Percent 20 3 2" xfId="536"/>
    <cellStyle name="Percent 21" xfId="537"/>
    <cellStyle name="Percent 21 2" xfId="538"/>
    <cellStyle name="Percent 21 3" xfId="539"/>
    <cellStyle name="Percent 21 3 2" xfId="540"/>
    <cellStyle name="Percent 22" xfId="541"/>
    <cellStyle name="Percent 22 2" xfId="542"/>
    <cellStyle name="Percent 23" xfId="543"/>
    <cellStyle name="Percent 23 2" xfId="544"/>
    <cellStyle name="Percent 24" xfId="545"/>
    <cellStyle name="Percent 25" xfId="546"/>
    <cellStyle name="Percent 25 2" xfId="547"/>
    <cellStyle name="Percent 25 3" xfId="548"/>
    <cellStyle name="Percent 25 3 2" xfId="549"/>
    <cellStyle name="Percent 26" xfId="550"/>
    <cellStyle name="Percent 27" xfId="551"/>
    <cellStyle name="Percent 27 2" xfId="552"/>
    <cellStyle name="Percent 3" xfId="553"/>
    <cellStyle name="Percent 3 2" xfId="554"/>
    <cellStyle name="Percent 3 2 2" xfId="555"/>
    <cellStyle name="Percent 3 2 3" xfId="556"/>
    <cellStyle name="Percent 3 2 3 2" xfId="557"/>
    <cellStyle name="Percent 3 2 3 3" xfId="558"/>
    <cellStyle name="Percent 3 2 3 4" xfId="559"/>
    <cellStyle name="Percent 3 2 4" xfId="560"/>
    <cellStyle name="Percent 3 2 4 2" xfId="561"/>
    <cellStyle name="Percent 3 2 4 2 2" xfId="562"/>
    <cellStyle name="Percent 3 2 4 2 3" xfId="563"/>
    <cellStyle name="Percent 3 2 4 2 3 2" xfId="564"/>
    <cellStyle name="Percent 3 2 4 3" xfId="565"/>
    <cellStyle name="Percent 3 2 5" xfId="566"/>
    <cellStyle name="Percent 3 2 5 2" xfId="567"/>
    <cellStyle name="Percent 3 2 5 3" xfId="568"/>
    <cellStyle name="Percent 3 2 5 3 2" xfId="569"/>
    <cellStyle name="Percent 3 2 6" xfId="570"/>
    <cellStyle name="Percent 3 2 7" xfId="571"/>
    <cellStyle name="Percent 3 2 7 2" xfId="572"/>
    <cellStyle name="Percent 3 3" xfId="573"/>
    <cellStyle name="Percent 3 4" xfId="574"/>
    <cellStyle name="Percent 3 5" xfId="575"/>
    <cellStyle name="Percent 3 5 2" xfId="576"/>
    <cellStyle name="Percent 3 5 3" xfId="577"/>
    <cellStyle name="Percent 3 5 4" xfId="578"/>
    <cellStyle name="Percent 4" xfId="579"/>
    <cellStyle name="Percent 4 2" xfId="580"/>
    <cellStyle name="Percent 4 3" xfId="581"/>
    <cellStyle name="Percent 4 3 2" xfId="582"/>
    <cellStyle name="Percent 4 3 3" xfId="583"/>
    <cellStyle name="Percent 4 3 4" xfId="584"/>
    <cellStyle name="Percent 4 4" xfId="585"/>
    <cellStyle name="Percent 4 4 2" xfId="586"/>
    <cellStyle name="Percent 4 4 2 2" xfId="587"/>
    <cellStyle name="Percent 4 4 2 3" xfId="588"/>
    <cellStyle name="Percent 4 4 2 3 2" xfId="589"/>
    <cellStyle name="Percent 4 4 3" xfId="590"/>
    <cellStyle name="Percent 4 5" xfId="591"/>
    <cellStyle name="Percent 4 5 2" xfId="592"/>
    <cellStyle name="Percent 4 5 3" xfId="593"/>
    <cellStyle name="Percent 4 5 3 2" xfId="594"/>
    <cellStyle name="Percent 4 6" xfId="595"/>
    <cellStyle name="Percent 4 7" xfId="596"/>
    <cellStyle name="Percent 4 7 2" xfId="597"/>
    <cellStyle name="Percent 5" xfId="598"/>
    <cellStyle name="Percent 5 2" xfId="599"/>
    <cellStyle name="Percent 5 3" xfId="600"/>
    <cellStyle name="Percent 5 3 2" xfId="601"/>
    <cellStyle name="Percent 5 3 3" xfId="602"/>
    <cellStyle name="Percent 5 4" xfId="603"/>
    <cellStyle name="Percent 5 4 2" xfId="604"/>
    <cellStyle name="Percent 5 4 3" xfId="605"/>
    <cellStyle name="Percent 5 4 4" xfId="606"/>
    <cellStyle name="Percent 5 5" xfId="607"/>
    <cellStyle name="Percent 5 5 2" xfId="608"/>
    <cellStyle name="Percent 5 5 2 2" xfId="609"/>
    <cellStyle name="Percent 5 5 2 3" xfId="610"/>
    <cellStyle name="Percent 5 5 2 3 2" xfId="611"/>
    <cellStyle name="Percent 5 5 3" xfId="612"/>
    <cellStyle name="Percent 5 6" xfId="613"/>
    <cellStyle name="Percent 5 6 2" xfId="614"/>
    <cellStyle name="Percent 5 6 3" xfId="615"/>
    <cellStyle name="Percent 5 6 3 2" xfId="616"/>
    <cellStyle name="Percent 5 7" xfId="617"/>
    <cellStyle name="Percent 5 8" xfId="618"/>
    <cellStyle name="Percent 5 8 2" xfId="619"/>
    <cellStyle name="Percent 5 9" xfId="620"/>
    <cellStyle name="Percent 5 9 2" xfId="621"/>
    <cellStyle name="Percent 5 9 3" xfId="622"/>
    <cellStyle name="Percent 5 9 3 2" xfId="623"/>
    <cellStyle name="Percent 6" xfId="624"/>
    <cellStyle name="Percent 6 10" xfId="625"/>
    <cellStyle name="Percent 6 11" xfId="626"/>
    <cellStyle name="Percent 6 11 2" xfId="627"/>
    <cellStyle name="Percent 6 11 2 2" xfId="628"/>
    <cellStyle name="Percent 6 11 2 3" xfId="629"/>
    <cellStyle name="Percent 6 11 2 3 2" xfId="630"/>
    <cellStyle name="Percent 6 12" xfId="631"/>
    <cellStyle name="Percent 6 13" xfId="632"/>
    <cellStyle name="Percent 6 13 2" xfId="633"/>
    <cellStyle name="Percent 6 13 2 2" xfId="634"/>
    <cellStyle name="Percent 6 13 2 3" xfId="635"/>
    <cellStyle name="Percent 6 13 2 3 2" xfId="636"/>
    <cellStyle name="Percent 6 14" xfId="637"/>
    <cellStyle name="Percent 6 14 2" xfId="638"/>
    <cellStyle name="Percent 6 15" xfId="639"/>
    <cellStyle name="Percent 6 16" xfId="640"/>
    <cellStyle name="Percent 6 16 2" xfId="641"/>
    <cellStyle name="Percent 6 2" xfId="642"/>
    <cellStyle name="Percent 6 3" xfId="643"/>
    <cellStyle name="Percent 6 4" xfId="644"/>
    <cellStyle name="Percent 6 5" xfId="645"/>
    <cellStyle name="Percent 6 6" xfId="646"/>
    <cellStyle name="Percent 6 7" xfId="647"/>
    <cellStyle name="Percent 6 7 2" xfId="648"/>
    <cellStyle name="Percent 6 7 2 2" xfId="649"/>
    <cellStyle name="Percent 6 7 2 3" xfId="650"/>
    <cellStyle name="Percent 6 8" xfId="651"/>
    <cellStyle name="Percent 6 9" xfId="652"/>
    <cellStyle name="Percent 7" xfId="653"/>
    <cellStyle name="Percent 7 10" xfId="654"/>
    <cellStyle name="Percent 7 11" xfId="655"/>
    <cellStyle name="Percent 7 11 2" xfId="656"/>
    <cellStyle name="Percent 7 11 2 2" xfId="657"/>
    <cellStyle name="Percent 7 11 2 3" xfId="658"/>
    <cellStyle name="Percent 7 11 2 3 2" xfId="659"/>
    <cellStyle name="Percent 7 12" xfId="660"/>
    <cellStyle name="Percent 7 12 2" xfId="661"/>
    <cellStyle name="Percent 7 13" xfId="662"/>
    <cellStyle name="Percent 7 14" xfId="663"/>
    <cellStyle name="Percent 7 14 2" xfId="664"/>
    <cellStyle name="Percent 7 2" xfId="665"/>
    <cellStyle name="Percent 7 3" xfId="666"/>
    <cellStyle name="Percent 7 4" xfId="667"/>
    <cellStyle name="Percent 7 5" xfId="668"/>
    <cellStyle name="Percent 7 5 2" xfId="669"/>
    <cellStyle name="Percent 7 5 2 2" xfId="670"/>
    <cellStyle name="Percent 7 5 2 3" xfId="671"/>
    <cellStyle name="Percent 7 5 2 4" xfId="672"/>
    <cellStyle name="Percent 7 6" xfId="673"/>
    <cellStyle name="Percent 7 7" xfId="674"/>
    <cellStyle name="Percent 7 8" xfId="675"/>
    <cellStyle name="Percent 7 9" xfId="676"/>
    <cellStyle name="Percent 7 9 2" xfId="677"/>
    <cellStyle name="Percent 7 9 2 2" xfId="678"/>
    <cellStyle name="Percent 7 9 2 3" xfId="679"/>
    <cellStyle name="Percent 7 9 2 3 2" xfId="680"/>
    <cellStyle name="Percent 8" xfId="681"/>
    <cellStyle name="Percent 8 2" xfId="682"/>
    <cellStyle name="Percent 8 3" xfId="683"/>
    <cellStyle name="Percent 8 4" xfId="684"/>
    <cellStyle name="Percent 8 5" xfId="685"/>
    <cellStyle name="Percent 9" xfId="686"/>
    <cellStyle name="Percent 9 2" xfId="687"/>
    <cellStyle name="Percent 9 3" xfId="688"/>
    <cellStyle name="Percent 9 4" xfId="689"/>
    <cellStyle name="Percent 9 5" xfId="690"/>
    <cellStyle name="PSChar" xfId="691"/>
    <cellStyle name="PSChar 2" xfId="692"/>
    <cellStyle name="PSChar 2 2" xfId="693"/>
    <cellStyle name="PSChar 2 2 2" xfId="694"/>
    <cellStyle name="PSChar 3" xfId="695"/>
    <cellStyle name="PSChar 3 2" xfId="696"/>
    <cellStyle name="PSChar 4" xfId="697"/>
    <cellStyle name="PSChar 4 2" xfId="698"/>
    <cellStyle name="PSChar 5" xfId="699"/>
    <cellStyle name="PSChar 5 2" xfId="700"/>
    <cellStyle name="PSChar 5 3" xfId="701"/>
    <cellStyle name="PSChar 5 3 2" xfId="702"/>
    <cellStyle name="PSChar 6" xfId="703"/>
    <cellStyle name="PSChar 6 2" xfId="704"/>
    <cellStyle name="PSChar 7" xfId="705"/>
    <cellStyle name="PSDate" xfId="706"/>
    <cellStyle name="PSDate 2" xfId="707"/>
    <cellStyle name="PSDate 2 2" xfId="708"/>
    <cellStyle name="PSDate 2 2 2" xfId="709"/>
    <cellStyle name="PSDate 3" xfId="710"/>
    <cellStyle name="PSDate 3 2" xfId="711"/>
    <cellStyle name="PSDate 4" xfId="712"/>
    <cellStyle name="PSDate 4 2" xfId="713"/>
    <cellStyle name="PSDate 5" xfId="714"/>
    <cellStyle name="PSDate 5 2" xfId="715"/>
    <cellStyle name="PSDate 5 3" xfId="716"/>
    <cellStyle name="PSDate 5 3 2" xfId="717"/>
    <cellStyle name="PSDate 6" xfId="718"/>
    <cellStyle name="PSDate 6 2" xfId="719"/>
    <cellStyle name="PSDate 7" xfId="720"/>
    <cellStyle name="PSDec" xfId="721"/>
    <cellStyle name="PSDec 2" xfId="722"/>
    <cellStyle name="PSDec 2 2" xfId="723"/>
    <cellStyle name="PSDec 2 2 2" xfId="724"/>
    <cellStyle name="PSDec 3" xfId="725"/>
    <cellStyle name="PSDec 3 2" xfId="726"/>
    <cellStyle name="PSDec 4" xfId="727"/>
    <cellStyle name="PSDec 4 2" xfId="728"/>
    <cellStyle name="PSDec 5" xfId="729"/>
    <cellStyle name="PSDec 5 2" xfId="730"/>
    <cellStyle name="PSDec 5 3" xfId="731"/>
    <cellStyle name="PSDec 5 3 2" xfId="732"/>
    <cellStyle name="PSDec 6" xfId="733"/>
    <cellStyle name="PSDec 6 2" xfId="734"/>
    <cellStyle name="PSDec 7" xfId="735"/>
    <cellStyle name="PSHeading" xfId="736"/>
    <cellStyle name="PSHeading 2" xfId="737"/>
    <cellStyle name="PSHeading 2 2" xfId="738"/>
    <cellStyle name="PSHeading 2 2 2" xfId="739"/>
    <cellStyle name="PSHeading 2 2 3" xfId="740"/>
    <cellStyle name="PSHeading 3" xfId="741"/>
    <cellStyle name="PSHeading 3 2" xfId="742"/>
    <cellStyle name="PSHeading 3 3" xfId="743"/>
    <cellStyle name="PSHeading 3 3 2" xfId="744"/>
    <cellStyle name="PSInt" xfId="745"/>
    <cellStyle name="PSInt 2" xfId="746"/>
    <cellStyle name="PSInt 2 2" xfId="747"/>
    <cellStyle name="PSInt 2 2 2" xfId="748"/>
    <cellStyle name="PSInt 3" xfId="749"/>
    <cellStyle name="PSInt 3 2" xfId="750"/>
    <cellStyle name="PSInt 4" xfId="751"/>
    <cellStyle name="PSInt 4 2" xfId="752"/>
    <cellStyle name="PSInt 5" xfId="753"/>
    <cellStyle name="PSInt 5 2" xfId="754"/>
    <cellStyle name="PSInt 5 3" xfId="755"/>
    <cellStyle name="PSInt 5 3 2" xfId="756"/>
    <cellStyle name="PSInt 6" xfId="757"/>
    <cellStyle name="PSInt 6 2" xfId="758"/>
    <cellStyle name="PSInt 7" xfId="759"/>
    <cellStyle name="PSSpacer" xfId="760"/>
    <cellStyle name="PSSpacer 2" xfId="761"/>
    <cellStyle name="PSSpacer 2 2" xfId="762"/>
    <cellStyle name="PSSpacer 3" xfId="763"/>
    <cellStyle name="PSSpacer 3 2" xfId="764"/>
    <cellStyle name="PSSpacer 4" xfId="765"/>
    <cellStyle name="PSSpacer 4 2" xfId="766"/>
    <cellStyle name="PSSpacer 5" xfId="767"/>
    <cellStyle name="PSSpacer 5 2" xfId="768"/>
    <cellStyle name="PSSpacer 5 3" xfId="769"/>
    <cellStyle name="PSSpacer 5 3 2" xfId="770"/>
    <cellStyle name="PSSpacer 6" xfId="771"/>
    <cellStyle name="PSSpacer 6 2" xfId="772"/>
    <cellStyle name="PSSpacer 7" xfId="773"/>
    <cellStyle name="Title" xfId="774"/>
    <cellStyle name="Total" xfId="775"/>
    <cellStyle name="Warning Text" xfId="7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Environmental%20Surcharge%20Report\Environmental%20Surcharge%20Report%20Monthly%20Filing%20-%20Excel%20Format\Year%202015\Mitchell\Estimated\Estimated%20September%202015%20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ternal\Regulatory%20Services\Amy%20Elliott\ATR%20&amp;%20PPA\ATR%20Monthly%20Filings\ATR-filed%20in%20December%20for%20January%20bill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ummary"/>
      <sheetName val="ES 1.0"/>
      <sheetName val="ES 1.10"/>
      <sheetName val="ES 3.00"/>
      <sheetName val="ES 3.11 A"/>
      <sheetName val="ES 3.11 B "/>
      <sheetName val="ES 3.12 A"/>
      <sheetName val="ES 3.12 B"/>
      <sheetName val="ES 3.13"/>
      <sheetName val="ES 3.15 "/>
      <sheetName val="ES 3.20"/>
      <sheetName val="ES 3.21"/>
      <sheetName val="ES 3.22"/>
      <sheetName val="ES 3.30"/>
      <sheetName val="ES 3.31"/>
      <sheetName val="ES 3.32"/>
      <sheetName val="ES 3.33"/>
      <sheetName val="Non-Associated "/>
      <sheetName val="Rockport Additions--Area"/>
      <sheetName val="Mitchell Additions-Area"/>
      <sheetName val="Sheet1"/>
      <sheetName val="Property Tax"/>
      <sheetName val="ECR Revenues - August 2015"/>
      <sheetName val="Base Revenue"/>
      <sheetName val="Estimated Accounting Entries"/>
      <sheetName val="Sheet2"/>
      <sheetName val="Sheet3"/>
    </sheetNames>
    <sheetDataSet>
      <sheetData sheetId="2">
        <row r="7">
          <cell r="E7" t="str">
            <v>For the Expense Month of September 2015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18">
        <row r="2">
          <cell r="B2">
            <v>0.021464</v>
          </cell>
        </row>
        <row r="4">
          <cell r="B4">
            <v>0.6</v>
          </cell>
        </row>
        <row r="6">
          <cell r="B6">
            <v>0.05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 Rev"/>
      <sheetName val="Fuel Rev"/>
      <sheetName val="Fuel + SS Rev (Test)"/>
      <sheetName val="Rev Calcs"/>
      <sheetName val="Input"/>
      <sheetName val="ATR-Page 1"/>
      <sheetName val="ATR-Page 2"/>
      <sheetName val="ATR-Page 3"/>
      <sheetName val="PPA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1"/>
  <sheetViews>
    <sheetView tabSelected="1" zoomScalePageLayoutView="0" workbookViewId="0" topLeftCell="A1">
      <pane ySplit="8" topLeftCell="A9" activePane="bottomLeft" state="frozen"/>
      <selection pane="topLeft" activeCell="N37" activeCellId="1" sqref="C22 N37"/>
      <selection pane="bottomLeft" activeCell="S54" sqref="S54"/>
    </sheetView>
  </sheetViews>
  <sheetFormatPr defaultColWidth="9.140625" defaultRowHeight="15"/>
  <cols>
    <col min="1" max="1" width="10.7109375" style="2" customWidth="1"/>
    <col min="2" max="2" width="5.00390625" style="1" bestFit="1" customWidth="1"/>
    <col min="3" max="3" width="0.2890625" style="2" customWidth="1"/>
    <col min="4" max="4" width="12.7109375" style="2" customWidth="1"/>
    <col min="5" max="5" width="0.2890625" style="2" customWidth="1"/>
    <col min="6" max="6" width="15.7109375" style="2" customWidth="1"/>
    <col min="7" max="7" width="0.2890625" style="2" customWidth="1"/>
    <col min="8" max="8" width="12.8515625" style="2" customWidth="1"/>
    <col min="9" max="9" width="0.2890625" style="2" customWidth="1"/>
    <col min="10" max="10" width="12.7109375" style="2" customWidth="1"/>
    <col min="11" max="11" width="3.7109375" style="2" customWidth="1"/>
    <col min="12" max="12" width="0.2890625" style="2" customWidth="1"/>
    <col min="13" max="13" width="12.7109375" style="2" customWidth="1"/>
    <col min="14" max="14" width="0.2890625" style="2" customWidth="1"/>
    <col min="15" max="15" width="9.7109375" style="2" customWidth="1"/>
    <col min="16" max="16" width="0.2890625" style="2" customWidth="1"/>
    <col min="17" max="17" width="3.7109375" style="2" customWidth="1"/>
    <col min="18" max="18" width="0.2890625" style="2" customWidth="1"/>
    <col min="19" max="19" width="12.00390625" style="2" bestFit="1" customWidth="1"/>
    <col min="20" max="20" width="2.28125" style="2" customWidth="1"/>
    <col min="21" max="16384" width="8.8515625" style="2" customWidth="1"/>
  </cols>
  <sheetData>
    <row r="1" ht="15" customHeight="1"/>
    <row r="2" ht="12.75">
      <c r="Q2" s="2" t="s">
        <v>0</v>
      </c>
    </row>
    <row r="4" ht="12.75">
      <c r="F4" s="3" t="s">
        <v>1</v>
      </c>
    </row>
    <row r="5" ht="12.75">
      <c r="H5" s="2" t="s">
        <v>2</v>
      </c>
    </row>
    <row r="6" ht="12.75">
      <c r="H6" s="4" t="s">
        <v>3</v>
      </c>
    </row>
    <row r="8" ht="12.75">
      <c r="J8" s="1" t="str">
        <f>'[1]ES 1.0'!E7</f>
        <v>For the Expense Month of September 2015</v>
      </c>
    </row>
    <row r="9" spans="2:20" ht="13.5" thickBo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2:20" ht="30" customHeight="1" thickBot="1">
      <c r="B10" s="7" t="s">
        <v>4</v>
      </c>
      <c r="C10" s="8"/>
      <c r="D10" s="9" t="s">
        <v>5</v>
      </c>
      <c r="E10" s="10"/>
      <c r="F10" s="11" t="s">
        <v>6</v>
      </c>
      <c r="G10" s="10"/>
      <c r="H10" s="11" t="s">
        <v>7</v>
      </c>
      <c r="I10" s="10"/>
      <c r="J10" s="11" t="s">
        <v>8</v>
      </c>
      <c r="K10" s="12"/>
      <c r="L10" s="10"/>
      <c r="M10" s="11" t="s">
        <v>9</v>
      </c>
      <c r="N10" s="13"/>
      <c r="O10" s="14" t="s">
        <v>10</v>
      </c>
      <c r="P10" s="15"/>
      <c r="Q10" s="16"/>
      <c r="R10" s="13"/>
      <c r="S10" s="17" t="s">
        <v>11</v>
      </c>
      <c r="T10" s="18"/>
    </row>
    <row r="11" spans="2:20" ht="30" customHeight="1" thickBot="1">
      <c r="B11" s="19"/>
      <c r="C11" s="20"/>
      <c r="D11" s="21"/>
      <c r="E11" s="20"/>
      <c r="F11" s="22" t="s">
        <v>12</v>
      </c>
      <c r="G11" s="20"/>
      <c r="H11" s="21"/>
      <c r="I11" s="20"/>
      <c r="J11" s="21"/>
      <c r="K11" s="23"/>
      <c r="L11" s="20"/>
      <c r="M11" s="21"/>
      <c r="N11" s="24"/>
      <c r="O11" s="25"/>
      <c r="P11" s="26"/>
      <c r="Q11" s="27"/>
      <c r="R11" s="24"/>
      <c r="S11" s="28"/>
      <c r="T11" s="18"/>
    </row>
    <row r="12" spans="2:20" ht="12.75" customHeight="1">
      <c r="B12" s="29"/>
      <c r="C12" s="30"/>
      <c r="D12" s="31"/>
      <c r="E12" s="30"/>
      <c r="F12" s="31"/>
      <c r="G12" s="30"/>
      <c r="H12" s="31"/>
      <c r="I12" s="30"/>
      <c r="J12" s="31"/>
      <c r="K12" s="32"/>
      <c r="L12" s="30"/>
      <c r="M12" s="31"/>
      <c r="N12" s="30"/>
      <c r="O12" s="31"/>
      <c r="P12" s="30"/>
      <c r="Q12" s="31"/>
      <c r="R12" s="30"/>
      <c r="S12" s="33"/>
      <c r="T12" s="6"/>
    </row>
    <row r="13" spans="2:20" ht="15" customHeight="1">
      <c r="B13" s="34">
        <v>1</v>
      </c>
      <c r="C13" s="24"/>
      <c r="D13" s="27" t="s">
        <v>13</v>
      </c>
      <c r="E13" s="24"/>
      <c r="F13" s="35">
        <v>585086099</v>
      </c>
      <c r="G13" s="24"/>
      <c r="H13" s="36">
        <f>ROUND(F13/$F$18,4)</f>
        <v>0.5151</v>
      </c>
      <c r="I13" s="24"/>
      <c r="J13" s="37">
        <v>0.0541</v>
      </c>
      <c r="K13" s="38"/>
      <c r="L13" s="24"/>
      <c r="M13" s="36">
        <f>ROUND(H13*J13,4)</f>
        <v>0.0279</v>
      </c>
      <c r="N13" s="24"/>
      <c r="O13" s="39">
        <f>O46</f>
        <v>1.004977</v>
      </c>
      <c r="P13" s="24"/>
      <c r="Q13" s="40"/>
      <c r="R13" s="24"/>
      <c r="S13" s="41">
        <f>ROUND(M13*O13,6)</f>
        <v>0.028039</v>
      </c>
      <c r="T13" s="42"/>
    </row>
    <row r="14" spans="2:20" ht="14.25">
      <c r="B14" s="34">
        <f>+B13+1</f>
        <v>2</v>
      </c>
      <c r="C14" s="24"/>
      <c r="D14" s="27" t="s">
        <v>14</v>
      </c>
      <c r="E14" s="24"/>
      <c r="F14" s="35">
        <v>0</v>
      </c>
      <c r="G14" s="24"/>
      <c r="H14" s="36">
        <f>ROUND(F14/$F$18,4)</f>
        <v>0</v>
      </c>
      <c r="I14" s="24"/>
      <c r="J14" s="37">
        <v>0.0038</v>
      </c>
      <c r="K14" s="38"/>
      <c r="L14" s="24"/>
      <c r="M14" s="36">
        <f>ROUND(H14*J14,4)</f>
        <v>0</v>
      </c>
      <c r="N14" s="24"/>
      <c r="O14" s="39">
        <f>O46</f>
        <v>1.004977</v>
      </c>
      <c r="P14" s="24"/>
      <c r="Q14" s="27"/>
      <c r="R14" s="24"/>
      <c r="S14" s="41">
        <f>ROUND(M14*O14,6)</f>
        <v>0</v>
      </c>
      <c r="T14" s="42"/>
    </row>
    <row r="15" spans="2:20" ht="25.5">
      <c r="B15" s="34">
        <f>+B14+1</f>
        <v>3</v>
      </c>
      <c r="C15" s="24"/>
      <c r="D15" s="43" t="s">
        <v>15</v>
      </c>
      <c r="E15" s="24"/>
      <c r="F15" s="35">
        <v>51835808</v>
      </c>
      <c r="G15" s="24"/>
      <c r="H15" s="36">
        <f>ROUND(F15/$F$18,4)</f>
        <v>0.0456</v>
      </c>
      <c r="I15" s="24"/>
      <c r="J15" s="37">
        <v>0.0107</v>
      </c>
      <c r="K15" s="38"/>
      <c r="L15" s="24"/>
      <c r="M15" s="36">
        <f>ROUND(H15*J15,4)</f>
        <v>0.0005</v>
      </c>
      <c r="N15" s="24"/>
      <c r="O15" s="39">
        <f>O46</f>
        <v>1.004977</v>
      </c>
      <c r="P15" s="24"/>
      <c r="Q15" s="27"/>
      <c r="R15" s="24"/>
      <c r="S15" s="41">
        <f>ROUND(M15*O15,6)</f>
        <v>0.000502</v>
      </c>
      <c r="T15" s="42"/>
    </row>
    <row r="16" spans="2:20" ht="14.25">
      <c r="B16" s="34">
        <f>+B15+1</f>
        <v>4</v>
      </c>
      <c r="C16" s="24"/>
      <c r="D16" s="27" t="s">
        <v>16</v>
      </c>
      <c r="E16" s="24"/>
      <c r="F16" s="35">
        <v>498888221</v>
      </c>
      <c r="G16" s="24"/>
      <c r="H16" s="36">
        <f>ROUND(F16/$F$18,4)+0.0001</f>
        <v>0.43929999999999997</v>
      </c>
      <c r="I16" s="24"/>
      <c r="J16" s="44">
        <v>0.1025</v>
      </c>
      <c r="K16" s="45" t="s">
        <v>17</v>
      </c>
      <c r="L16" s="24"/>
      <c r="M16" s="36">
        <f>ROUND(H16*J16,4)</f>
        <v>0.045</v>
      </c>
      <c r="N16" s="24"/>
      <c r="O16" s="46">
        <f>S46</f>
        <v>1.616424</v>
      </c>
      <c r="P16" s="24"/>
      <c r="Q16" s="47"/>
      <c r="R16" s="24"/>
      <c r="S16" s="41">
        <f>ROUND(M16*O16,6)</f>
        <v>0.072739</v>
      </c>
      <c r="T16" s="42"/>
    </row>
    <row r="17" spans="2:20" ht="14.25">
      <c r="B17" s="34"/>
      <c r="C17" s="24"/>
      <c r="D17" s="27"/>
      <c r="E17" s="24"/>
      <c r="F17" s="35"/>
      <c r="G17" s="24"/>
      <c r="H17" s="48"/>
      <c r="I17" s="24"/>
      <c r="J17" s="49"/>
      <c r="K17" s="38"/>
      <c r="L17" s="24"/>
      <c r="M17" s="48"/>
      <c r="N17" s="24"/>
      <c r="O17" s="25"/>
      <c r="P17" s="24"/>
      <c r="Q17" s="27"/>
      <c r="R17" s="24"/>
      <c r="S17" s="50"/>
      <c r="T17" s="51"/>
    </row>
    <row r="18" spans="2:20" ht="14.25">
      <c r="B18" s="34">
        <f>+B16+1</f>
        <v>5</v>
      </c>
      <c r="C18" s="24"/>
      <c r="D18" s="27" t="s">
        <v>18</v>
      </c>
      <c r="E18" s="24"/>
      <c r="F18" s="52">
        <f>SUM(F13:F16)</f>
        <v>1135810128</v>
      </c>
      <c r="G18" s="24"/>
      <c r="H18" s="53">
        <f>SUM(H13:H16)</f>
        <v>1</v>
      </c>
      <c r="I18" s="24"/>
      <c r="J18" s="49"/>
      <c r="K18" s="38"/>
      <c r="L18" s="24"/>
      <c r="M18" s="53" t="s">
        <v>19</v>
      </c>
      <c r="N18" s="24"/>
      <c r="O18" s="27"/>
      <c r="P18" s="24"/>
      <c r="Q18" s="27"/>
      <c r="R18" s="24"/>
      <c r="S18" s="54">
        <f>SUM(S13:S17)</f>
        <v>0.10128</v>
      </c>
      <c r="T18" s="55"/>
    </row>
    <row r="19" spans="2:20" ht="14.25">
      <c r="B19" s="34"/>
      <c r="C19" s="24"/>
      <c r="D19" s="27"/>
      <c r="E19" s="24"/>
      <c r="F19" s="27"/>
      <c r="G19" s="24"/>
      <c r="H19" s="27"/>
      <c r="I19" s="24"/>
      <c r="J19" s="27"/>
      <c r="K19" s="38"/>
      <c r="L19" s="24"/>
      <c r="M19" s="27"/>
      <c r="N19" s="24"/>
      <c r="O19" s="27"/>
      <c r="P19" s="24"/>
      <c r="Q19" s="27"/>
      <c r="R19" s="24"/>
      <c r="S19" s="56"/>
      <c r="T19" s="6"/>
    </row>
    <row r="20" spans="2:20" ht="15" thickBot="1">
      <c r="B20" s="57"/>
      <c r="C20" s="58"/>
      <c r="D20" s="59"/>
      <c r="E20" s="58"/>
      <c r="F20" s="59"/>
      <c r="G20" s="58"/>
      <c r="H20" s="59"/>
      <c r="I20" s="58"/>
      <c r="J20" s="59"/>
      <c r="K20" s="60"/>
      <c r="L20" s="58"/>
      <c r="M20" s="59"/>
      <c r="N20" s="58"/>
      <c r="O20" s="59"/>
      <c r="P20" s="58"/>
      <c r="Q20" s="59"/>
      <c r="R20" s="58"/>
      <c r="S20" s="61"/>
      <c r="T20" s="6"/>
    </row>
    <row r="21" spans="2:20" ht="12.75" hidden="1">
      <c r="B21" s="62"/>
      <c r="C21" s="63"/>
      <c r="D21" s="6"/>
      <c r="E21" s="6"/>
      <c r="F21" s="6"/>
      <c r="G21" s="6"/>
      <c r="H21" s="6"/>
      <c r="I21" s="6"/>
      <c r="J21" s="6"/>
      <c r="K21" s="6"/>
      <c r="L21" s="6"/>
      <c r="M21" s="6"/>
      <c r="N21" s="63"/>
      <c r="O21" s="6"/>
      <c r="P21" s="64"/>
      <c r="Q21" s="6"/>
      <c r="R21" s="6"/>
      <c r="S21" s="65"/>
      <c r="T21" s="6"/>
    </row>
    <row r="22" spans="2:20" ht="12" customHeight="1" hidden="1">
      <c r="B22" s="62"/>
      <c r="C22" s="63"/>
      <c r="D22" s="6"/>
      <c r="E22" s="6"/>
      <c r="F22" s="6"/>
      <c r="G22" s="6"/>
      <c r="H22" s="6"/>
      <c r="I22" s="6"/>
      <c r="J22" s="6"/>
      <c r="K22" s="6"/>
      <c r="L22" s="6"/>
      <c r="M22" s="6"/>
      <c r="N22" s="63"/>
      <c r="O22" s="6"/>
      <c r="P22" s="64"/>
      <c r="Q22" s="6"/>
      <c r="R22" s="6"/>
      <c r="S22" s="65"/>
      <c r="T22" s="6"/>
    </row>
    <row r="23" spans="2:20" s="68" customFormat="1" ht="12" customHeight="1"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6"/>
      <c r="Q23" s="67"/>
      <c r="R23" s="67"/>
      <c r="S23" s="67"/>
      <c r="T23" s="67"/>
    </row>
    <row r="24" spans="2:20" s="68" customFormat="1" ht="12" customHeight="1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6"/>
      <c r="Q24" s="67"/>
      <c r="R24" s="67"/>
      <c r="S24" s="67"/>
      <c r="T24" s="67"/>
    </row>
    <row r="25" spans="2:20" s="68" customFormat="1" ht="12" customHeight="1"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9" t="s">
        <v>20</v>
      </c>
      <c r="P25" s="69"/>
      <c r="S25" s="69" t="s">
        <v>21</v>
      </c>
      <c r="T25" s="67"/>
    </row>
    <row r="26" spans="2:21" ht="14.25">
      <c r="B26" s="47">
        <v>6</v>
      </c>
      <c r="C26" s="27"/>
      <c r="D26" s="40" t="s">
        <v>22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70">
        <v>100</v>
      </c>
      <c r="P26" s="27"/>
      <c r="Q26" s="27"/>
      <c r="R26" s="27"/>
      <c r="S26" s="70">
        <f>O26</f>
        <v>100</v>
      </c>
      <c r="T26" s="27"/>
      <c r="U26" s="71"/>
    </row>
    <row r="27" spans="2:21" ht="14.25">
      <c r="B27" s="47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  <c r="T27" s="71"/>
      <c r="U27" s="71"/>
    </row>
    <row r="28" spans="2:21" ht="14.25">
      <c r="B28" s="47">
        <v>7</v>
      </c>
      <c r="C28" s="71"/>
      <c r="D28" s="73" t="s">
        <v>23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4">
        <v>0.3</v>
      </c>
      <c r="P28" s="71"/>
      <c r="Q28" s="71"/>
      <c r="R28" s="71"/>
      <c r="S28" s="72">
        <f>O28</f>
        <v>0.3</v>
      </c>
      <c r="T28" s="71"/>
      <c r="U28" s="71"/>
    </row>
    <row r="29" spans="2:21" ht="14.25">
      <c r="B29" s="47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2"/>
      <c r="T29" s="71"/>
      <c r="U29" s="71"/>
    </row>
    <row r="30" spans="2:21" ht="14.25">
      <c r="B30" s="47">
        <v>8</v>
      </c>
      <c r="C30" s="71"/>
      <c r="D30" s="73" t="s">
        <v>24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>
        <v>0.1952</v>
      </c>
      <c r="P30" s="71"/>
      <c r="Q30" s="71"/>
      <c r="R30" s="71"/>
      <c r="S30" s="72">
        <f>O30</f>
        <v>0.1952</v>
      </c>
      <c r="T30" s="71"/>
      <c r="U30" s="71"/>
    </row>
    <row r="31" spans="2:21" ht="14.25">
      <c r="B31" s="47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3" t="s">
        <v>19</v>
      </c>
      <c r="P31" s="71"/>
      <c r="Q31" s="71"/>
      <c r="R31" s="71"/>
      <c r="S31" s="72"/>
      <c r="T31" s="71"/>
      <c r="U31" s="71"/>
    </row>
    <row r="32" spans="2:21" ht="14.25">
      <c r="B32" s="47">
        <v>9</v>
      </c>
      <c r="C32" s="71"/>
      <c r="D32" s="73" t="s">
        <v>25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4">
        <f>O26-O28-O30</f>
        <v>99.5048</v>
      </c>
      <c r="P32" s="71"/>
      <c r="Q32" s="71"/>
      <c r="R32" s="71"/>
      <c r="S32" s="72">
        <f>S26-S28-S30</f>
        <v>99.5048</v>
      </c>
      <c r="T32" s="71"/>
      <c r="U32" s="71"/>
    </row>
    <row r="33" spans="2:21" ht="14.25">
      <c r="B33" s="47"/>
      <c r="C33" s="71"/>
      <c r="D33" s="73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2"/>
      <c r="T33" s="71"/>
      <c r="U33" s="71"/>
    </row>
    <row r="34" spans="2:21" ht="14.25">
      <c r="B34" s="47">
        <v>10</v>
      </c>
      <c r="C34" s="71"/>
      <c r="D34" s="75" t="s">
        <v>26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6"/>
      <c r="P34" s="71"/>
      <c r="Q34" s="71"/>
      <c r="R34" s="71"/>
      <c r="S34" s="72">
        <f>S32*0.057348</f>
        <v>5.706401270400001</v>
      </c>
      <c r="T34" s="71"/>
      <c r="U34" s="71"/>
    </row>
    <row r="35" spans="2:21" ht="14.25">
      <c r="B35" s="47"/>
      <c r="C35" s="71"/>
      <c r="D35" s="73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7"/>
      <c r="P35" s="71"/>
      <c r="Q35" s="71"/>
      <c r="R35" s="71"/>
      <c r="S35" s="72"/>
      <c r="T35" s="71"/>
      <c r="U35" s="71"/>
    </row>
    <row r="36" spans="2:21" ht="14.25">
      <c r="B36" s="47">
        <v>11</v>
      </c>
      <c r="C36" s="71"/>
      <c r="D36" s="75" t="s">
        <v>27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7"/>
      <c r="P36" s="71"/>
      <c r="Q36" s="71"/>
      <c r="R36" s="71"/>
      <c r="S36" s="72">
        <f>S32-S34</f>
        <v>93.7983987296</v>
      </c>
      <c r="T36" s="71"/>
      <c r="U36" s="71"/>
    </row>
    <row r="37" spans="2:21" ht="14.25">
      <c r="B37" s="47"/>
      <c r="C37" s="71"/>
      <c r="D37" s="73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2"/>
      <c r="T37" s="71"/>
      <c r="U37" s="71"/>
    </row>
    <row r="38" spans="2:21" ht="14.25">
      <c r="B38" s="47">
        <f>B36+1</f>
        <v>12</v>
      </c>
      <c r="C38" s="71"/>
      <c r="D38" s="75" t="s">
        <v>28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2">
        <v>2.56</v>
      </c>
      <c r="T38" s="71"/>
      <c r="U38" s="71"/>
    </row>
    <row r="39" spans="2:21" ht="14.25">
      <c r="B39" s="47"/>
      <c r="C39" s="71"/>
      <c r="D39" s="75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2"/>
      <c r="T39" s="71"/>
      <c r="U39" s="71"/>
    </row>
    <row r="40" spans="2:21" ht="14.25">
      <c r="B40" s="47">
        <v>13</v>
      </c>
      <c r="C40" s="71"/>
      <c r="D40" s="75" t="s">
        <v>29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>
        <f>S36-S38</f>
        <v>91.2383987296</v>
      </c>
      <c r="T40" s="71"/>
      <c r="U40" s="71"/>
    </row>
    <row r="41" spans="2:21" ht="14.25">
      <c r="B41" s="47"/>
      <c r="C41" s="71"/>
      <c r="D41" s="75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8"/>
      <c r="T41" s="71"/>
      <c r="U41" s="71"/>
    </row>
    <row r="42" spans="2:21" ht="14.25">
      <c r="B42" s="47">
        <v>14</v>
      </c>
      <c r="C42" s="71"/>
      <c r="D42" s="75" t="s">
        <v>30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8">
        <f>S40*0.35</f>
        <v>31.933439555359996</v>
      </c>
      <c r="T42" s="71"/>
      <c r="U42" s="71"/>
    </row>
    <row r="43" spans="2:21" ht="14.25">
      <c r="B43" s="47"/>
      <c r="C43" s="71"/>
      <c r="D43" s="75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2"/>
      <c r="T43" s="71"/>
      <c r="U43" s="71"/>
    </row>
    <row r="44" spans="2:21" ht="14.25">
      <c r="B44" s="47">
        <v>15</v>
      </c>
      <c r="C44" s="71"/>
      <c r="D44" s="75" t="s">
        <v>31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2">
        <f>S36-S42</f>
        <v>61.86495917424</v>
      </c>
      <c r="T44" s="71"/>
      <c r="U44" s="71"/>
    </row>
    <row r="45" spans="2:21" ht="14.25">
      <c r="B45" s="47"/>
      <c r="C45" s="71"/>
      <c r="D45" s="75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 ht="14.25">
      <c r="B46" s="47">
        <v>16</v>
      </c>
      <c r="C46" s="71"/>
      <c r="D46" s="75" t="s">
        <v>32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9">
        <f>ROUND(100/O32,6)</f>
        <v>1.004977</v>
      </c>
      <c r="P46" s="71"/>
      <c r="Q46" s="71"/>
      <c r="R46" s="71"/>
      <c r="S46" s="71">
        <f>ROUND(100/S44,6)</f>
        <v>1.616424</v>
      </c>
      <c r="T46" s="71"/>
      <c r="U46" s="71"/>
    </row>
    <row r="47" spans="2:21" ht="14.25">
      <c r="B47" s="47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</row>
    <row r="48" spans="1:23" ht="12.75">
      <c r="A48" s="4"/>
      <c r="B48" s="80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4"/>
      <c r="W48" s="4"/>
    </row>
    <row r="49" spans="1:23" ht="12.75">
      <c r="A49" s="81" t="s">
        <v>17</v>
      </c>
      <c r="B49" s="82"/>
      <c r="C49" s="83" t="s">
        <v>33</v>
      </c>
      <c r="D49" s="83"/>
      <c r="E49" s="83"/>
      <c r="F49" s="83"/>
      <c r="G49" s="83"/>
      <c r="H49" s="4"/>
      <c r="I49" s="4"/>
      <c r="J49" s="4"/>
      <c r="K49" s="4"/>
      <c r="L49" s="4"/>
      <c r="M49" s="4"/>
      <c r="N49" s="4"/>
      <c r="O49" s="75"/>
      <c r="P49" s="75"/>
      <c r="Q49" s="75"/>
      <c r="R49" s="75"/>
      <c r="S49" s="75"/>
      <c r="T49" s="75"/>
      <c r="U49" s="75"/>
      <c r="V49" s="4"/>
      <c r="W49" s="4"/>
    </row>
    <row r="50" spans="2:21" ht="12.75">
      <c r="B50" s="77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</row>
    <row r="51" spans="2:21" ht="12.75">
      <c r="B51" s="77"/>
      <c r="C51" s="71"/>
      <c r="D51" s="71"/>
      <c r="E51" s="71"/>
      <c r="F51" s="71"/>
      <c r="G51" s="71"/>
      <c r="H51" s="71"/>
      <c r="I51" s="84"/>
      <c r="J51" s="84" t="s">
        <v>34</v>
      </c>
      <c r="K51" s="84"/>
      <c r="L51" s="84"/>
      <c r="M51" s="84"/>
      <c r="N51" s="84"/>
      <c r="O51" s="85"/>
      <c r="P51" s="86"/>
      <c r="Q51" s="84"/>
      <c r="R51" s="84"/>
      <c r="S51" s="84"/>
      <c r="T51" s="84"/>
      <c r="U51" s="87"/>
    </row>
    <row r="52" spans="2:21" ht="12.75">
      <c r="B52" s="77"/>
      <c r="C52" s="71"/>
      <c r="D52" s="71"/>
      <c r="E52" s="71"/>
      <c r="F52" s="71"/>
      <c r="G52" s="71"/>
      <c r="H52" s="71"/>
      <c r="I52" s="84"/>
      <c r="J52" s="84"/>
      <c r="K52" s="84"/>
      <c r="L52" s="84"/>
      <c r="M52" s="84"/>
      <c r="N52" s="84"/>
      <c r="O52" s="84"/>
      <c r="P52" s="86"/>
      <c r="Q52" s="84"/>
      <c r="R52" s="84"/>
      <c r="S52" s="84"/>
      <c r="T52" s="84"/>
      <c r="U52" s="87"/>
    </row>
    <row r="53" spans="2:21" ht="12.75">
      <c r="B53" s="77"/>
      <c r="C53" s="71"/>
      <c r="D53" s="71"/>
      <c r="E53" s="71"/>
      <c r="F53" s="71"/>
      <c r="G53" s="71"/>
      <c r="H53" s="71"/>
      <c r="I53" s="84"/>
      <c r="J53" s="84"/>
      <c r="K53" s="84"/>
      <c r="L53" s="84"/>
      <c r="M53" s="84"/>
      <c r="N53" s="84"/>
      <c r="O53" s="84"/>
      <c r="P53" s="86"/>
      <c r="Q53" s="84"/>
      <c r="R53" s="84"/>
      <c r="S53" s="84"/>
      <c r="T53" s="84"/>
      <c r="U53" s="87"/>
    </row>
    <row r="54" spans="2:21" ht="12.75">
      <c r="B54" s="77"/>
      <c r="C54" s="71"/>
      <c r="D54" s="71"/>
      <c r="E54" s="71"/>
      <c r="F54" s="71"/>
      <c r="G54" s="71"/>
      <c r="H54" s="71"/>
      <c r="I54" s="84"/>
      <c r="J54" s="84"/>
      <c r="K54" s="84"/>
      <c r="L54" s="84"/>
      <c r="M54" s="84"/>
      <c r="N54" s="84"/>
      <c r="O54" s="84"/>
      <c r="P54" s="86"/>
      <c r="Q54" s="84"/>
      <c r="R54" s="84"/>
      <c r="S54" s="84"/>
      <c r="T54" s="84"/>
      <c r="U54" s="87"/>
    </row>
    <row r="55" spans="2:21" ht="409.5">
      <c r="B55" s="77"/>
      <c r="C55" s="71"/>
      <c r="D55" s="71"/>
      <c r="E55" s="71"/>
      <c r="F55" s="71"/>
      <c r="G55" s="71"/>
      <c r="H55" s="71"/>
      <c r="I55" s="84"/>
      <c r="J55" s="84"/>
      <c r="K55" s="84"/>
      <c r="L55" s="84"/>
      <c r="M55" s="84"/>
      <c r="N55" s="84"/>
      <c r="O55" s="84"/>
      <c r="P55" s="86"/>
      <c r="Q55" s="84"/>
      <c r="R55" s="84"/>
      <c r="S55" s="84"/>
      <c r="T55" s="84"/>
      <c r="U55" s="87"/>
    </row>
    <row r="56" spans="2:21" ht="12.75">
      <c r="B56" s="77"/>
      <c r="C56" s="71"/>
      <c r="D56" s="71"/>
      <c r="E56" s="71"/>
      <c r="F56" s="71"/>
      <c r="G56" s="71"/>
      <c r="H56" s="71"/>
      <c r="I56" s="84"/>
      <c r="J56" s="84"/>
      <c r="K56" s="84"/>
      <c r="L56" s="84"/>
      <c r="M56" s="84"/>
      <c r="N56" s="84"/>
      <c r="O56" s="84"/>
      <c r="P56" s="86"/>
      <c r="Q56" s="84"/>
      <c r="R56" s="84"/>
      <c r="S56" s="84"/>
      <c r="T56" s="84"/>
      <c r="U56" s="87"/>
    </row>
    <row r="57" spans="2:21" ht="12.75">
      <c r="B57" s="77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</row>
    <row r="58" spans="2:8" ht="12.75">
      <c r="B58" s="88" t="s">
        <v>19</v>
      </c>
      <c r="C58" s="89"/>
      <c r="D58" s="84"/>
      <c r="E58" s="84"/>
      <c r="F58" s="84"/>
      <c r="G58" s="84"/>
      <c r="H58" s="84"/>
    </row>
    <row r="60" spans="2:8" ht="409.5">
      <c r="B60" s="89"/>
      <c r="C60" s="89"/>
      <c r="D60" s="84"/>
      <c r="E60" s="84"/>
      <c r="F60" s="84"/>
      <c r="G60" s="84"/>
      <c r="H60" s="84"/>
    </row>
    <row r="61" spans="2:8" ht="12.75">
      <c r="B61" s="77"/>
      <c r="C61" s="71"/>
      <c r="D61" s="71"/>
      <c r="E61" s="71"/>
      <c r="F61" s="71"/>
      <c r="G61" s="71"/>
      <c r="H61" s="71"/>
    </row>
  </sheetData>
  <sheetProtection/>
  <printOptions horizontalCentered="1" verticalCentered="1"/>
  <pageMargins left="0" right="0" top="0" bottom="0.2" header="0" footer="0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dcterms:created xsi:type="dcterms:W3CDTF">2015-09-23T20:35:29Z</dcterms:created>
  <dcterms:modified xsi:type="dcterms:W3CDTF">2015-09-24T15:31:21Z</dcterms:modified>
  <cp:category/>
  <cp:version/>
  <cp:contentType/>
  <cp:contentStatus/>
</cp:coreProperties>
</file>