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909" activeTab="0"/>
  </bookViews>
  <sheets>
    <sheet name="Project 23" sheetId="1" r:id="rId1"/>
    <sheet name="Project 25" sheetId="2" r:id="rId2"/>
    <sheet name="Project 26" sheetId="3" r:id="rId3"/>
  </sheets>
  <definedNames>
    <definedName name="_xlnm.Print_Area" localSheetId="0">'Project 23'!$A$1:$J$34</definedName>
    <definedName name="_xlnm.Print_Area" localSheetId="1">'Project 25'!$A$1:$K$50</definedName>
    <definedName name="_xlnm.Print_Area" localSheetId="2">'Project 26'!$A$1:$K$64</definedName>
  </definedNames>
  <calcPr fullCalcOnLoad="1"/>
</workbook>
</file>

<file path=xl/sharedStrings.xml><?xml version="1.0" encoding="utf-8"?>
<sst xmlns="http://schemas.openxmlformats.org/spreadsheetml/2006/main" count="83" uniqueCount="38">
  <si>
    <t>Month</t>
  </si>
  <si>
    <t>Plant Balance</t>
  </si>
  <si>
    <t>Book Depreciation</t>
  </si>
  <si>
    <t>Tax Depreciation</t>
  </si>
  <si>
    <t>Deferred Tax</t>
  </si>
  <si>
    <t>Income Tax Rate</t>
  </si>
  <si>
    <t>Louisville Gas and Electric Company</t>
  </si>
  <si>
    <t>Deferred Taxes on Retirements</t>
  </si>
  <si>
    <t>Accumulated Deferred Taxes</t>
  </si>
  <si>
    <t>Temporary Difference</t>
  </si>
  <si>
    <t>Deferred Tax Calculations</t>
  </si>
  <si>
    <t>Environmental Compliance Plans, by Approved Project</t>
  </si>
  <si>
    <t>Beg Balance</t>
  </si>
  <si>
    <t>2009 - Plan</t>
  </si>
  <si>
    <t>Project 23 - Trimble County Ash Treatment Basis (BAP/GSP)</t>
  </si>
  <si>
    <t>Project 26 - Mill Creek Station Air Compliance</t>
  </si>
  <si>
    <t>2011 - Plan</t>
  </si>
  <si>
    <t>Project 25 -Beneficial Reuse</t>
  </si>
  <si>
    <t xml:space="preserve"> </t>
  </si>
  <si>
    <t>is shown below:</t>
  </si>
  <si>
    <t>Federal Basis</t>
  </si>
  <si>
    <t>Book Depr.</t>
  </si>
  <si>
    <t>Federal Tax Depr</t>
  </si>
  <si>
    <t>Fed. Difference</t>
  </si>
  <si>
    <t>Fed Tax Rate</t>
  </si>
  <si>
    <t>Fed Def Tax</t>
  </si>
  <si>
    <t>State Basis</t>
  </si>
  <si>
    <t>State Tax Depr</t>
  </si>
  <si>
    <t>St. Difference</t>
  </si>
  <si>
    <t>State Tax Rate</t>
  </si>
  <si>
    <t>St Def Tax</t>
  </si>
  <si>
    <t>St. Offset for Fed Taxes not Owed</t>
  </si>
  <si>
    <t>Total Deferred Tax</t>
  </si>
  <si>
    <t>is computed separately for Federal and State purposes.  Specifically, for Federal taxes, certain assets received 50% bonus</t>
  </si>
  <si>
    <t xml:space="preserve">Due to Bonus Depreciation for tax purposes taken on certain components of Project 25, the deferred tax calculation for this project </t>
  </si>
  <si>
    <t xml:space="preserve">Due to Bonus Depreciation for tax purposes taken on certain components of Project 26, the deferred tax calculation for this project </t>
  </si>
  <si>
    <t>depreciation, which reduces the Federal tax basis to 50% of the plant balance.  A sample calculation of deferred taxes for Feb 2015</t>
  </si>
  <si>
    <t>depreciation, which reduces the Federal tax basis to 50% of the plant balance.  A sample calculation of deferred taxes for Dec 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</si>
</sst>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mmmm\-yy;@"/>
    <numFmt numFmtId="167" formatCode="0.0000%"/>
    <numFmt numFmtId="168" formatCode="[$-409]mmm\-yy;@"/>
    <numFmt numFmtId="169" formatCode="_(* #,##0.0_);_(* \(#,##0.0\);_(* &quot;-&quot;??_);_(@_)"/>
    <numFmt numFmtId="170" formatCode="_(* #,##0_);_(* \(#,##0\);_(* &quot;-&quot;??_);_(@_)"/>
    <numFmt numFmtId="171" formatCode="#,##0.0_);[Red]\(#,##0.0\)"/>
    <numFmt numFmtId="172" formatCode="_(* #,##0.0000_);_(* \(#,##0.0000\);_(* &quot;-&quot;????_);_(@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7" fontId="0" fillId="0" borderId="0" xfId="0" applyNumberFormat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 horizontal="center" wrapText="1"/>
    </xf>
    <xf numFmtId="168" fontId="0" fillId="0" borderId="0" xfId="0" applyNumberFormat="1" applyAlignment="1">
      <alignment/>
    </xf>
    <xf numFmtId="41" fontId="0" fillId="0" borderId="0" xfId="0" applyNumberFormat="1" applyAlignment="1">
      <alignment/>
    </xf>
    <xf numFmtId="170" fontId="0" fillId="0" borderId="0" xfId="42" applyNumberFormat="1" applyAlignment="1">
      <alignment/>
    </xf>
    <xf numFmtId="0" fontId="2" fillId="0" borderId="0" xfId="0" applyFont="1" applyFill="1" applyAlignment="1">
      <alignment horizontal="centerContinuous"/>
    </xf>
    <xf numFmtId="41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70" fontId="0" fillId="0" borderId="0" xfId="42" applyNumberFormat="1" applyFont="1" applyAlignment="1">
      <alignment/>
    </xf>
    <xf numFmtId="41" fontId="0" fillId="0" borderId="0" xfId="0" applyNumberFormat="1" applyFill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 quotePrefix="1">
      <alignment horizontal="left"/>
      <protection/>
    </xf>
    <xf numFmtId="38" fontId="0" fillId="0" borderId="0" xfId="0" applyNumberFormat="1" applyAlignment="1">
      <alignment/>
    </xf>
    <xf numFmtId="168" fontId="0" fillId="0" borderId="0" xfId="0" applyNumberFormat="1" applyFont="1" applyFill="1" applyAlignment="1">
      <alignment horizontal="left"/>
    </xf>
    <xf numFmtId="168" fontId="0" fillId="0" borderId="0" xfId="58" applyNumberFormat="1" applyFont="1" applyFill="1" applyAlignment="1">
      <alignment horizontal="left"/>
      <protection/>
    </xf>
    <xf numFmtId="168" fontId="0" fillId="0" borderId="0" xfId="58" applyNumberFormat="1" applyFont="1" applyAlignment="1">
      <alignment horizontal="left"/>
      <protection/>
    </xf>
    <xf numFmtId="41" fontId="0" fillId="0" borderId="0" xfId="0" applyNumberFormat="1" applyFont="1" applyAlignment="1" quotePrefix="1">
      <alignment horizontal="left"/>
    </xf>
    <xf numFmtId="43" fontId="0" fillId="0" borderId="0" xfId="42" applyFont="1" applyAlignment="1">
      <alignment/>
    </xf>
    <xf numFmtId="0" fontId="0" fillId="0" borderId="0" xfId="0" applyFont="1" applyAlignment="1" quotePrefix="1">
      <alignment horizontal="left"/>
    </xf>
    <xf numFmtId="170" fontId="0" fillId="0" borderId="0" xfId="42" applyNumberFormat="1" applyFont="1" applyAlignment="1">
      <alignment/>
    </xf>
    <xf numFmtId="170" fontId="0" fillId="0" borderId="0" xfId="42" applyNumberFormat="1" applyFont="1" applyFill="1" applyAlignment="1" quotePrefix="1">
      <alignment horizontal="left"/>
    </xf>
    <xf numFmtId="43" fontId="0" fillId="0" borderId="0" xfId="42" applyFont="1" applyFill="1" applyAlignment="1">
      <alignment/>
    </xf>
    <xf numFmtId="167" fontId="0" fillId="0" borderId="0" xfId="0" applyNumberFormat="1" applyFill="1" applyAlignment="1">
      <alignment/>
    </xf>
    <xf numFmtId="170" fontId="0" fillId="0" borderId="0" xfId="42" applyNumberFormat="1" applyFont="1" applyFill="1" applyAlignment="1">
      <alignment/>
    </xf>
    <xf numFmtId="0" fontId="0" fillId="0" borderId="0" xfId="0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7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13</v>
      </c>
    </row>
    <row r="6" ht="12.75">
      <c r="A6" s="18" t="s">
        <v>14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338013</v>
      </c>
    </row>
    <row r="10" spans="1:10" ht="12.75">
      <c r="A10" s="16">
        <v>41334</v>
      </c>
      <c r="C10" s="12">
        <v>9594347</v>
      </c>
      <c r="D10" s="13">
        <v>17393</v>
      </c>
      <c r="E10" s="14">
        <v>53394</v>
      </c>
      <c r="F10" s="12">
        <f aca="true" t="shared" si="0" ref="F10:F33">E10-D10</f>
        <v>36001</v>
      </c>
      <c r="G10" s="3">
        <v>0.389</v>
      </c>
      <c r="H10" s="9">
        <f aca="true" t="shared" si="1" ref="H10:H33">ROUND(F10*G10,0)</f>
        <v>14004</v>
      </c>
      <c r="I10" s="15">
        <f>I9+H10</f>
        <v>352017</v>
      </c>
      <c r="J10" s="9">
        <v>0</v>
      </c>
    </row>
    <row r="11" spans="1:11" ht="12.75">
      <c r="A11" s="16">
        <v>41365</v>
      </c>
      <c r="C11" s="12">
        <v>9594347</v>
      </c>
      <c r="D11" s="13">
        <v>17393</v>
      </c>
      <c r="E11" s="14">
        <v>53394</v>
      </c>
      <c r="F11" s="12">
        <f t="shared" si="0"/>
        <v>36001</v>
      </c>
      <c r="G11" s="3">
        <v>0.389</v>
      </c>
      <c r="H11" s="9">
        <f t="shared" si="1"/>
        <v>14004</v>
      </c>
      <c r="I11" s="15">
        <f>I10+H11</f>
        <v>366021</v>
      </c>
      <c r="J11" s="9">
        <v>0</v>
      </c>
      <c r="K11" s="9"/>
    </row>
    <row r="12" spans="1:10" ht="12.75">
      <c r="A12" s="16">
        <v>41395</v>
      </c>
      <c r="C12" s="12">
        <v>9594347</v>
      </c>
      <c r="D12" s="13">
        <v>17393</v>
      </c>
      <c r="E12" s="14">
        <v>53394</v>
      </c>
      <c r="F12" s="12">
        <f t="shared" si="0"/>
        <v>36001</v>
      </c>
      <c r="G12" s="3">
        <v>0.389</v>
      </c>
      <c r="H12" s="9">
        <f t="shared" si="1"/>
        <v>14004</v>
      </c>
      <c r="I12" s="15">
        <f>I11+H12</f>
        <v>380025</v>
      </c>
      <c r="J12" s="9">
        <v>0</v>
      </c>
    </row>
    <row r="13" spans="1:11" ht="12.75">
      <c r="A13" s="16">
        <v>41426</v>
      </c>
      <c r="C13" s="12">
        <v>9594347</v>
      </c>
      <c r="D13" s="13">
        <v>17393</v>
      </c>
      <c r="E13" s="14">
        <v>53394</v>
      </c>
      <c r="F13" s="12">
        <f t="shared" si="0"/>
        <v>36001</v>
      </c>
      <c r="G13" s="3">
        <v>0.389</v>
      </c>
      <c r="H13" s="9">
        <f t="shared" si="1"/>
        <v>14004</v>
      </c>
      <c r="I13" s="15">
        <f>I12+H13</f>
        <v>394029</v>
      </c>
      <c r="J13" s="9">
        <v>0</v>
      </c>
      <c r="K13" s="17" t="s">
        <v>18</v>
      </c>
    </row>
    <row r="14" spans="1:11" ht="12.75">
      <c r="A14" s="16">
        <v>41456</v>
      </c>
      <c r="C14" s="12">
        <v>9594347</v>
      </c>
      <c r="D14" s="13">
        <v>17393</v>
      </c>
      <c r="E14" s="14">
        <v>53396</v>
      </c>
      <c r="F14" s="12">
        <f t="shared" si="0"/>
        <v>36003</v>
      </c>
      <c r="G14" s="3">
        <v>0.389</v>
      </c>
      <c r="H14" s="9">
        <f t="shared" si="1"/>
        <v>14005</v>
      </c>
      <c r="I14" s="15">
        <f>I13+H14-1</f>
        <v>408033</v>
      </c>
      <c r="J14" s="9">
        <v>0</v>
      </c>
      <c r="K14" s="17" t="s">
        <v>18</v>
      </c>
    </row>
    <row r="15" spans="1:10" ht="12.75">
      <c r="A15" s="16">
        <v>41487</v>
      </c>
      <c r="C15" s="12">
        <v>9594347</v>
      </c>
      <c r="D15" s="13">
        <v>17393</v>
      </c>
      <c r="E15" s="14">
        <v>53394</v>
      </c>
      <c r="F15" s="12">
        <f t="shared" si="0"/>
        <v>36001</v>
      </c>
      <c r="G15" s="3">
        <v>0.389</v>
      </c>
      <c r="H15" s="9">
        <f t="shared" si="1"/>
        <v>14004</v>
      </c>
      <c r="I15" s="15">
        <f>I14+H15</f>
        <v>422037</v>
      </c>
      <c r="J15" s="9">
        <v>0</v>
      </c>
    </row>
    <row r="16" spans="1:10" ht="12.75">
      <c r="A16" s="20">
        <v>41526</v>
      </c>
      <c r="C16" s="12">
        <v>9594347</v>
      </c>
      <c r="D16" s="13">
        <v>17393</v>
      </c>
      <c r="E16" s="14">
        <v>53394</v>
      </c>
      <c r="F16" s="12">
        <f t="shared" si="0"/>
        <v>36001</v>
      </c>
      <c r="G16" s="3">
        <v>0.389</v>
      </c>
      <c r="H16" s="9">
        <f t="shared" si="1"/>
        <v>14004</v>
      </c>
      <c r="I16" s="15">
        <f>I15+H16</f>
        <v>436041</v>
      </c>
      <c r="J16" s="9">
        <v>0</v>
      </c>
    </row>
    <row r="17" spans="1:10" ht="12.75">
      <c r="A17" s="16">
        <v>41548</v>
      </c>
      <c r="C17" s="12">
        <v>9594347</v>
      </c>
      <c r="D17" s="13">
        <v>19602.59</v>
      </c>
      <c r="E17" s="14">
        <v>53394</v>
      </c>
      <c r="F17" s="12">
        <f t="shared" si="0"/>
        <v>33791.41</v>
      </c>
      <c r="G17" s="3">
        <v>0.389</v>
      </c>
      <c r="H17" s="9">
        <f t="shared" si="1"/>
        <v>13145</v>
      </c>
      <c r="I17" s="15">
        <f>I16+H17</f>
        <v>449186</v>
      </c>
      <c r="J17" s="9">
        <v>0</v>
      </c>
    </row>
    <row r="18" spans="1:10" ht="12.75">
      <c r="A18" s="16">
        <v>41579</v>
      </c>
      <c r="C18" s="12">
        <v>9594347</v>
      </c>
      <c r="D18" s="13">
        <v>19602.59</v>
      </c>
      <c r="E18" s="14">
        <v>53394</v>
      </c>
      <c r="F18" s="12">
        <f t="shared" si="0"/>
        <v>33791.41</v>
      </c>
      <c r="G18" s="3">
        <v>0.389</v>
      </c>
      <c r="H18" s="9">
        <f t="shared" si="1"/>
        <v>13145</v>
      </c>
      <c r="I18" s="15">
        <f>I17+H18</f>
        <v>462331</v>
      </c>
      <c r="J18" s="9">
        <v>0</v>
      </c>
    </row>
    <row r="19" spans="1:11" ht="12.75">
      <c r="A19" s="16">
        <v>41609</v>
      </c>
      <c r="C19" s="12">
        <v>9594347</v>
      </c>
      <c r="D19" s="13">
        <v>19602.59</v>
      </c>
      <c r="E19" s="14">
        <v>53394</v>
      </c>
      <c r="F19" s="12">
        <f t="shared" si="0"/>
        <v>33791.41</v>
      </c>
      <c r="G19" s="3">
        <v>0.389</v>
      </c>
      <c r="H19" s="9">
        <f t="shared" si="1"/>
        <v>13145</v>
      </c>
      <c r="I19" s="15">
        <f>I18+H19</f>
        <v>475476</v>
      </c>
      <c r="J19" s="9">
        <v>0</v>
      </c>
      <c r="K19" s="9"/>
    </row>
    <row r="20" spans="1:12" ht="12.75">
      <c r="A20" s="16">
        <v>41640</v>
      </c>
      <c r="C20" s="12">
        <v>9594347</v>
      </c>
      <c r="D20" s="13">
        <v>19602.59</v>
      </c>
      <c r="E20" s="14">
        <v>49293</v>
      </c>
      <c r="F20" s="12">
        <f t="shared" si="0"/>
        <v>29690.41</v>
      </c>
      <c r="G20" s="3">
        <v>0.389</v>
      </c>
      <c r="H20" s="9">
        <f t="shared" si="1"/>
        <v>11550</v>
      </c>
      <c r="I20" s="15">
        <f>I19+H20-1</f>
        <v>487025</v>
      </c>
      <c r="J20" s="9">
        <v>0</v>
      </c>
      <c r="K20" s="9"/>
      <c r="L20" s="9"/>
    </row>
    <row r="21" spans="1:13" ht="12.75">
      <c r="A21" s="16">
        <v>41671</v>
      </c>
      <c r="C21" s="12">
        <v>9594347</v>
      </c>
      <c r="D21" s="13">
        <v>19602.59</v>
      </c>
      <c r="E21" s="14">
        <v>49388</v>
      </c>
      <c r="F21" s="12">
        <f t="shared" si="0"/>
        <v>29785.41</v>
      </c>
      <c r="G21" s="3">
        <v>0.389</v>
      </c>
      <c r="H21" s="9">
        <f t="shared" si="1"/>
        <v>11587</v>
      </c>
      <c r="I21" s="15">
        <f>I20+H21</f>
        <v>498612</v>
      </c>
      <c r="J21" s="9">
        <v>0</v>
      </c>
      <c r="M21" s="9"/>
    </row>
    <row r="22" spans="1:10" ht="12.75">
      <c r="A22" s="20">
        <v>41707</v>
      </c>
      <c r="C22" s="12">
        <v>9594347</v>
      </c>
      <c r="D22" s="13">
        <v>19603</v>
      </c>
      <c r="E22" s="14">
        <v>49390</v>
      </c>
      <c r="F22" s="12">
        <f t="shared" si="0"/>
        <v>29787</v>
      </c>
      <c r="G22" s="3">
        <v>0.389</v>
      </c>
      <c r="H22" s="9">
        <f t="shared" si="1"/>
        <v>11587</v>
      </c>
      <c r="I22" s="15">
        <f>I21+H22</f>
        <v>510199</v>
      </c>
      <c r="J22" s="9">
        <v>0</v>
      </c>
    </row>
    <row r="23" spans="1:10" ht="12.75">
      <c r="A23" s="16">
        <v>41730</v>
      </c>
      <c r="C23" s="12">
        <v>9599354</v>
      </c>
      <c r="D23" s="13">
        <v>19625</v>
      </c>
      <c r="E23" s="14">
        <v>49437</v>
      </c>
      <c r="F23" s="12">
        <f t="shared" si="0"/>
        <v>29812</v>
      </c>
      <c r="G23" s="3">
        <v>0.389</v>
      </c>
      <c r="H23" s="9">
        <f t="shared" si="1"/>
        <v>11597</v>
      </c>
      <c r="I23" s="15">
        <f>I22+H23</f>
        <v>521796</v>
      </c>
      <c r="J23" s="9">
        <v>63566</v>
      </c>
    </row>
    <row r="24" spans="1:10" ht="12.75">
      <c r="A24" s="16">
        <v>41760</v>
      </c>
      <c r="C24" s="12">
        <v>9599354</v>
      </c>
      <c r="D24" s="13">
        <v>19647</v>
      </c>
      <c r="E24" s="14">
        <v>49442</v>
      </c>
      <c r="F24" s="12">
        <f t="shared" si="0"/>
        <v>29795</v>
      </c>
      <c r="G24" s="3">
        <v>0.389</v>
      </c>
      <c r="H24" s="9">
        <f t="shared" si="1"/>
        <v>11590</v>
      </c>
      <c r="I24" s="15">
        <f>I23+H24</f>
        <v>533386</v>
      </c>
      <c r="J24" s="9">
        <v>63566</v>
      </c>
    </row>
    <row r="25" spans="1:10" ht="12.75">
      <c r="A25" s="16">
        <v>41791</v>
      </c>
      <c r="C25" s="12">
        <v>9599354</v>
      </c>
      <c r="D25" s="13">
        <v>19647</v>
      </c>
      <c r="E25" s="14">
        <v>49443</v>
      </c>
      <c r="F25" s="12">
        <f t="shared" si="0"/>
        <v>29796</v>
      </c>
      <c r="G25" s="3">
        <v>0.389</v>
      </c>
      <c r="H25" s="9">
        <f t="shared" si="1"/>
        <v>11591</v>
      </c>
      <c r="I25" s="15">
        <f>I24+H25</f>
        <v>544977</v>
      </c>
      <c r="J25" s="9">
        <v>63566</v>
      </c>
    </row>
    <row r="26" spans="1:10" ht="12.75">
      <c r="A26" s="16">
        <v>41821</v>
      </c>
      <c r="C26" s="12">
        <v>9599354</v>
      </c>
      <c r="D26" s="13">
        <v>19647</v>
      </c>
      <c r="E26" s="14">
        <v>49448</v>
      </c>
      <c r="F26" s="12">
        <f t="shared" si="0"/>
        <v>29801</v>
      </c>
      <c r="G26" s="3">
        <v>0.389</v>
      </c>
      <c r="H26" s="9">
        <f t="shared" si="1"/>
        <v>11593</v>
      </c>
      <c r="I26" s="15">
        <f>I25+H26-1</f>
        <v>556569</v>
      </c>
      <c r="J26" s="9">
        <v>63566</v>
      </c>
    </row>
    <row r="27" spans="1:10" ht="12.75">
      <c r="A27" s="16">
        <v>41852</v>
      </c>
      <c r="C27" s="12">
        <v>9599354</v>
      </c>
      <c r="D27" s="13">
        <v>19647</v>
      </c>
      <c r="E27" s="14">
        <v>49447</v>
      </c>
      <c r="F27" s="12">
        <f t="shared" si="0"/>
        <v>29800</v>
      </c>
      <c r="G27" s="3">
        <v>0.389</v>
      </c>
      <c r="H27" s="9">
        <f t="shared" si="1"/>
        <v>11592</v>
      </c>
      <c r="I27" s="15">
        <f>I26+H27</f>
        <v>568161</v>
      </c>
      <c r="J27" s="9">
        <v>63566</v>
      </c>
    </row>
    <row r="28" spans="1:10" ht="12.75">
      <c r="A28" s="21">
        <v>41891</v>
      </c>
      <c r="C28" s="12">
        <v>9599354</v>
      </c>
      <c r="D28" s="13">
        <v>19647</v>
      </c>
      <c r="E28" s="14">
        <v>49451</v>
      </c>
      <c r="F28" s="12">
        <f t="shared" si="0"/>
        <v>29804</v>
      </c>
      <c r="G28" s="3">
        <v>0.389</v>
      </c>
      <c r="H28" s="9">
        <f t="shared" si="1"/>
        <v>11594</v>
      </c>
      <c r="I28" s="15">
        <f>I27+H28</f>
        <v>579755</v>
      </c>
      <c r="J28" s="9">
        <v>63566</v>
      </c>
    </row>
    <row r="29" spans="1:10" ht="12.75">
      <c r="A29" s="22">
        <v>41913</v>
      </c>
      <c r="C29" s="12">
        <v>9599354</v>
      </c>
      <c r="D29" s="13">
        <v>19647</v>
      </c>
      <c r="E29" s="14">
        <v>49453</v>
      </c>
      <c r="F29" s="12">
        <f t="shared" si="0"/>
        <v>29806</v>
      </c>
      <c r="G29" s="3">
        <v>0.389</v>
      </c>
      <c r="H29" s="9">
        <f t="shared" si="1"/>
        <v>11595</v>
      </c>
      <c r="I29" s="15">
        <f>I28+H29</f>
        <v>591350</v>
      </c>
      <c r="J29" s="9">
        <v>63566</v>
      </c>
    </row>
    <row r="30" spans="1:10" ht="12.75">
      <c r="A30" s="22">
        <v>41944</v>
      </c>
      <c r="C30" s="12">
        <v>9599354</v>
      </c>
      <c r="D30" s="13">
        <v>19647</v>
      </c>
      <c r="E30" s="14">
        <v>49456</v>
      </c>
      <c r="F30" s="12">
        <f t="shared" si="0"/>
        <v>29809</v>
      </c>
      <c r="G30" s="3">
        <v>0.389</v>
      </c>
      <c r="H30" s="9">
        <f t="shared" si="1"/>
        <v>11596</v>
      </c>
      <c r="I30" s="15">
        <f>I29+H30</f>
        <v>602946</v>
      </c>
      <c r="J30" s="9">
        <v>63566</v>
      </c>
    </row>
    <row r="31" spans="1:10" ht="12.75">
      <c r="A31" s="22">
        <v>41974</v>
      </c>
      <c r="C31" s="12">
        <v>9599354</v>
      </c>
      <c r="D31" s="13">
        <v>19647</v>
      </c>
      <c r="E31" s="14">
        <v>49010</v>
      </c>
      <c r="F31" s="12">
        <f t="shared" si="0"/>
        <v>29363</v>
      </c>
      <c r="G31" s="3">
        <v>0.389</v>
      </c>
      <c r="H31" s="9">
        <f t="shared" si="1"/>
        <v>11422</v>
      </c>
      <c r="I31" s="15">
        <f>I30+H31</f>
        <v>614368</v>
      </c>
      <c r="J31" s="9">
        <v>63566</v>
      </c>
    </row>
    <row r="32" spans="1:10" ht="12.75">
      <c r="A32" s="22">
        <v>42005</v>
      </c>
      <c r="C32" s="12">
        <v>9599354</v>
      </c>
      <c r="D32" s="13">
        <v>19647</v>
      </c>
      <c r="E32" s="14">
        <v>45709</v>
      </c>
      <c r="F32" s="12">
        <f t="shared" si="0"/>
        <v>26062</v>
      </c>
      <c r="G32" s="3">
        <v>0.389</v>
      </c>
      <c r="H32" s="9">
        <f t="shared" si="1"/>
        <v>10138</v>
      </c>
      <c r="I32" s="15">
        <f>I31+H32-1</f>
        <v>624505</v>
      </c>
      <c r="J32" s="9">
        <v>63566</v>
      </c>
    </row>
    <row r="33" spans="1:10" ht="12.75">
      <c r="A33" s="22">
        <v>42036</v>
      </c>
      <c r="C33" s="12">
        <v>9599354</v>
      </c>
      <c r="D33" s="13">
        <v>19647</v>
      </c>
      <c r="E33" s="14">
        <v>45707</v>
      </c>
      <c r="F33" s="12">
        <f t="shared" si="0"/>
        <v>26060</v>
      </c>
      <c r="G33" s="3">
        <v>0.389</v>
      </c>
      <c r="H33" s="9">
        <f t="shared" si="1"/>
        <v>10137</v>
      </c>
      <c r="I33" s="15">
        <f>I32+H33</f>
        <v>634642</v>
      </c>
      <c r="J33" s="9">
        <v>63566</v>
      </c>
    </row>
    <row r="37" spans="1:10" ht="12.75">
      <c r="A37" s="16"/>
      <c r="C37" s="23"/>
      <c r="D37" s="14"/>
      <c r="E37" s="24"/>
      <c r="F37" s="9"/>
      <c r="G37" s="3"/>
      <c r="H37" s="9"/>
      <c r="I37" s="9"/>
      <c r="J37" s="9"/>
    </row>
    <row r="38" spans="1:10" ht="12.75">
      <c r="A38" s="16"/>
      <c r="C38" s="23"/>
      <c r="D38" s="14"/>
      <c r="E38" s="24"/>
      <c r="F38" s="9"/>
      <c r="G38" s="3"/>
      <c r="H38" s="9"/>
      <c r="I38" s="9"/>
      <c r="J38" s="9"/>
    </row>
    <row r="39" spans="1:10" ht="12.75">
      <c r="A39" s="16"/>
      <c r="C39" s="23"/>
      <c r="D39" s="14"/>
      <c r="E39" s="24"/>
      <c r="F39" s="9"/>
      <c r="G39" s="3"/>
      <c r="H39" s="9"/>
      <c r="I39" s="9"/>
      <c r="J39" s="9"/>
    </row>
    <row r="40" spans="1:10" ht="12.75">
      <c r="A40" s="16"/>
      <c r="C40" s="9"/>
      <c r="D40" s="14"/>
      <c r="E40" s="24"/>
      <c r="F40" s="9"/>
      <c r="G40" s="3"/>
      <c r="H40" s="9"/>
      <c r="I40" s="9"/>
      <c r="J40" s="9"/>
    </row>
    <row r="41" spans="1:11" ht="12.75">
      <c r="A41" s="16"/>
      <c r="C41" s="25"/>
      <c r="D41" s="14"/>
      <c r="E41" s="14"/>
      <c r="H41" s="26"/>
      <c r="I41" s="26"/>
      <c r="J41" s="26"/>
      <c r="K41" s="26"/>
    </row>
    <row r="42" spans="3:10" ht="12.75">
      <c r="C42" s="15"/>
      <c r="D42" s="27"/>
      <c r="E42" s="28"/>
      <c r="F42" s="15"/>
      <c r="G42" s="29"/>
      <c r="H42" s="15"/>
      <c r="I42" s="15"/>
      <c r="J42" s="9"/>
    </row>
    <row r="43" spans="3:10" ht="12.75">
      <c r="C43" s="15"/>
      <c r="D43" s="30"/>
      <c r="E43" s="30"/>
      <c r="F43" s="15"/>
      <c r="G43" s="29"/>
      <c r="H43" s="15"/>
      <c r="I43" s="15"/>
      <c r="J43" s="9"/>
    </row>
    <row r="44" spans="3:10" ht="12.75">
      <c r="C44" s="15"/>
      <c r="D44" s="30"/>
      <c r="E44" s="30"/>
      <c r="F44" s="15"/>
      <c r="G44" s="29"/>
      <c r="H44" s="15"/>
      <c r="I44" s="15"/>
      <c r="J44" s="9"/>
    </row>
    <row r="45" spans="3:10" ht="12.75">
      <c r="C45" s="15"/>
      <c r="D45" s="30"/>
      <c r="E45" s="30"/>
      <c r="F45" s="15"/>
      <c r="G45" s="29"/>
      <c r="H45" s="15"/>
      <c r="I45" s="15"/>
      <c r="J45" s="9"/>
    </row>
    <row r="46" spans="3:10" ht="12.75">
      <c r="C46" s="15"/>
      <c r="D46" s="30"/>
      <c r="E46" s="30"/>
      <c r="F46" s="15"/>
      <c r="G46" s="29"/>
      <c r="H46" s="15"/>
      <c r="I46" s="15"/>
      <c r="J46" s="9"/>
    </row>
    <row r="47" spans="3:10" ht="12.75">
      <c r="C47" s="15"/>
      <c r="D47" s="30"/>
      <c r="E47" s="30"/>
      <c r="F47" s="15"/>
      <c r="G47" s="29"/>
      <c r="H47" s="15"/>
      <c r="I47" s="15"/>
      <c r="J47" s="9"/>
    </row>
    <row r="48" spans="3:10" ht="12.75">
      <c r="C48" s="15"/>
      <c r="D48" s="30"/>
      <c r="E48" s="30"/>
      <c r="F48" s="15"/>
      <c r="G48" s="29"/>
      <c r="H48" s="15"/>
      <c r="I48" s="15"/>
      <c r="J48" s="9"/>
    </row>
    <row r="49" spans="3:10" ht="12.75">
      <c r="C49" s="15"/>
      <c r="D49" s="30"/>
      <c r="E49" s="28"/>
      <c r="F49" s="15"/>
      <c r="G49" s="29"/>
      <c r="H49" s="15"/>
      <c r="I49" s="15"/>
      <c r="J49" s="9"/>
    </row>
    <row r="50" spans="3:10" ht="12.75">
      <c r="C50" s="15"/>
      <c r="D50" s="30"/>
      <c r="E50" s="30"/>
      <c r="F50" s="15"/>
      <c r="G50" s="29"/>
      <c r="H50" s="15"/>
      <c r="I50" s="15"/>
      <c r="J50" s="9"/>
    </row>
    <row r="51" spans="3:10" ht="12.75">
      <c r="C51" s="15"/>
      <c r="D51" s="30"/>
      <c r="E51" s="30"/>
      <c r="F51" s="15"/>
      <c r="G51" s="29"/>
      <c r="H51" s="15"/>
      <c r="I51" s="15"/>
      <c r="J51" s="9"/>
    </row>
    <row r="52" spans="3:10" ht="12.75">
      <c r="C52" s="15"/>
      <c r="D52" s="30"/>
      <c r="E52" s="30"/>
      <c r="F52" s="15"/>
      <c r="G52" s="29"/>
      <c r="H52" s="15"/>
      <c r="I52" s="15"/>
      <c r="J52" s="9"/>
    </row>
    <row r="53" spans="3:10" ht="12.75">
      <c r="C53" s="15"/>
      <c r="D53" s="30"/>
      <c r="E53" s="30"/>
      <c r="F53" s="15"/>
      <c r="G53" s="29"/>
      <c r="H53" s="15"/>
      <c r="I53" s="15"/>
      <c r="J53" s="9"/>
    </row>
    <row r="54" spans="3:10" ht="12.75">
      <c r="C54" s="15"/>
      <c r="D54" s="30"/>
      <c r="E54" s="30"/>
      <c r="F54" s="15"/>
      <c r="G54" s="29"/>
      <c r="H54" s="15"/>
      <c r="I54" s="15"/>
      <c r="J54" s="9"/>
    </row>
    <row r="55" spans="3:9" ht="12.75">
      <c r="C55" s="15"/>
      <c r="D55" s="30"/>
      <c r="E55" s="28"/>
      <c r="F55" s="15"/>
      <c r="G55" s="29"/>
      <c r="H55" s="29"/>
      <c r="I55" s="15"/>
    </row>
    <row r="56" spans="3:9" ht="12.75">
      <c r="C56" s="15"/>
      <c r="D56" s="30"/>
      <c r="E56" s="28"/>
      <c r="F56" s="15"/>
      <c r="G56" s="29"/>
      <c r="H56" s="15"/>
      <c r="I56" s="15"/>
    </row>
    <row r="57" spans="3:9" ht="12.75">
      <c r="C57" s="31"/>
      <c r="D57" s="31"/>
      <c r="E57" s="31"/>
      <c r="F57" s="31"/>
      <c r="G57" s="31"/>
      <c r="H57" s="15"/>
      <c r="I57" s="15"/>
    </row>
    <row r="58" spans="3:9" ht="12.75">
      <c r="C58" s="31"/>
      <c r="D58" s="31"/>
      <c r="E58" s="31"/>
      <c r="F58" s="31"/>
      <c r="G58" s="31"/>
      <c r="H58" s="15"/>
      <c r="I58" s="15"/>
    </row>
    <row r="59" ht="12.75">
      <c r="H59" s="15"/>
    </row>
  </sheetData>
  <sheetProtection/>
  <printOptions/>
  <pageMargins left="0.5" right="0.5" top="1.5" bottom="0.5" header="0.5" footer="0.5"/>
  <pageSetup fitToHeight="1" fitToWidth="1" horizontalDpi="600" verticalDpi="600" orientation="portrait" scale="85" r:id="rId1"/>
  <headerFooter alignWithMargins="0">
    <oddHeader>&amp;R&amp;"Times New Roman,Bold"Attachment to Response to Question No. 3
Page 1 of 3
Garrett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9">
      <selection activeCell="F12" sqref="F12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bestFit="1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13</v>
      </c>
    </row>
    <row r="6" ht="12.75">
      <c r="A6" s="18" t="s">
        <v>17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849880</v>
      </c>
    </row>
    <row r="10" spans="1:10" ht="12.75">
      <c r="A10" s="16">
        <v>41334</v>
      </c>
      <c r="C10" s="12">
        <v>4636272</v>
      </c>
      <c r="D10" s="13">
        <v>9504</v>
      </c>
      <c r="E10" s="14">
        <v>15343</v>
      </c>
      <c r="F10" s="12">
        <v>5840</v>
      </c>
      <c r="G10" s="3">
        <v>0.389</v>
      </c>
      <c r="H10" s="9">
        <f aca="true" t="shared" si="0" ref="H10:H33">ROUND(F10*G10,0)</f>
        <v>2272</v>
      </c>
      <c r="I10" s="15">
        <f>I9+H10</f>
        <v>852152</v>
      </c>
      <c r="J10" s="9">
        <v>0</v>
      </c>
    </row>
    <row r="11" spans="1:11" ht="12.75">
      <c r="A11" s="16">
        <v>41365</v>
      </c>
      <c r="C11" s="12">
        <v>4636272</v>
      </c>
      <c r="D11" s="13">
        <v>9504</v>
      </c>
      <c r="E11" s="14">
        <v>15343</v>
      </c>
      <c r="F11" s="12">
        <f>E11-D11</f>
        <v>5839</v>
      </c>
      <c r="G11" s="3">
        <v>0.389</v>
      </c>
      <c r="H11" s="9">
        <f t="shared" si="0"/>
        <v>2271</v>
      </c>
      <c r="I11" s="15">
        <f>I10+H11</f>
        <v>854423</v>
      </c>
      <c r="J11" s="9">
        <v>0</v>
      </c>
      <c r="K11" s="9"/>
    </row>
    <row r="12" spans="1:10" ht="12.75">
      <c r="A12" s="16">
        <v>41395</v>
      </c>
      <c r="C12" s="12">
        <v>4636272</v>
      </c>
      <c r="D12" s="13">
        <v>9504</v>
      </c>
      <c r="E12" s="14">
        <v>15344</v>
      </c>
      <c r="F12" s="12">
        <f>E12-D12</f>
        <v>5840</v>
      </c>
      <c r="G12" s="3">
        <v>0.389</v>
      </c>
      <c r="H12" s="9">
        <f t="shared" si="0"/>
        <v>2272</v>
      </c>
      <c r="I12" s="15">
        <f>I11+H12</f>
        <v>856695</v>
      </c>
      <c r="J12" s="9">
        <v>0</v>
      </c>
    </row>
    <row r="13" spans="1:10" ht="12.75">
      <c r="A13" s="16">
        <v>41426</v>
      </c>
      <c r="C13" s="12">
        <v>4636272</v>
      </c>
      <c r="D13" s="13">
        <v>9504</v>
      </c>
      <c r="E13" s="14">
        <v>15343</v>
      </c>
      <c r="F13" s="12">
        <f>E13-D13</f>
        <v>5839</v>
      </c>
      <c r="G13" s="3">
        <v>0.389</v>
      </c>
      <c r="H13" s="9">
        <f t="shared" si="0"/>
        <v>2271</v>
      </c>
      <c r="I13" s="15">
        <f>I12+H13</f>
        <v>858966</v>
      </c>
      <c r="J13" s="9">
        <v>0</v>
      </c>
    </row>
    <row r="14" spans="1:10" ht="12.75">
      <c r="A14" s="16">
        <v>41456</v>
      </c>
      <c r="C14" s="12">
        <v>4636272</v>
      </c>
      <c r="D14" s="13">
        <v>9504</v>
      </c>
      <c r="E14" s="14">
        <v>15346</v>
      </c>
      <c r="F14" s="12">
        <f>E14-D14</f>
        <v>5842</v>
      </c>
      <c r="G14" s="3">
        <v>0.389</v>
      </c>
      <c r="H14" s="9">
        <f t="shared" si="0"/>
        <v>2273</v>
      </c>
      <c r="I14" s="15">
        <f>I13+H14-1</f>
        <v>861238</v>
      </c>
      <c r="J14" s="9">
        <v>0</v>
      </c>
    </row>
    <row r="15" spans="1:10" ht="12.75">
      <c r="A15" s="16">
        <v>41487</v>
      </c>
      <c r="C15" s="12">
        <v>4636272</v>
      </c>
      <c r="D15" s="13">
        <v>9504</v>
      </c>
      <c r="E15" s="14">
        <v>15342</v>
      </c>
      <c r="F15" s="12">
        <f>E15-D15</f>
        <v>5838</v>
      </c>
      <c r="G15" s="3">
        <v>0.389</v>
      </c>
      <c r="H15" s="9">
        <f t="shared" si="0"/>
        <v>2271</v>
      </c>
      <c r="I15" s="15">
        <f>I14+H15</f>
        <v>863509</v>
      </c>
      <c r="J15" s="9">
        <v>0</v>
      </c>
    </row>
    <row r="16" spans="1:10" ht="12.75">
      <c r="A16" s="20">
        <v>41526</v>
      </c>
      <c r="C16" s="12">
        <v>4636272</v>
      </c>
      <c r="D16" s="13">
        <v>9504</v>
      </c>
      <c r="E16" s="14">
        <v>15343</v>
      </c>
      <c r="F16" s="12">
        <v>5840</v>
      </c>
      <c r="G16" s="3">
        <v>0.389</v>
      </c>
      <c r="H16" s="9">
        <f t="shared" si="0"/>
        <v>2272</v>
      </c>
      <c r="I16" s="15">
        <f>I15+H16</f>
        <v>865781</v>
      </c>
      <c r="J16" s="9">
        <v>0</v>
      </c>
    </row>
    <row r="17" spans="1:10" ht="12.75">
      <c r="A17" s="16">
        <v>41548</v>
      </c>
      <c r="C17" s="12">
        <v>4636272</v>
      </c>
      <c r="D17" s="13">
        <v>9504</v>
      </c>
      <c r="E17" s="14">
        <v>15343</v>
      </c>
      <c r="F17" s="12">
        <f>E17-D17</f>
        <v>5839</v>
      </c>
      <c r="G17" s="3">
        <v>0.389</v>
      </c>
      <c r="H17" s="9">
        <f t="shared" si="0"/>
        <v>2271</v>
      </c>
      <c r="I17" s="15">
        <f>I16+H17</f>
        <v>868052</v>
      </c>
      <c r="J17" s="9">
        <v>0</v>
      </c>
    </row>
    <row r="18" spans="1:10" ht="12.75">
      <c r="A18" s="16">
        <v>41579</v>
      </c>
      <c r="C18" s="12">
        <v>4636272</v>
      </c>
      <c r="D18" s="13">
        <v>9504</v>
      </c>
      <c r="E18" s="14">
        <v>15344</v>
      </c>
      <c r="F18" s="12">
        <f>E18-D18</f>
        <v>5840</v>
      </c>
      <c r="G18" s="3">
        <v>0.389</v>
      </c>
      <c r="H18" s="9">
        <f t="shared" si="0"/>
        <v>2272</v>
      </c>
      <c r="I18" s="15">
        <f>I17+H18</f>
        <v>870324</v>
      </c>
      <c r="J18" s="9">
        <v>0</v>
      </c>
    </row>
    <row r="19" spans="1:11" ht="12.75">
      <c r="A19" s="16">
        <v>41609</v>
      </c>
      <c r="C19" s="12">
        <v>4636272</v>
      </c>
      <c r="D19" s="13">
        <v>9504</v>
      </c>
      <c r="E19" s="14">
        <v>15343</v>
      </c>
      <c r="F19" s="12">
        <f>E19-D19</f>
        <v>5839</v>
      </c>
      <c r="G19" s="3">
        <v>0.389</v>
      </c>
      <c r="H19" s="9">
        <f t="shared" si="0"/>
        <v>2271</v>
      </c>
      <c r="I19" s="15">
        <f>I18+H19</f>
        <v>872595</v>
      </c>
      <c r="J19" s="9">
        <v>0</v>
      </c>
      <c r="K19" s="9"/>
    </row>
    <row r="20" spans="1:12" ht="12.75">
      <c r="A20" s="16">
        <v>41640</v>
      </c>
      <c r="C20" s="12">
        <v>4636272</v>
      </c>
      <c r="D20" s="13">
        <v>9504</v>
      </c>
      <c r="E20" s="14">
        <v>14195</v>
      </c>
      <c r="F20" s="12">
        <f>E20-D20</f>
        <v>4691</v>
      </c>
      <c r="G20" s="3">
        <v>0.389</v>
      </c>
      <c r="H20" s="9">
        <f t="shared" si="0"/>
        <v>1825</v>
      </c>
      <c r="I20" s="15">
        <f>I19+H20-1</f>
        <v>874419</v>
      </c>
      <c r="J20" s="9">
        <v>0</v>
      </c>
      <c r="K20" s="9"/>
      <c r="L20" s="9"/>
    </row>
    <row r="21" spans="1:13" ht="12.75">
      <c r="A21" s="16">
        <v>41671</v>
      </c>
      <c r="C21" s="12">
        <v>4636272</v>
      </c>
      <c r="D21" s="13">
        <v>9504</v>
      </c>
      <c r="E21" s="14">
        <v>14191</v>
      </c>
      <c r="F21" s="12">
        <f>E21-D21</f>
        <v>4687</v>
      </c>
      <c r="G21" s="3">
        <v>0.389</v>
      </c>
      <c r="H21" s="9">
        <f t="shared" si="0"/>
        <v>1823</v>
      </c>
      <c r="I21" s="15">
        <f>I20+H21</f>
        <v>876242</v>
      </c>
      <c r="J21" s="9">
        <v>0</v>
      </c>
      <c r="M21" s="9"/>
    </row>
    <row r="22" spans="1:10" ht="12.75">
      <c r="A22" s="20">
        <v>41707</v>
      </c>
      <c r="C22" s="12">
        <v>4636272</v>
      </c>
      <c r="D22" s="13">
        <v>9504</v>
      </c>
      <c r="E22" s="14">
        <v>14190</v>
      </c>
      <c r="F22" s="12">
        <f aca="true" t="shared" si="1" ref="F22:F33">E22-D22</f>
        <v>4686</v>
      </c>
      <c r="G22" s="3">
        <v>0.389</v>
      </c>
      <c r="H22" s="9">
        <f t="shared" si="0"/>
        <v>1823</v>
      </c>
      <c r="I22" s="15">
        <f>I21+H22</f>
        <v>878065</v>
      </c>
      <c r="J22" s="9">
        <v>0</v>
      </c>
    </row>
    <row r="23" spans="1:10" ht="12.75">
      <c r="A23" s="16">
        <v>41730</v>
      </c>
      <c r="C23" s="12">
        <v>4636272</v>
      </c>
      <c r="D23" s="13">
        <v>9504</v>
      </c>
      <c r="E23" s="14">
        <v>14192</v>
      </c>
      <c r="F23" s="12">
        <f t="shared" si="1"/>
        <v>4688</v>
      </c>
      <c r="G23" s="3">
        <v>0.389</v>
      </c>
      <c r="H23" s="9">
        <f t="shared" si="0"/>
        <v>1824</v>
      </c>
      <c r="I23" s="15">
        <f>I22+H23</f>
        <v>879889</v>
      </c>
      <c r="J23" s="9">
        <v>0</v>
      </c>
    </row>
    <row r="24" spans="1:10" ht="12.75">
      <c r="A24" s="16">
        <v>41760</v>
      </c>
      <c r="C24" s="12">
        <v>4636272</v>
      </c>
      <c r="D24" s="13">
        <v>9504</v>
      </c>
      <c r="E24" s="14">
        <v>14191</v>
      </c>
      <c r="F24" s="12">
        <f t="shared" si="1"/>
        <v>4687</v>
      </c>
      <c r="G24" s="3">
        <v>0.389</v>
      </c>
      <c r="H24" s="9">
        <f t="shared" si="0"/>
        <v>1823</v>
      </c>
      <c r="I24" s="15">
        <f>I23+H24</f>
        <v>881712</v>
      </c>
      <c r="J24" s="9">
        <v>0</v>
      </c>
    </row>
    <row r="25" spans="1:10" ht="12.75">
      <c r="A25" s="16">
        <v>41791</v>
      </c>
      <c r="C25" s="12">
        <v>4636272</v>
      </c>
      <c r="D25" s="13">
        <v>9504</v>
      </c>
      <c r="E25" s="14">
        <v>14191</v>
      </c>
      <c r="F25" s="12">
        <f t="shared" si="1"/>
        <v>4687</v>
      </c>
      <c r="G25" s="3">
        <v>0.389</v>
      </c>
      <c r="H25" s="9">
        <f t="shared" si="0"/>
        <v>1823</v>
      </c>
      <c r="I25" s="15">
        <f>I24+H25</f>
        <v>883535</v>
      </c>
      <c r="J25" s="9">
        <v>0</v>
      </c>
    </row>
    <row r="26" spans="1:10" ht="12.75">
      <c r="A26" s="16">
        <v>41821</v>
      </c>
      <c r="C26" s="12">
        <v>4636272</v>
      </c>
      <c r="D26" s="13">
        <v>9504</v>
      </c>
      <c r="E26" s="14">
        <v>14195</v>
      </c>
      <c r="F26" s="12">
        <f t="shared" si="1"/>
        <v>4691</v>
      </c>
      <c r="G26" s="3">
        <v>0.389</v>
      </c>
      <c r="H26" s="9">
        <f t="shared" si="0"/>
        <v>1825</v>
      </c>
      <c r="I26" s="15">
        <f>I25+H26-1</f>
        <v>885359</v>
      </c>
      <c r="J26" s="9">
        <v>0</v>
      </c>
    </row>
    <row r="27" spans="1:10" ht="12.75">
      <c r="A27" s="16">
        <v>41852</v>
      </c>
      <c r="C27" s="12">
        <v>4636272</v>
      </c>
      <c r="D27" s="13">
        <v>9504</v>
      </c>
      <c r="E27" s="14">
        <v>14191</v>
      </c>
      <c r="F27" s="12">
        <f t="shared" si="1"/>
        <v>4687</v>
      </c>
      <c r="G27" s="3">
        <v>0.389</v>
      </c>
      <c r="H27" s="9">
        <f t="shared" si="0"/>
        <v>1823</v>
      </c>
      <c r="I27" s="15">
        <f>I26+H27</f>
        <v>887182</v>
      </c>
      <c r="J27" s="9">
        <v>0</v>
      </c>
    </row>
    <row r="28" spans="1:10" ht="12.75">
      <c r="A28" s="21">
        <v>41891</v>
      </c>
      <c r="C28" s="12">
        <v>4636272</v>
      </c>
      <c r="D28" s="13">
        <v>9504</v>
      </c>
      <c r="E28" s="14">
        <v>14191</v>
      </c>
      <c r="F28" s="12">
        <f t="shared" si="1"/>
        <v>4687</v>
      </c>
      <c r="G28" s="3">
        <v>0.389</v>
      </c>
      <c r="H28" s="9">
        <f t="shared" si="0"/>
        <v>1823</v>
      </c>
      <c r="I28" s="15">
        <f>I27+H28</f>
        <v>889005</v>
      </c>
      <c r="J28" s="9">
        <v>0</v>
      </c>
    </row>
    <row r="29" spans="1:10" ht="12.75">
      <c r="A29" s="22">
        <v>41913</v>
      </c>
      <c r="C29" s="12">
        <v>4636272</v>
      </c>
      <c r="D29" s="13">
        <v>9504</v>
      </c>
      <c r="E29" s="14">
        <v>14193</v>
      </c>
      <c r="F29" s="12">
        <f t="shared" si="1"/>
        <v>4689</v>
      </c>
      <c r="G29" s="3">
        <v>0.389</v>
      </c>
      <c r="H29" s="9">
        <f t="shared" si="0"/>
        <v>1824</v>
      </c>
      <c r="I29" s="15">
        <f>I28+H29</f>
        <v>890829</v>
      </c>
      <c r="J29" s="9">
        <v>0</v>
      </c>
    </row>
    <row r="30" spans="1:10" ht="12.75">
      <c r="A30" s="22">
        <v>41944</v>
      </c>
      <c r="C30" s="12">
        <v>4636272</v>
      </c>
      <c r="D30" s="13">
        <v>9504</v>
      </c>
      <c r="E30" s="14">
        <v>14191</v>
      </c>
      <c r="F30" s="12">
        <f t="shared" si="1"/>
        <v>4687</v>
      </c>
      <c r="G30" s="3">
        <v>0.389</v>
      </c>
      <c r="H30" s="9">
        <f t="shared" si="0"/>
        <v>1823</v>
      </c>
      <c r="I30" s="15">
        <f>I29+H30</f>
        <v>892652</v>
      </c>
      <c r="J30" s="9">
        <v>0</v>
      </c>
    </row>
    <row r="31" spans="1:10" ht="12.75">
      <c r="A31" s="22">
        <v>41974</v>
      </c>
      <c r="C31" s="12">
        <v>4636272</v>
      </c>
      <c r="D31" s="13">
        <v>9504</v>
      </c>
      <c r="E31" s="14">
        <v>14201</v>
      </c>
      <c r="F31" s="12">
        <f t="shared" si="1"/>
        <v>4697</v>
      </c>
      <c r="G31" s="3">
        <v>0.389</v>
      </c>
      <c r="H31" s="9">
        <f t="shared" si="0"/>
        <v>1827</v>
      </c>
      <c r="I31" s="15">
        <f>I30+H31</f>
        <v>894479</v>
      </c>
      <c r="J31" s="9">
        <v>0</v>
      </c>
    </row>
    <row r="32" spans="1:10" ht="12.75">
      <c r="A32" s="22">
        <v>42005</v>
      </c>
      <c r="C32" s="12">
        <v>4636272</v>
      </c>
      <c r="D32" s="13">
        <v>9504</v>
      </c>
      <c r="E32" s="14">
        <v>13131</v>
      </c>
      <c r="F32" s="12">
        <f t="shared" si="1"/>
        <v>3627</v>
      </c>
      <c r="G32" s="3">
        <v>0.389</v>
      </c>
      <c r="H32" s="9">
        <f t="shared" si="0"/>
        <v>1411</v>
      </c>
      <c r="I32" s="15">
        <f>I31+H32-1</f>
        <v>895889</v>
      </c>
      <c r="J32" s="9">
        <v>0</v>
      </c>
    </row>
    <row r="33" spans="1:10" ht="12.75">
      <c r="A33" s="22">
        <v>42036</v>
      </c>
      <c r="C33" s="12">
        <v>4636272</v>
      </c>
      <c r="D33" s="13">
        <v>9504</v>
      </c>
      <c r="E33" s="14">
        <v>13129</v>
      </c>
      <c r="F33" s="12">
        <f t="shared" si="1"/>
        <v>3625</v>
      </c>
      <c r="G33" s="3">
        <v>0.389</v>
      </c>
      <c r="H33" s="9">
        <f t="shared" si="0"/>
        <v>1410</v>
      </c>
      <c r="I33" s="15">
        <f>I32+H33</f>
        <v>897299</v>
      </c>
      <c r="J33" s="9">
        <v>0</v>
      </c>
    </row>
    <row r="37" spans="3:10" ht="12.75">
      <c r="C37" s="23" t="s">
        <v>34</v>
      </c>
      <c r="D37" s="14"/>
      <c r="E37" s="24"/>
      <c r="F37" s="9"/>
      <c r="G37" s="3"/>
      <c r="H37" s="9"/>
      <c r="I37" s="9"/>
      <c r="J37" s="9"/>
    </row>
    <row r="38" spans="3:10" ht="12.75">
      <c r="C38" s="23" t="s">
        <v>33</v>
      </c>
      <c r="D38" s="14"/>
      <c r="E38" s="24"/>
      <c r="F38" s="9"/>
      <c r="G38" s="3"/>
      <c r="H38" s="9"/>
      <c r="I38" s="9"/>
      <c r="J38" s="9"/>
    </row>
    <row r="39" spans="3:10" ht="12.75">
      <c r="C39" s="23" t="s">
        <v>36</v>
      </c>
      <c r="D39" s="14"/>
      <c r="E39" s="24"/>
      <c r="F39" s="9"/>
      <c r="G39" s="3"/>
      <c r="H39" s="9"/>
      <c r="I39" s="9"/>
      <c r="J39" s="9"/>
    </row>
    <row r="40" spans="3:10" ht="12.75">
      <c r="C40" s="9" t="s">
        <v>19</v>
      </c>
      <c r="D40" s="14"/>
      <c r="E40" s="24"/>
      <c r="F40" s="9"/>
      <c r="G40" s="3"/>
      <c r="H40" s="9"/>
      <c r="I40" s="9"/>
      <c r="J40" s="9"/>
    </row>
    <row r="41" spans="3:11" ht="12.75">
      <c r="C41" s="25"/>
      <c r="D41" s="14"/>
      <c r="E41" s="14"/>
      <c r="H41" s="26"/>
      <c r="I41" s="26"/>
      <c r="J41" s="26"/>
      <c r="K41" s="26"/>
    </row>
    <row r="42" spans="3:10" ht="12.75">
      <c r="C42" s="15" t="s">
        <v>20</v>
      </c>
      <c r="D42" s="27" t="s">
        <v>21</v>
      </c>
      <c r="E42" s="28" t="s">
        <v>22</v>
      </c>
      <c r="F42" s="15" t="s">
        <v>23</v>
      </c>
      <c r="G42" s="29" t="s">
        <v>24</v>
      </c>
      <c r="H42" s="15" t="s">
        <v>25</v>
      </c>
      <c r="I42" s="15"/>
      <c r="J42" s="9"/>
    </row>
    <row r="43" spans="3:10" ht="12.75">
      <c r="C43" s="15">
        <v>2318136</v>
      </c>
      <c r="D43" s="30">
        <v>9504</v>
      </c>
      <c r="E43" s="30">
        <v>11933</v>
      </c>
      <c r="F43" s="15">
        <f>E43-D43</f>
        <v>2429</v>
      </c>
      <c r="G43" s="29">
        <v>0.35</v>
      </c>
      <c r="H43" s="15">
        <f>F43*G43</f>
        <v>850.15</v>
      </c>
      <c r="I43" s="15"/>
      <c r="J43" s="9"/>
    </row>
    <row r="44" spans="3:10" ht="12.75">
      <c r="C44" s="15" t="s">
        <v>26</v>
      </c>
      <c r="D44" s="30" t="s">
        <v>21</v>
      </c>
      <c r="E44" s="28" t="s">
        <v>27</v>
      </c>
      <c r="F44" s="15" t="s">
        <v>28</v>
      </c>
      <c r="G44" s="29" t="s">
        <v>29</v>
      </c>
      <c r="H44" s="15" t="s">
        <v>30</v>
      </c>
      <c r="I44" s="15"/>
      <c r="J44" s="9"/>
    </row>
    <row r="45" spans="3:10" ht="12.75">
      <c r="C45" s="15">
        <v>4636272</v>
      </c>
      <c r="D45" s="30">
        <v>9504</v>
      </c>
      <c r="E45" s="30">
        <v>23865</v>
      </c>
      <c r="F45" s="15">
        <f>E45-D45</f>
        <v>14361</v>
      </c>
      <c r="G45" s="29">
        <v>0.06</v>
      </c>
      <c r="H45" s="15">
        <f>F45*G45</f>
        <v>861.66</v>
      </c>
      <c r="I45" s="15"/>
      <c r="J45" s="9"/>
    </row>
    <row r="46" spans="3:10" ht="12.75">
      <c r="C46" s="15"/>
      <c r="D46" s="30"/>
      <c r="E46" s="28"/>
      <c r="F46" s="15"/>
      <c r="G46" s="29"/>
      <c r="H46" s="29" t="s">
        <v>31</v>
      </c>
      <c r="I46" s="15"/>
      <c r="J46" s="9"/>
    </row>
    <row r="47" spans="3:10" ht="12.75">
      <c r="C47" s="15"/>
      <c r="D47" s="30"/>
      <c r="E47" s="28"/>
      <c r="F47" s="15"/>
      <c r="G47" s="29"/>
      <c r="H47" s="15">
        <f>SUM(H45:H45)*-0.35</f>
        <v>-301.58099999999996</v>
      </c>
      <c r="I47" s="15"/>
      <c r="J47" s="9"/>
    </row>
    <row r="48" spans="3:9" ht="12.75">
      <c r="C48" s="31"/>
      <c r="D48" s="31"/>
      <c r="E48" s="31"/>
      <c r="F48" s="31"/>
      <c r="G48" s="31"/>
      <c r="H48" s="15"/>
      <c r="I48" s="15"/>
    </row>
    <row r="49" spans="3:9" ht="12.75">
      <c r="C49" s="31"/>
      <c r="D49" s="31"/>
      <c r="E49" s="31"/>
      <c r="F49" s="31"/>
      <c r="G49" s="31"/>
      <c r="H49" s="15" t="s">
        <v>32</v>
      </c>
      <c r="I49" s="15"/>
    </row>
    <row r="50" spans="3:9" ht="12.75">
      <c r="C50" s="31"/>
      <c r="D50" s="31"/>
      <c r="E50" s="31"/>
      <c r="F50" s="31"/>
      <c r="G50" s="31"/>
      <c r="H50" s="15">
        <f>SUM(H43:H43)+SUM(H45:H45)+H47</f>
        <v>1410.229</v>
      </c>
      <c r="I50" s="15"/>
    </row>
  </sheetData>
  <sheetProtection/>
  <printOptions/>
  <pageMargins left="0.5" right="0.5" top="1.5" bottom="0.5" header="0.5" footer="0.5"/>
  <pageSetup fitToHeight="1" fitToWidth="1" horizontalDpi="600" verticalDpi="600" orientation="portrait" scale="78" r:id="rId1"/>
  <headerFooter alignWithMargins="0">
    <oddHeader>&amp;R&amp;"Times New Roman,Bold"Attachment to Response to Question No. 3
Page 2 of 3
Garrett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25">
      <selection activeCell="A1" sqref="A1"/>
    </sheetView>
  </sheetViews>
  <sheetFormatPr defaultColWidth="9.140625" defaultRowHeight="12.75"/>
  <cols>
    <col min="1" max="1" width="11.28125" style="8" customWidth="1"/>
    <col min="2" max="2" width="1.7109375" style="0" customWidth="1"/>
    <col min="3" max="10" width="12.7109375" style="0" customWidth="1"/>
    <col min="11" max="11" width="9.28125" style="0" customWidth="1"/>
  </cols>
  <sheetData>
    <row r="1" spans="1:10" ht="12.75">
      <c r="A1" s="11" t="s">
        <v>6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2.75">
      <c r="A2" s="11" t="s">
        <v>10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2.75">
      <c r="A3" s="11" t="s">
        <v>11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2.75">
      <c r="A4" s="5"/>
      <c r="B4" s="4"/>
      <c r="C4" s="4"/>
      <c r="D4" s="4"/>
      <c r="E4" s="4"/>
      <c r="F4" s="4"/>
      <c r="G4" s="4"/>
      <c r="H4" s="4"/>
      <c r="I4" s="4"/>
      <c r="J4" s="4"/>
    </row>
    <row r="5" ht="12.75">
      <c r="A5" s="6" t="s">
        <v>16</v>
      </c>
    </row>
    <row r="6" ht="12.75">
      <c r="A6" s="18" t="s">
        <v>15</v>
      </c>
    </row>
    <row r="8" spans="1:10" s="1" customFormat="1" ht="38.25">
      <c r="A8" s="7" t="s">
        <v>0</v>
      </c>
      <c r="B8" s="2"/>
      <c r="C8" s="2" t="s">
        <v>1</v>
      </c>
      <c r="D8" s="2" t="s">
        <v>2</v>
      </c>
      <c r="E8" s="2" t="s">
        <v>3</v>
      </c>
      <c r="F8" s="2" t="s">
        <v>9</v>
      </c>
      <c r="G8" s="2" t="s">
        <v>5</v>
      </c>
      <c r="H8" s="2" t="s">
        <v>4</v>
      </c>
      <c r="I8" s="2" t="s">
        <v>8</v>
      </c>
      <c r="J8" s="2" t="s">
        <v>7</v>
      </c>
    </row>
    <row r="9" spans="1:9" ht="12.75">
      <c r="A9" s="8" t="s">
        <v>12</v>
      </c>
      <c r="I9" s="10">
        <v>348288</v>
      </c>
    </row>
    <row r="10" spans="1:10" ht="12.75">
      <c r="A10" s="16">
        <v>41334</v>
      </c>
      <c r="C10" s="12">
        <v>1983783</v>
      </c>
      <c r="D10" s="13">
        <v>4199</v>
      </c>
      <c r="E10" s="14">
        <v>7322</v>
      </c>
      <c r="F10" s="12">
        <f aca="true" t="shared" si="0" ref="F10:F33">E10-D10</f>
        <v>3123</v>
      </c>
      <c r="G10" s="3">
        <v>0.389</v>
      </c>
      <c r="H10" s="9">
        <f aca="true" t="shared" si="1" ref="H10:H33">ROUND(F10*G10,0)</f>
        <v>1215</v>
      </c>
      <c r="I10" s="15">
        <f aca="true" t="shared" si="2" ref="I10:I33">I9+H10</f>
        <v>349503</v>
      </c>
      <c r="J10" s="9">
        <v>0</v>
      </c>
    </row>
    <row r="11" spans="1:10" ht="12.75">
      <c r="A11" s="16">
        <v>41365</v>
      </c>
      <c r="C11" s="12">
        <v>5188794</v>
      </c>
      <c r="D11" s="13">
        <v>6370</v>
      </c>
      <c r="E11" s="14">
        <v>19200</v>
      </c>
      <c r="F11" s="12">
        <f t="shared" si="0"/>
        <v>12830</v>
      </c>
      <c r="G11" s="3">
        <v>0.389</v>
      </c>
      <c r="H11" s="9">
        <f t="shared" si="1"/>
        <v>4991</v>
      </c>
      <c r="I11" s="15">
        <f t="shared" si="2"/>
        <v>354494</v>
      </c>
      <c r="J11" s="9">
        <v>0</v>
      </c>
    </row>
    <row r="12" spans="1:10" ht="12.75">
      <c r="A12" s="16">
        <v>41395</v>
      </c>
      <c r="C12" s="12">
        <v>5188794</v>
      </c>
      <c r="D12" s="13">
        <v>8541</v>
      </c>
      <c r="E12" s="14">
        <v>19144</v>
      </c>
      <c r="F12" s="12">
        <f t="shared" si="0"/>
        <v>10603</v>
      </c>
      <c r="G12" s="3">
        <v>0.389</v>
      </c>
      <c r="H12" s="9">
        <f t="shared" si="1"/>
        <v>4125</v>
      </c>
      <c r="I12" s="15">
        <f t="shared" si="2"/>
        <v>358619</v>
      </c>
      <c r="J12" s="9">
        <v>0</v>
      </c>
    </row>
    <row r="13" spans="1:10" ht="12.75">
      <c r="A13" s="16">
        <v>41426</v>
      </c>
      <c r="C13" s="12">
        <v>5188794</v>
      </c>
      <c r="D13" s="13">
        <v>8541</v>
      </c>
      <c r="E13" s="14">
        <v>19144</v>
      </c>
      <c r="F13" s="12">
        <f t="shared" si="0"/>
        <v>10603</v>
      </c>
      <c r="G13" s="3">
        <v>0.389</v>
      </c>
      <c r="H13" s="9">
        <f t="shared" si="1"/>
        <v>4125</v>
      </c>
      <c r="I13" s="15">
        <f t="shared" si="2"/>
        <v>362744</v>
      </c>
      <c r="J13" s="9">
        <v>0</v>
      </c>
    </row>
    <row r="14" spans="1:10" ht="12.75">
      <c r="A14" s="16">
        <v>41456</v>
      </c>
      <c r="C14" s="12">
        <v>5452105</v>
      </c>
      <c r="D14" s="13">
        <v>8820</v>
      </c>
      <c r="E14" s="14">
        <v>39640</v>
      </c>
      <c r="F14" s="12">
        <f t="shared" si="0"/>
        <v>30820</v>
      </c>
      <c r="G14" s="3">
        <v>0.389</v>
      </c>
      <c r="H14" s="9">
        <f t="shared" si="1"/>
        <v>11989</v>
      </c>
      <c r="I14" s="15">
        <f t="shared" si="2"/>
        <v>374733</v>
      </c>
      <c r="J14" s="9">
        <v>0</v>
      </c>
    </row>
    <row r="15" spans="1:11" ht="12.75">
      <c r="A15" s="16">
        <v>41487</v>
      </c>
      <c r="C15" s="12">
        <v>5452105</v>
      </c>
      <c r="D15" s="13">
        <v>9098</v>
      </c>
      <c r="E15" s="14">
        <v>39861</v>
      </c>
      <c r="F15" s="12">
        <f t="shared" si="0"/>
        <v>30763</v>
      </c>
      <c r="G15" s="3">
        <v>0.389</v>
      </c>
      <c r="H15" s="9">
        <f t="shared" si="1"/>
        <v>11967</v>
      </c>
      <c r="I15" s="15">
        <f t="shared" si="2"/>
        <v>386700</v>
      </c>
      <c r="J15" s="9">
        <v>0</v>
      </c>
      <c r="K15" s="19"/>
    </row>
    <row r="16" spans="1:10" ht="12.75">
      <c r="A16" s="20">
        <v>41526</v>
      </c>
      <c r="C16" s="12">
        <v>5452105</v>
      </c>
      <c r="D16" s="13">
        <v>9098</v>
      </c>
      <c r="E16" s="14">
        <v>39861</v>
      </c>
      <c r="F16" s="12">
        <f t="shared" si="0"/>
        <v>30763</v>
      </c>
      <c r="G16" s="3">
        <v>0.389</v>
      </c>
      <c r="H16" s="9">
        <f t="shared" si="1"/>
        <v>11967</v>
      </c>
      <c r="I16" s="15">
        <f t="shared" si="2"/>
        <v>398667</v>
      </c>
      <c r="J16" s="9">
        <v>0</v>
      </c>
    </row>
    <row r="17" spans="1:10" ht="12.75">
      <c r="A17" s="16">
        <v>41548</v>
      </c>
      <c r="C17" s="12">
        <v>5452105</v>
      </c>
      <c r="D17" s="13">
        <v>9098</v>
      </c>
      <c r="E17" s="14">
        <v>39861</v>
      </c>
      <c r="F17" s="12">
        <f t="shared" si="0"/>
        <v>30763</v>
      </c>
      <c r="G17" s="3">
        <v>0.389</v>
      </c>
      <c r="H17" s="9">
        <f t="shared" si="1"/>
        <v>11967</v>
      </c>
      <c r="I17" s="15">
        <f t="shared" si="2"/>
        <v>410634</v>
      </c>
      <c r="J17" s="9">
        <v>0</v>
      </c>
    </row>
    <row r="18" spans="1:10" ht="12.75">
      <c r="A18" s="16">
        <v>41579</v>
      </c>
      <c r="C18" s="12">
        <v>5452105</v>
      </c>
      <c r="D18" s="13">
        <v>9098</v>
      </c>
      <c r="E18" s="14">
        <v>39863</v>
      </c>
      <c r="F18" s="12">
        <f t="shared" si="0"/>
        <v>30765</v>
      </c>
      <c r="G18" s="3">
        <v>0.389</v>
      </c>
      <c r="H18" s="9">
        <f t="shared" si="1"/>
        <v>11968</v>
      </c>
      <c r="I18" s="15">
        <f t="shared" si="2"/>
        <v>422602</v>
      </c>
      <c r="J18" s="9">
        <v>0</v>
      </c>
    </row>
    <row r="19" spans="1:10" ht="12.75">
      <c r="A19" s="16">
        <v>41609</v>
      </c>
      <c r="C19" s="12">
        <v>5452105</v>
      </c>
      <c r="D19" s="13">
        <v>9098</v>
      </c>
      <c r="E19" s="14">
        <v>39862</v>
      </c>
      <c r="F19" s="12">
        <f t="shared" si="0"/>
        <v>30764</v>
      </c>
      <c r="G19" s="3">
        <v>0.389</v>
      </c>
      <c r="H19" s="9">
        <f t="shared" si="1"/>
        <v>11967</v>
      </c>
      <c r="I19" s="15">
        <f t="shared" si="2"/>
        <v>434569</v>
      </c>
      <c r="J19" s="9">
        <v>0</v>
      </c>
    </row>
    <row r="20" spans="1:11" ht="12.75">
      <c r="A20" s="16">
        <v>41640</v>
      </c>
      <c r="C20" s="12">
        <v>5446380</v>
      </c>
      <c r="D20" s="13">
        <v>9094</v>
      </c>
      <c r="E20" s="14">
        <v>25781</v>
      </c>
      <c r="F20" s="12">
        <f t="shared" si="0"/>
        <v>16687</v>
      </c>
      <c r="G20" s="3">
        <v>0.389</v>
      </c>
      <c r="H20" s="9">
        <f t="shared" si="1"/>
        <v>6491</v>
      </c>
      <c r="I20" s="15">
        <f t="shared" si="2"/>
        <v>441060</v>
      </c>
      <c r="J20" s="9">
        <v>0</v>
      </c>
      <c r="K20" s="9"/>
    </row>
    <row r="21" spans="1:12" ht="12.75">
      <c r="A21" s="16">
        <v>41671</v>
      </c>
      <c r="C21" s="12">
        <v>5446380</v>
      </c>
      <c r="D21" s="13">
        <v>9090</v>
      </c>
      <c r="E21" s="14">
        <v>24262</v>
      </c>
      <c r="F21" s="12">
        <f t="shared" si="0"/>
        <v>15172</v>
      </c>
      <c r="G21" s="3">
        <v>0.389</v>
      </c>
      <c r="H21" s="9">
        <f t="shared" si="1"/>
        <v>5902</v>
      </c>
      <c r="I21" s="15">
        <f t="shared" si="2"/>
        <v>446962</v>
      </c>
      <c r="J21" s="9">
        <v>0</v>
      </c>
      <c r="L21" s="9"/>
    </row>
    <row r="22" spans="1:10" ht="12.75">
      <c r="A22" s="20">
        <v>41707</v>
      </c>
      <c r="C22" s="12">
        <v>5446380</v>
      </c>
      <c r="D22" s="13">
        <v>9090</v>
      </c>
      <c r="E22" s="14">
        <v>24262</v>
      </c>
      <c r="F22" s="12">
        <f t="shared" si="0"/>
        <v>15172</v>
      </c>
      <c r="G22" s="3">
        <v>0.389</v>
      </c>
      <c r="H22" s="9">
        <f t="shared" si="1"/>
        <v>5902</v>
      </c>
      <c r="I22" s="15">
        <f t="shared" si="2"/>
        <v>452864</v>
      </c>
      <c r="J22" s="9">
        <v>0</v>
      </c>
    </row>
    <row r="23" spans="1:10" ht="12.75">
      <c r="A23" s="16">
        <v>41730</v>
      </c>
      <c r="C23" s="12">
        <v>5446380</v>
      </c>
      <c r="D23" s="13">
        <v>9090</v>
      </c>
      <c r="E23" s="14">
        <v>24262</v>
      </c>
      <c r="F23" s="12">
        <f t="shared" si="0"/>
        <v>15172</v>
      </c>
      <c r="G23" s="3">
        <v>0.389</v>
      </c>
      <c r="H23" s="9">
        <f t="shared" si="1"/>
        <v>5902</v>
      </c>
      <c r="I23" s="15">
        <f t="shared" si="2"/>
        <v>458766</v>
      </c>
      <c r="J23" s="9">
        <v>0</v>
      </c>
    </row>
    <row r="24" spans="1:10" ht="12.75">
      <c r="A24" s="16">
        <v>41760</v>
      </c>
      <c r="C24" s="12">
        <v>5446380</v>
      </c>
      <c r="D24" s="13">
        <v>9090</v>
      </c>
      <c r="E24" s="14">
        <v>24110</v>
      </c>
      <c r="F24" s="12">
        <f t="shared" si="0"/>
        <v>15020</v>
      </c>
      <c r="G24" s="3">
        <v>0.389</v>
      </c>
      <c r="H24" s="9">
        <f t="shared" si="1"/>
        <v>5843</v>
      </c>
      <c r="I24" s="15">
        <f t="shared" si="2"/>
        <v>464609</v>
      </c>
      <c r="J24" s="9">
        <v>0</v>
      </c>
    </row>
    <row r="25" spans="1:10" ht="12.75">
      <c r="A25" s="16">
        <v>41791</v>
      </c>
      <c r="C25" s="12">
        <v>5446380</v>
      </c>
      <c r="D25" s="13">
        <v>9090</v>
      </c>
      <c r="E25" s="14">
        <v>24110</v>
      </c>
      <c r="F25" s="12">
        <f t="shared" si="0"/>
        <v>15020</v>
      </c>
      <c r="G25" s="3">
        <v>0.389</v>
      </c>
      <c r="H25" s="9">
        <f t="shared" si="1"/>
        <v>5843</v>
      </c>
      <c r="I25" s="15">
        <f t="shared" si="2"/>
        <v>470452</v>
      </c>
      <c r="J25" s="9">
        <v>0</v>
      </c>
    </row>
    <row r="26" spans="1:10" ht="12.75">
      <c r="A26" s="16">
        <v>41821</v>
      </c>
      <c r="C26" s="12">
        <v>5446380</v>
      </c>
      <c r="D26" s="13">
        <v>9090</v>
      </c>
      <c r="E26" s="14">
        <v>24109</v>
      </c>
      <c r="F26" s="12">
        <f t="shared" si="0"/>
        <v>15019</v>
      </c>
      <c r="G26" s="3">
        <v>0.389</v>
      </c>
      <c r="H26" s="9">
        <f t="shared" si="1"/>
        <v>5842</v>
      </c>
      <c r="I26" s="15">
        <f t="shared" si="2"/>
        <v>476294</v>
      </c>
      <c r="J26" s="9">
        <v>0</v>
      </c>
    </row>
    <row r="27" spans="1:10" ht="12.75">
      <c r="A27" s="16">
        <v>41852</v>
      </c>
      <c r="C27" s="12">
        <v>5446380</v>
      </c>
      <c r="D27" s="13">
        <v>9090</v>
      </c>
      <c r="E27" s="14">
        <v>24097</v>
      </c>
      <c r="F27" s="12">
        <f t="shared" si="0"/>
        <v>15007</v>
      </c>
      <c r="G27" s="3">
        <v>0.389</v>
      </c>
      <c r="H27" s="9">
        <f t="shared" si="1"/>
        <v>5838</v>
      </c>
      <c r="I27" s="15">
        <f t="shared" si="2"/>
        <v>482132</v>
      </c>
      <c r="J27" s="9">
        <v>0</v>
      </c>
    </row>
    <row r="28" spans="1:10" ht="12.75">
      <c r="A28" s="21">
        <v>41891</v>
      </c>
      <c r="C28" s="12">
        <v>5446380</v>
      </c>
      <c r="D28" s="13">
        <v>9090</v>
      </c>
      <c r="E28" s="14">
        <v>24102</v>
      </c>
      <c r="F28" s="12">
        <f t="shared" si="0"/>
        <v>15012</v>
      </c>
      <c r="G28" s="3">
        <v>0.389</v>
      </c>
      <c r="H28" s="9">
        <f t="shared" si="1"/>
        <v>5840</v>
      </c>
      <c r="I28" s="15">
        <f t="shared" si="2"/>
        <v>487972</v>
      </c>
      <c r="J28" s="9">
        <v>0</v>
      </c>
    </row>
    <row r="29" spans="1:10" ht="12.75">
      <c r="A29" s="22">
        <v>41913</v>
      </c>
      <c r="C29" s="12">
        <v>5446380</v>
      </c>
      <c r="D29" s="13">
        <v>9090</v>
      </c>
      <c r="E29" s="14">
        <v>24101</v>
      </c>
      <c r="F29" s="12">
        <f t="shared" si="0"/>
        <v>15011</v>
      </c>
      <c r="G29" s="3">
        <v>0.389</v>
      </c>
      <c r="H29" s="9">
        <f t="shared" si="1"/>
        <v>5839</v>
      </c>
      <c r="I29" s="15">
        <f t="shared" si="2"/>
        <v>493811</v>
      </c>
      <c r="J29" s="9">
        <v>0</v>
      </c>
    </row>
    <row r="30" spans="1:10" ht="12.75">
      <c r="A30" s="22">
        <v>41944</v>
      </c>
      <c r="C30" s="12">
        <v>5446380</v>
      </c>
      <c r="D30" s="13">
        <v>9090</v>
      </c>
      <c r="E30" s="14">
        <v>24101</v>
      </c>
      <c r="F30" s="12">
        <f t="shared" si="0"/>
        <v>15011</v>
      </c>
      <c r="G30" s="3">
        <v>0.389</v>
      </c>
      <c r="H30" s="9">
        <f t="shared" si="1"/>
        <v>5839</v>
      </c>
      <c r="I30" s="15">
        <f t="shared" si="2"/>
        <v>499650</v>
      </c>
      <c r="J30" s="9">
        <v>0</v>
      </c>
    </row>
    <row r="31" spans="1:10" ht="12.75">
      <c r="A31" s="22">
        <v>41974</v>
      </c>
      <c r="C31" s="12">
        <v>328596413</v>
      </c>
      <c r="D31" s="13">
        <v>289655</v>
      </c>
      <c r="E31" s="14">
        <v>145646943</v>
      </c>
      <c r="F31" s="12">
        <f t="shared" si="0"/>
        <v>145357288</v>
      </c>
      <c r="G31" s="3">
        <v>0.389</v>
      </c>
      <c r="H31" s="9">
        <f t="shared" si="1"/>
        <v>56543985</v>
      </c>
      <c r="I31" s="15">
        <f t="shared" si="2"/>
        <v>57043635</v>
      </c>
      <c r="J31" s="9">
        <v>0</v>
      </c>
    </row>
    <row r="32" spans="1:10" ht="12.75">
      <c r="A32" s="22">
        <v>42005</v>
      </c>
      <c r="C32" s="12">
        <v>328596413</v>
      </c>
      <c r="D32" s="13">
        <v>570219</v>
      </c>
      <c r="E32" s="14">
        <v>1744612</v>
      </c>
      <c r="F32" s="12">
        <f t="shared" si="0"/>
        <v>1174393</v>
      </c>
      <c r="G32" s="3">
        <v>0.389</v>
      </c>
      <c r="H32" s="9">
        <f t="shared" si="1"/>
        <v>456839</v>
      </c>
      <c r="I32" s="15">
        <f t="shared" si="2"/>
        <v>57500474</v>
      </c>
      <c r="J32" s="9">
        <v>5171517</v>
      </c>
    </row>
    <row r="33" spans="1:10" ht="12.75">
      <c r="A33" s="22">
        <v>42036</v>
      </c>
      <c r="C33" s="12">
        <v>328596413</v>
      </c>
      <c r="D33" s="13">
        <v>570219</v>
      </c>
      <c r="E33" s="14">
        <v>1744612</v>
      </c>
      <c r="F33" s="12">
        <f t="shared" si="0"/>
        <v>1174393</v>
      </c>
      <c r="G33" s="3">
        <v>0.389</v>
      </c>
      <c r="H33" s="9">
        <f t="shared" si="1"/>
        <v>456839</v>
      </c>
      <c r="I33" s="15">
        <f t="shared" si="2"/>
        <v>57957313</v>
      </c>
      <c r="J33" s="9">
        <v>5171517</v>
      </c>
    </row>
    <row r="37" spans="1:10" ht="12.75">
      <c r="A37" s="16"/>
      <c r="C37" s="23" t="s">
        <v>35</v>
      </c>
      <c r="D37" s="14"/>
      <c r="E37" s="24"/>
      <c r="F37" s="9"/>
      <c r="G37" s="3"/>
      <c r="H37" s="9"/>
      <c r="I37" s="9"/>
      <c r="J37" s="9"/>
    </row>
    <row r="38" spans="1:10" ht="12.75">
      <c r="A38" s="16"/>
      <c r="C38" s="23" t="s">
        <v>33</v>
      </c>
      <c r="D38" s="14"/>
      <c r="E38" s="24"/>
      <c r="F38" s="9"/>
      <c r="G38" s="3"/>
      <c r="H38" s="9"/>
      <c r="I38" s="9"/>
      <c r="J38" s="9"/>
    </row>
    <row r="39" spans="1:10" ht="12.75">
      <c r="A39" s="16"/>
      <c r="C39" s="23" t="s">
        <v>37</v>
      </c>
      <c r="D39" s="14"/>
      <c r="E39" s="24"/>
      <c r="F39" s="9"/>
      <c r="G39" s="3"/>
      <c r="H39" s="9"/>
      <c r="I39" s="9"/>
      <c r="J39" s="9"/>
    </row>
    <row r="40" spans="1:10" ht="12.75">
      <c r="A40" s="16"/>
      <c r="C40" s="9" t="s">
        <v>19</v>
      </c>
      <c r="D40" s="14"/>
      <c r="E40" s="24"/>
      <c r="F40" s="9"/>
      <c r="G40" s="3"/>
      <c r="H40" s="9"/>
      <c r="I40" s="9"/>
      <c r="J40" s="9"/>
    </row>
    <row r="41" spans="1:10" ht="12.75">
      <c r="A41" s="16"/>
      <c r="C41" s="25"/>
      <c r="D41" s="14"/>
      <c r="E41" s="14"/>
      <c r="H41" s="26"/>
      <c r="I41" s="26"/>
      <c r="J41" s="26"/>
    </row>
    <row r="42" spans="3:10" ht="12.75">
      <c r="C42" s="15" t="s">
        <v>20</v>
      </c>
      <c r="D42" s="27" t="s">
        <v>21</v>
      </c>
      <c r="E42" s="28" t="s">
        <v>22</v>
      </c>
      <c r="F42" s="15" t="s">
        <v>23</v>
      </c>
      <c r="G42" s="29" t="s">
        <v>24</v>
      </c>
      <c r="H42" s="15" t="s">
        <v>25</v>
      </c>
      <c r="I42" s="15"/>
      <c r="J42" s="9"/>
    </row>
    <row r="43" spans="3:10" ht="12.75">
      <c r="C43" s="15">
        <v>982514</v>
      </c>
      <c r="D43" s="30">
        <v>289655</v>
      </c>
      <c r="E43" s="30">
        <f>5467+8</f>
        <v>5475</v>
      </c>
      <c r="F43" s="15">
        <f aca="true" t="shared" si="3" ref="F43:F50">E43-D43</f>
        <v>-284180</v>
      </c>
      <c r="G43" s="29">
        <v>0.35</v>
      </c>
      <c r="H43" s="15">
        <f aca="true" t="shared" si="4" ref="H43:H50">F43*G43</f>
        <v>-99463</v>
      </c>
      <c r="I43" s="15"/>
      <c r="J43" s="9"/>
    </row>
    <row r="44" spans="3:10" ht="12.75">
      <c r="C44" s="15">
        <v>9378</v>
      </c>
      <c r="D44" s="30"/>
      <c r="E44" s="30">
        <v>250</v>
      </c>
      <c r="F44" s="15">
        <f t="shared" si="3"/>
        <v>250</v>
      </c>
      <c r="G44" s="29">
        <v>0.35</v>
      </c>
      <c r="H44" s="15">
        <f t="shared" si="4"/>
        <v>87.5</v>
      </c>
      <c r="I44" s="15"/>
      <c r="J44" s="9"/>
    </row>
    <row r="45" spans="3:10" ht="12.75">
      <c r="C45" s="15">
        <v>2975818</v>
      </c>
      <c r="D45" s="30"/>
      <c r="E45" s="30">
        <v>17902</v>
      </c>
      <c r="F45" s="15">
        <f t="shared" si="3"/>
        <v>17902</v>
      </c>
      <c r="G45" s="29">
        <v>0.35</v>
      </c>
      <c r="H45" s="15">
        <f t="shared" si="4"/>
        <v>6265.7</v>
      </c>
      <c r="I45" s="15"/>
      <c r="J45" s="9"/>
    </row>
    <row r="46" spans="3:10" ht="12.75">
      <c r="C46" s="15">
        <v>-5725</v>
      </c>
      <c r="D46" s="30"/>
      <c r="E46" s="30">
        <v>-18</v>
      </c>
      <c r="F46" s="15">
        <f t="shared" si="3"/>
        <v>-18</v>
      </c>
      <c r="G46" s="29">
        <v>0.35</v>
      </c>
      <c r="H46" s="15">
        <f t="shared" si="4"/>
        <v>-6.3</v>
      </c>
      <c r="I46" s="15"/>
      <c r="J46" s="9"/>
    </row>
    <row r="47" spans="3:10" ht="12.75">
      <c r="C47" s="15">
        <v>157321702</v>
      </c>
      <c r="D47" s="30"/>
      <c r="E47" s="30">
        <v>157321702</v>
      </c>
      <c r="F47" s="15">
        <f t="shared" si="3"/>
        <v>157321702</v>
      </c>
      <c r="G47" s="29">
        <v>0.35</v>
      </c>
      <c r="H47" s="15">
        <f t="shared" si="4"/>
        <v>55062595.699999996</v>
      </c>
      <c r="I47" s="15"/>
      <c r="J47" s="9"/>
    </row>
    <row r="48" spans="3:10" ht="12.75">
      <c r="C48" s="15">
        <v>64989653</v>
      </c>
      <c r="D48" s="30"/>
      <c r="E48" s="30">
        <v>2437112</v>
      </c>
      <c r="F48" s="15">
        <f t="shared" si="3"/>
        <v>2437112</v>
      </c>
      <c r="G48" s="29">
        <v>0.35</v>
      </c>
      <c r="H48" s="15">
        <f t="shared" si="4"/>
        <v>852989.2</v>
      </c>
      <c r="I48" s="15"/>
      <c r="J48" s="9"/>
    </row>
    <row r="49" spans="3:10" ht="12.75">
      <c r="C49" s="15">
        <v>97484479</v>
      </c>
      <c r="D49" s="30"/>
      <c r="E49" s="30">
        <f>1160530+1020</f>
        <v>1161550</v>
      </c>
      <c r="F49" s="15">
        <f t="shared" si="3"/>
        <v>1161550</v>
      </c>
      <c r="G49" s="29">
        <v>0.35</v>
      </c>
      <c r="H49" s="15">
        <f t="shared" si="4"/>
        <v>406542.5</v>
      </c>
      <c r="I49" s="15"/>
      <c r="J49" s="9"/>
    </row>
    <row r="50" spans="3:10" ht="12.75">
      <c r="C50" s="15">
        <v>3354199</v>
      </c>
      <c r="D50" s="30"/>
      <c r="E50" s="30">
        <v>125782</v>
      </c>
      <c r="F50" s="15">
        <f t="shared" si="3"/>
        <v>125782</v>
      </c>
      <c r="G50" s="29">
        <v>0.35</v>
      </c>
      <c r="H50" s="15">
        <f t="shared" si="4"/>
        <v>44023.7</v>
      </c>
      <c r="I50" s="15"/>
      <c r="J50" s="9"/>
    </row>
    <row r="51" spans="3:10" ht="12.75">
      <c r="C51" s="15" t="s">
        <v>26</v>
      </c>
      <c r="D51" s="30" t="s">
        <v>21</v>
      </c>
      <c r="E51" s="28" t="s">
        <v>27</v>
      </c>
      <c r="F51" s="15" t="s">
        <v>28</v>
      </c>
      <c r="G51" s="29" t="s">
        <v>29</v>
      </c>
      <c r="H51" s="15" t="s">
        <v>30</v>
      </c>
      <c r="I51" s="15"/>
      <c r="J51" s="9"/>
    </row>
    <row r="52" spans="3:10" ht="12.75">
      <c r="C52" s="15">
        <v>1965028</v>
      </c>
      <c r="D52" s="30">
        <v>289655</v>
      </c>
      <c r="E52" s="30">
        <v>10934</v>
      </c>
      <c r="F52" s="15">
        <f aca="true" t="shared" si="5" ref="F52:F59">E52-D52</f>
        <v>-278721</v>
      </c>
      <c r="G52" s="29">
        <v>0.06</v>
      </c>
      <c r="H52" s="15">
        <f aca="true" t="shared" si="6" ref="H52:H59">F52*G52</f>
        <v>-16723.26</v>
      </c>
      <c r="I52" s="15"/>
      <c r="J52" s="9"/>
    </row>
    <row r="53" spans="3:10" ht="12.75">
      <c r="C53" s="15">
        <v>18756</v>
      </c>
      <c r="D53" s="30"/>
      <c r="E53" s="30">
        <v>500</v>
      </c>
      <c r="F53" s="15">
        <f t="shared" si="5"/>
        <v>500</v>
      </c>
      <c r="G53" s="29">
        <v>0.06</v>
      </c>
      <c r="H53" s="15">
        <f t="shared" si="6"/>
        <v>30</v>
      </c>
      <c r="I53" s="15"/>
      <c r="J53" s="9"/>
    </row>
    <row r="54" spans="3:10" ht="12.75">
      <c r="C54" s="15">
        <v>3107474</v>
      </c>
      <c r="D54" s="30"/>
      <c r="E54" s="30">
        <v>18694</v>
      </c>
      <c r="F54" s="15">
        <f t="shared" si="5"/>
        <v>18694</v>
      </c>
      <c r="G54" s="29">
        <v>0.06</v>
      </c>
      <c r="H54" s="15">
        <f t="shared" si="6"/>
        <v>1121.6399999999999</v>
      </c>
      <c r="I54" s="15"/>
      <c r="J54" s="9"/>
    </row>
    <row r="55" spans="3:10" ht="12.75">
      <c r="C55" s="15">
        <v>-5725</v>
      </c>
      <c r="D55" s="30"/>
      <c r="E55" s="30">
        <v>-18</v>
      </c>
      <c r="F55" s="15">
        <f t="shared" si="5"/>
        <v>-18</v>
      </c>
      <c r="G55" s="29">
        <v>0.06</v>
      </c>
      <c r="H55" s="15">
        <f t="shared" si="6"/>
        <v>-1.08</v>
      </c>
      <c r="I55" s="15"/>
      <c r="J55" s="9"/>
    </row>
    <row r="56" spans="3:10" ht="12.75">
      <c r="C56" s="15">
        <v>127918334</v>
      </c>
      <c r="D56" s="30"/>
      <c r="E56" s="30">
        <v>4796938</v>
      </c>
      <c r="F56" s="15">
        <f t="shared" si="5"/>
        <v>4796938</v>
      </c>
      <c r="G56" s="29">
        <v>0.06</v>
      </c>
      <c r="H56" s="15">
        <f t="shared" si="6"/>
        <v>287816.27999999997</v>
      </c>
      <c r="I56" s="15"/>
      <c r="J56" s="9"/>
    </row>
    <row r="57" spans="3:10" ht="12.75">
      <c r="C57" s="15">
        <v>191877500</v>
      </c>
      <c r="D57" s="30"/>
      <c r="E57" s="30">
        <v>2284256</v>
      </c>
      <c r="F57" s="15">
        <f t="shared" si="5"/>
        <v>2284256</v>
      </c>
      <c r="G57" s="29">
        <v>0.06</v>
      </c>
      <c r="H57" s="15">
        <f t="shared" si="6"/>
        <v>137055.36</v>
      </c>
      <c r="I57" s="15"/>
      <c r="J57" s="9"/>
    </row>
    <row r="58" spans="3:10" ht="12.75">
      <c r="C58" s="15">
        <v>3354199</v>
      </c>
      <c r="D58" s="30"/>
      <c r="E58" s="30">
        <v>125782</v>
      </c>
      <c r="F58" s="15">
        <f t="shared" si="5"/>
        <v>125782</v>
      </c>
      <c r="G58" s="29">
        <v>0.06</v>
      </c>
      <c r="H58" s="15">
        <f t="shared" si="6"/>
        <v>7546.92</v>
      </c>
      <c r="I58" s="15"/>
      <c r="J58" s="9"/>
    </row>
    <row r="59" spans="3:10" ht="12.75">
      <c r="C59" s="15">
        <v>360847</v>
      </c>
      <c r="D59" s="30"/>
      <c r="E59" s="30">
        <v>0</v>
      </c>
      <c r="F59" s="15">
        <f t="shared" si="5"/>
        <v>0</v>
      </c>
      <c r="G59" s="29">
        <v>0.06</v>
      </c>
      <c r="H59" s="15">
        <f t="shared" si="6"/>
        <v>0</v>
      </c>
      <c r="I59" s="15"/>
      <c r="J59" s="9"/>
    </row>
    <row r="60" spans="3:10" ht="12.75">
      <c r="C60" s="15"/>
      <c r="D60" s="30"/>
      <c r="E60" s="28"/>
      <c r="F60" s="15"/>
      <c r="G60" s="29"/>
      <c r="H60" s="29" t="s">
        <v>31</v>
      </c>
      <c r="I60" s="15"/>
      <c r="J60" s="9"/>
    </row>
    <row r="61" spans="3:10" ht="12.75">
      <c r="C61" s="15"/>
      <c r="D61" s="30"/>
      <c r="E61" s="28"/>
      <c r="F61" s="15"/>
      <c r="G61" s="29"/>
      <c r="H61" s="15">
        <f>SUM(H52:H59)*-0.35</f>
        <v>-145896.05099999998</v>
      </c>
      <c r="I61" s="15"/>
      <c r="J61" s="9"/>
    </row>
    <row r="62" spans="3:9" ht="12.75">
      <c r="C62" s="31"/>
      <c r="D62" s="31"/>
      <c r="E62" s="31"/>
      <c r="F62" s="31"/>
      <c r="G62" s="31"/>
      <c r="H62" s="15"/>
      <c r="I62" s="15"/>
    </row>
    <row r="63" spans="3:9" ht="12.75">
      <c r="C63" s="31"/>
      <c r="D63" s="31"/>
      <c r="E63" s="31"/>
      <c r="F63" s="31"/>
      <c r="G63" s="31"/>
      <c r="H63" s="15" t="s">
        <v>32</v>
      </c>
      <c r="I63" s="15"/>
    </row>
    <row r="64" spans="3:9" ht="12.75">
      <c r="C64" s="31"/>
      <c r="D64" s="31"/>
      <c r="E64" s="31"/>
      <c r="F64" s="31"/>
      <c r="G64" s="31"/>
      <c r="H64" s="15">
        <f>SUM(H43:H50)+SUM(H52:H59)+H61</f>
        <v>56543984.809</v>
      </c>
      <c r="I64" s="15"/>
    </row>
  </sheetData>
  <sheetProtection/>
  <printOptions/>
  <pageMargins left="0.5" right="0.5" top="1.5" bottom="0.5" header="0.5" footer="0.5"/>
  <pageSetup fitToHeight="1" fitToWidth="1" horizontalDpi="600" verticalDpi="600" orientation="portrait" scale="78" r:id="rId1"/>
  <headerFooter alignWithMargins="0">
    <oddHeader>&amp;R&amp;"Times New Roman,Bold"Attachment to Response to Question No. 3
Page 3 of 3
Garrett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2015-08-28T16:55:01Z</dcterms:created>
  <dcterms:modified xsi:type="dcterms:W3CDTF">2015-08-28T16:55:19Z</dcterms:modified>
  <cp:category/>
  <cp:version/>
  <cp:contentType/>
  <cp:contentStatus/>
</cp:coreProperties>
</file>