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.feddock\Documents\Active Projects\1-SKO DS LGE v Sterling Ventures H1104\Report\Exhibits\"/>
    </mc:Choice>
  </mc:AlternateContent>
  <bookViews>
    <workbookView xWindow="0" yWindow="0" windowWidth="28800" windowHeight="14865"/>
  </bookViews>
  <sheets>
    <sheet name="Available Storage Capacit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K">#REF!</definedName>
    <definedName name="\P">#REF!</definedName>
    <definedName name="\R">#REF!</definedName>
    <definedName name="\Z">#REF!</definedName>
    <definedName name="__123Graph_ASTILLASH" hidden="1">'[2]Riverside ROM YTD 2001'!#REF!</definedName>
    <definedName name="__123Graph_ASTILLREC" hidden="1">'[2]Riverside ROM YTD 2001'!#REF!</definedName>
    <definedName name="__123Graph_ASTILLSUL" hidden="1">'[2]Riverside ROM YTD 2001'!#REF!</definedName>
    <definedName name="__123Graph_ASTILLVOL" hidden="1">'[2]Riverside ROM YTD 2001'!#REF!</definedName>
    <definedName name="__123Graph_B" hidden="1">'[2]Riverside ROM YTD 2001'!#REF!</definedName>
    <definedName name="__123Graph_BJB1ASH" hidden="1">'[2]Riverside ROM YTD 2001'!#REF!</definedName>
    <definedName name="__123Graph_BJB1SUL" hidden="1">'[2]Riverside ROM YTD 2001'!#REF!</definedName>
    <definedName name="__123Graph_BJB1VOL" hidden="1">'[2]Riverside ROM YTD 2001'!#REF!</definedName>
    <definedName name="__123Graph_BJB2ASH" hidden="1">'[2]Riverside ROM YTD 2001'!#REF!</definedName>
    <definedName name="__123Graph_BJB2REC" hidden="1">'[2]Riverside ROM YTD 2001'!#REF!</definedName>
    <definedName name="__123Graph_BJB2SUL" hidden="1">'[2]Riverside ROM YTD 2001'!#REF!</definedName>
    <definedName name="__123Graph_BJB2VOL" hidden="1">'[2]Riverside ROM YTD 2001'!#REF!</definedName>
    <definedName name="__123Graph_BJB3ASH" hidden="1">'[2]Riverside ROM YTD 2001'!#REF!</definedName>
    <definedName name="__123Graph_BJB3REC" hidden="1">'[2]Riverside ROM YTD 2001'!#REF!</definedName>
    <definedName name="__123Graph_BJB3SUL" hidden="1">'[2]Riverside ROM YTD 2001'!#REF!</definedName>
    <definedName name="__123Graph_BJB3VOL" hidden="1">'[2]Riverside ROM YTD 2001'!#REF!</definedName>
    <definedName name="__123Graph_BJOEASH" hidden="1">'[2]Riverside ROM YTD 2001'!#REF!</definedName>
    <definedName name="__123Graph_BJOESUL" hidden="1">'[2]Riverside ROM YTD 2001'!#REF!</definedName>
    <definedName name="__123Graph_BJOEVOL" hidden="1">'[2]Riverside ROM YTD 2001'!#REF!</definedName>
    <definedName name="__123Graph_BSTILLASH" hidden="1">'[2]Riverside ROM YTD 2001'!#REF!</definedName>
    <definedName name="__123Graph_BSTILLREC" hidden="1">'[2]Riverside ROM YTD 2001'!#REF!</definedName>
    <definedName name="__123Graph_BSTILLSUL" hidden="1">'[2]Riverside ROM YTD 2001'!#REF!</definedName>
    <definedName name="__123Graph_BSTILLVOL" hidden="1">'[2]Riverside ROM YTD 2001'!#REF!</definedName>
    <definedName name="__123Graph_BSUGARASH" hidden="1">'[2]Riverside ROM YTD 2001'!#REF!</definedName>
    <definedName name="__123Graph_BSUGARSUL" hidden="1">'[2]Riverside ROM YTD 2001'!#REF!</definedName>
    <definedName name="__123Graph_BSUGARVOL" hidden="1">'[2]Riverside ROM YTD 2001'!#REF!</definedName>
    <definedName name="__123Graph_X" hidden="1">'[2]Riverside ROM YTD 2001'!#REF!</definedName>
    <definedName name="__123Graph_XJB1ASH" hidden="1">'[2]Riverside ROM YTD 2001'!#REF!</definedName>
    <definedName name="__123Graph_XJB1REC" hidden="1">'[2]Riverside ROM YTD 2001'!#REF!</definedName>
    <definedName name="__123Graph_XJB1SUL" hidden="1">'[2]Riverside ROM YTD 2001'!#REF!</definedName>
    <definedName name="__123Graph_XJB1VOL" hidden="1">'[2]Riverside ROM YTD 2001'!#REF!</definedName>
    <definedName name="__123Graph_XJB2ASH" hidden="1">'[2]Riverside ROM YTD 2001'!#REF!</definedName>
    <definedName name="__123Graph_XJB2REC" hidden="1">'[2]Riverside ROM YTD 2001'!#REF!</definedName>
    <definedName name="__123Graph_XJB2SUL" hidden="1">'[2]Riverside ROM YTD 2001'!#REF!</definedName>
    <definedName name="__123Graph_XJB2VOL" hidden="1">'[2]Riverside ROM YTD 2001'!#REF!</definedName>
    <definedName name="__123Graph_XJB3ASH" hidden="1">'[2]Riverside ROM YTD 2001'!#REF!</definedName>
    <definedName name="__123Graph_XJB3REC" hidden="1">'[2]Riverside ROM YTD 2001'!#REF!</definedName>
    <definedName name="__123Graph_XJB3SUL" hidden="1">'[2]Riverside ROM YTD 2001'!#REF!</definedName>
    <definedName name="__123Graph_XJB3VOL" hidden="1">'[2]Riverside ROM YTD 2001'!#REF!</definedName>
    <definedName name="__123Graph_XJOEASH" hidden="1">'[2]Riverside ROM YTD 2001'!#REF!</definedName>
    <definedName name="__123Graph_XJOEREC" hidden="1">'[2]Riverside ROM YTD 2001'!#REF!</definedName>
    <definedName name="__123Graph_XJOESUL" hidden="1">'[2]Riverside ROM YTD 2001'!#REF!</definedName>
    <definedName name="__123Graph_XJOEVOL" hidden="1">'[2]Riverside ROM YTD 2001'!#REF!</definedName>
    <definedName name="__123Graph_XSTILLASH" hidden="1">'[2]Riverside ROM YTD 2001'!#REF!</definedName>
    <definedName name="__123Graph_XSTILLREC" hidden="1">'[2]Riverside ROM YTD 2001'!#REF!</definedName>
    <definedName name="__123Graph_XSTILLSUL" hidden="1">'[2]Riverside ROM YTD 2001'!#REF!</definedName>
    <definedName name="__123Graph_XSTILLVOL" hidden="1">'[2]Riverside ROM YTD 2001'!#REF!</definedName>
    <definedName name="__123Graph_XSUGARASH" hidden="1">'[2]Riverside ROM YTD 2001'!#REF!</definedName>
    <definedName name="__123Graph_XSUGAREC" hidden="1">'[2]Riverside ROM YTD 2001'!#REF!</definedName>
    <definedName name="__123Graph_XSUGARSUL" hidden="1">'[2]Riverside ROM YTD 2001'!#REF!</definedName>
    <definedName name="__123Graph_XSUGARVOL" hidden="1">'[2]Riverside ROM YTD 2001'!#REF!</definedName>
    <definedName name="_Key1">[3]Posey_3_EVR!#REF!</definedName>
    <definedName name="_Order1">255</definedName>
    <definedName name="_Order2" hidden="1">255</definedName>
    <definedName name="_Sort">[3]Posey_3_EVR!#REF!</definedName>
    <definedName name="a" hidden="1">'[2]Riverside ROM YTD 2001'!#REF!</definedName>
    <definedName name="aa" hidden="1">'[2]Riverside ROM YTD 2001'!#REF!</definedName>
    <definedName name="ALL">'[4]2:20'!$A$1:$J$27</definedName>
    <definedName name="apart1">'[5]Augusta-5A'!$A$16+'[5]Augusta-5A'!$A$1:$J$62</definedName>
    <definedName name="b" hidden="1">'[2]Riverside ROM YTD 2001'!#REF!</definedName>
    <definedName name="bb" hidden="1">'[2]Riverside ROM YTD 2001'!#REF!</definedName>
    <definedName name="cc" hidden="1">'[2]Riverside ROM YTD 2001'!#REF!</definedName>
    <definedName name="collars">#REF!</definedName>
    <definedName name="d" hidden="1">'[2]Riverside ROM YTD 2001'!#REF!</definedName>
    <definedName name="D6qual1">#REF!</definedName>
    <definedName name="dd" hidden="1">'[2]Riverside ROM YTD 2001'!#REF!</definedName>
    <definedName name="e" hidden="1">'[2]Riverside ROM YTD 2001'!#REF!</definedName>
    <definedName name="ee" hidden="1">'[2]Riverside ROM YTD 2001'!#REF!</definedName>
    <definedName name="Extrac1">[6]QUALCMP!#REF!</definedName>
    <definedName name="_xlnm.Extract">#REF!</definedName>
    <definedName name="f" hidden="1">'[2]Riverside ROM YTD 2001'!#REF!</definedName>
    <definedName name="g" hidden="1">'[2]Riverside ROM YTD 2001'!#REF!</definedName>
    <definedName name="gg" hidden="1">'[2]Riverside ROM YTD 2001'!#REF!</definedName>
    <definedName name="h" hidden="1">'[2]Riverside ROM YTD 2001'!#REF!</definedName>
    <definedName name="hh" hidden="1">'[2]Riverside ROM YTD 2001'!#REF!</definedName>
    <definedName name="i" hidden="1">'[2]Riverside ROM YTD 2001'!#REF!</definedName>
    <definedName name="ii" hidden="1">'[2]Riverside ROM YTD 2001'!#REF!</definedName>
    <definedName name="j" hidden="1">'[2]Riverside ROM YTD 2001'!#REF!</definedName>
    <definedName name="jj" hidden="1">'[2]Riverside ROM YTD 2001'!#REF!</definedName>
    <definedName name="k" hidden="1">'[2]Riverside ROM YTD 2001'!#REF!</definedName>
    <definedName name="kk" hidden="1">'[2]Riverside ROM YTD 2001'!#REF!</definedName>
    <definedName name="l" hidden="1">'[2]Riverside ROM YTD 2001'!#REF!</definedName>
    <definedName name="m" hidden="1">'[2]Riverside ROM YTD 2001'!#REF!</definedName>
    <definedName name="n" hidden="1">'[2]Riverside ROM YTD 2001'!#REF!</definedName>
    <definedName name="o" hidden="1">'[2]Riverside ROM YTD 2001'!#REF!</definedName>
    <definedName name="Output">#REF!</definedName>
    <definedName name="p" hidden="1">'[2]Riverside ROM YTD 2001'!#REF!</definedName>
    <definedName name="_xlnm.Print_Area" localSheetId="0">'Available Storage Capacity'!$A$1:$H$18</definedName>
    <definedName name="_xlnm.Print_Area">#REF!</definedName>
    <definedName name="Print_Area1">#REF!</definedName>
    <definedName name="q" hidden="1">'[2]Riverside ROM YTD 2001'!#REF!</definedName>
    <definedName name="RawData">#REF!</definedName>
    <definedName name="s" hidden="1">'[2]Riverside ROM YTD 2001'!#REF!</definedName>
    <definedName name="sapart2">#REF!</definedName>
    <definedName name="SFCCQ">#REF!</definedName>
    <definedName name="Spreadsheet_for_calculating_composite_quality_of_multiple">#REF!</definedName>
    <definedName name="t" hidden="1">'[2]Riverside ROM YTD 2001'!#REF!</definedName>
    <definedName name="u" hidden="1">'[2]Riverside ROM YTD 2001'!#REF!</definedName>
    <definedName name="v" hidden="1">'[2]Riverside ROM YTD 2001'!#REF!</definedName>
    <definedName name="w" hidden="1">'[2]Riverside ROM YTD 2001'!#REF!</definedName>
    <definedName name="wrn.all." hidden="1">{#N/A,#N/A,FALSE,"base";#N/A,#N/A,FALSE,"Hernshaw";#N/A,#N/A,FALSE,"Williamson";#N/A,#N/A,FALSE,"Peerless";#N/A,#N/A,FALSE,"No. 2 Gas";#N/A,#N/A,FALSE,"Lower Campbells Creek";#N/A,#N/A,FALSE,"Powellton";#N/A,#N/A,FALSE,"Eagle A";#N/A,#N/A,FALSE,"Big Eagle";#N/A,#N/A,FALSE,"Little Eagle";#N/A,#N/A,FALSE,"MTR Reserves"}</definedName>
    <definedName name="wrn.ALL._.BUT._.HZ4._.RIDER." hidden="1">{#N/A,#N/A,FALSE,"Hazard5A";#N/A,#N/A,FALSE,"Hazard 4";#N/A,#N/A,FALSE,"Whitesburg";#N/A,#N/A,FALSE,"Amburgy";#N/A,#N/A,FALSE,"Elk3"}</definedName>
    <definedName name="wrn.alltables." hidden="1">{#N/A,#N/A,FALSE,"Summary";#N/A,#N/A,FALSE,"LWE";#N/A,#N/A,FALSE,"LNo.2G";#N/A,#N/A,FALSE,"PRLS";#N/A,#N/A,FALSE,"LAL";#N/A,#N/A,FALSE,"UAL";#N/A,#N/A,FALSE,"MCG&amp;LCG";#N/A,#N/A,FALSE,"ch";#N/A,#N/A,FALSE,"No.8,Low";#N/A,#N/A,FALSE,"No.8,Upper";#N/A,#N/A,FALSE,"No.8½";#N/A,#N/A,FALSE,"No.9";#N/A,#N/A,FALSE,"No.9½";#N/A,#N/A,FALSE,"No.10";#N/A,#N/A,FALSE,"No.11";#N/A,#N/A,FALSE,"No.12";#N/A,#N/A,FALSE,"No.13";#N/A,#N/A,FALSE,"No.14";#N/A,#N/A,FALSE,"No.15";#N/A,#N/A,FALSE,"CLR"}</definedName>
    <definedName name="wrn.quality." hidden="1">{#N/A,#N/A,FALSE,"CedarGrove";#N/A,#N/A,FALSE,"Alma(1.50)";#N/A,#N/A,FALSE,"Alma(1.70)";#N/A,#N/A,FALSE,"No.2Gas(1.50)";#N/A,#N/A,FALSE,"No.2Gas(1.70)"}</definedName>
    <definedName name="wrn.reserves." hidden="1">{#N/A,#N/A,FALSE,"cedargrove";#N/A,#N/A,FALSE,"alma";#N/A,#N/A,FALSE,"No.2Gas"}</definedName>
    <definedName name="wrn1.all1" hidden="1">{#N/A,#N/A,FALSE,"base";#N/A,#N/A,FALSE,"Hernshaw";#N/A,#N/A,FALSE,"Williamson";#N/A,#N/A,FALSE,"Peerless";#N/A,#N/A,FALSE,"No. 2 Gas";#N/A,#N/A,FALSE,"Lower Campbells Creek";#N/A,#N/A,FALSE,"Powellton";#N/A,#N/A,FALSE,"Eagle A";#N/A,#N/A,FALSE,"Big Eagle";#N/A,#N/A,FALSE,"Little Eagle";#N/A,#N/A,FALSE,"MTR Reserves"}</definedName>
    <definedName name="wrnABHR" hidden="1">{#N/A,#N/A,FALSE,"Hazard5A";#N/A,#N/A,FALSE,"Hazard 4";#N/A,#N/A,FALSE,"Whitesburg";#N/A,#N/A,FALSE,"Amburgy";#N/A,#N/A,FALSE,"Elk3"}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H12" i="1" s="1"/>
  <c r="F11" i="1"/>
  <c r="G11" i="1"/>
  <c r="D10" i="1"/>
  <c r="E10" i="1" s="1"/>
  <c r="H11" i="1" l="1"/>
  <c r="B13" i="1"/>
  <c r="F10" i="1"/>
  <c r="F13" i="1" l="1"/>
  <c r="C13" i="1"/>
  <c r="G10" i="1"/>
  <c r="G13" i="1" s="1"/>
  <c r="H10" i="1" l="1"/>
  <c r="H13" i="1" s="1"/>
</calcChain>
</file>

<file path=xl/sharedStrings.xml><?xml version="1.0" encoding="utf-8"?>
<sst xmlns="http://schemas.openxmlformats.org/spreadsheetml/2006/main" count="27" uniqueCount="25">
  <si>
    <t>Table 1</t>
  </si>
  <si>
    <t>Available Storage Capacity</t>
  </si>
  <si>
    <t>Headers Mined Volume (cu.yd)</t>
  </si>
  <si>
    <t>Floor Bench Volume (cu.yd)</t>
  </si>
  <si>
    <t>Total Available Storage Capacity (cu.yd)</t>
  </si>
  <si>
    <t>Level 1</t>
  </si>
  <si>
    <t>Level 2</t>
  </si>
  <si>
    <t>Level 3</t>
  </si>
  <si>
    <t>Level</t>
  </si>
  <si>
    <t>Floor Bench (ft)</t>
  </si>
  <si>
    <t>Measured Map Areas</t>
  </si>
  <si>
    <t>Estimated Mine Height</t>
  </si>
  <si>
    <t>Header Entry Area (sq.ft)</t>
  </si>
  <si>
    <t>Floor Mined Area      (sq.ft)</t>
  </si>
  <si>
    <t>Headers    (ft)</t>
  </si>
  <si>
    <t>Total</t>
  </si>
  <si>
    <t>Volume (cu yds) = Area (sq.ft) x Height (ft)/27 (cu ft/cu yd)</t>
  </si>
  <si>
    <t>Public Service Commission Case NO. 2015-00194</t>
  </si>
  <si>
    <t>Notes:</t>
  </si>
  <si>
    <t>*</t>
  </si>
  <si>
    <t>Measured Map Areas  from Exhibit 1, Exhibit 2 and Exhibit 3.</t>
  </si>
  <si>
    <t>Estimated Mine Heights  from Exhibit 6C, Sterling Ventures LLC Permit Beneficial Reuse -Special Waste - RPBR/00800023,  11/19/2010.</t>
  </si>
  <si>
    <t>Rebuttal Testimony of John E. Feddock</t>
  </si>
  <si>
    <t>Filed: 9/10/2015</t>
  </si>
  <si>
    <r>
      <rPr>
        <b/>
        <sz val="11"/>
        <color theme="1"/>
        <rFont val="Calibri"/>
        <family val="2"/>
        <scheme val="minor"/>
      </rPr>
      <t>ATTACHMENT C:</t>
    </r>
    <r>
      <rPr>
        <sz val="11"/>
        <color theme="1"/>
        <rFont val="Calibri"/>
        <family val="2"/>
        <scheme val="minor"/>
      </rPr>
      <t xml:space="preserve"> Estimated Available Storage Capacity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</si>
</sst>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88F8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7" xfId="0" applyNumberFormat="1" applyBorder="1"/>
    <xf numFmtId="3" fontId="0" fillId="0" borderId="1" xfId="0" applyNumberFormat="1" applyBorder="1"/>
    <xf numFmtId="0" fontId="0" fillId="0" borderId="6" xfId="0" applyBorder="1"/>
    <xf numFmtId="3" fontId="0" fillId="0" borderId="0" xfId="0" applyNumberFormat="1" applyBorder="1"/>
    <xf numFmtId="3" fontId="0" fillId="0" borderId="6" xfId="0" applyNumberFormat="1" applyBorder="1"/>
    <xf numFmtId="0" fontId="0" fillId="0" borderId="8" xfId="0" applyBorder="1"/>
    <xf numFmtId="3" fontId="0" fillId="0" borderId="9" xfId="0" applyNumberFormat="1" applyBorder="1"/>
    <xf numFmtId="3" fontId="0" fillId="0" borderId="8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Continuous" vertical="center" wrapText="1"/>
    </xf>
    <xf numFmtId="0" fontId="1" fillId="2" borderId="6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0" fontId="3" fillId="0" borderId="2" xfId="0" applyFont="1" applyFill="1" applyBorder="1"/>
    <xf numFmtId="3" fontId="2" fillId="0" borderId="3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vertical="center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 wrapText="1"/>
    </xf>
    <xf numFmtId="3" fontId="4" fillId="0" borderId="2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quotePrefix="1" applyAlignment="1">
      <alignment horizontal="right" vertical="center"/>
    </xf>
    <xf numFmtId="0" fontId="0" fillId="0" borderId="0" xfId="0" quotePrefix="1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.feddock/Documents/Active%20Projects/1-SKO%20DS%20LGE%20v%20Sterling%20Ventures%20H1104/Report/H1104-MinePlanV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s\H57111-01-AMFire-Sept%202004\H57111-05%20-%20Welch\H73100-Quality-FINAL-9-3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honda_w\Local%20Settings\Temporary%20Internet%20Files\Content.IE5\GATGR2D8\XH129%20-%20Pardee%20-%20Powellton%20Property\5G120-Final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_My%20Documents\Projects\Foundation-Pioneer%20&amp;%20Laurel%20Creek-Valuation%20for%20Impairment-PRP3450%20A76210\Pioneer\From%20Client\Reclamation\From%20Roy%20W%20010809\Pioneerreclamationmm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rojects\H20107\V1137%20Updated%20EOM%20Reclamation%20Cost%20(3-31-05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aimee_s\Local%20Settings\Temporary%20Internet%20Files\OLK13\J44107-SEC%20Filing-December%202005\J44107-01-Kentucky\J44107-01--KY%202005%20Tables\V1131-04%20-%20Leeco\V1131-Leeco%20reserve%20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 Capacity Summary"/>
      <sheetName val="Available Storage Capacity"/>
      <sheetName val="Forecast Storage Volume"/>
      <sheetName val="Haulage Distance(BCY)"/>
      <sheetName val="Haulage Distance(Tons)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Q1"/>
      <sheetName val="VA Crews ROM"/>
      <sheetName val="NewHall-P3 Qual"/>
      <sheetName val="Redbank-Herndon"/>
      <sheetName val="Childress-Mariana-Sewell Qual"/>
      <sheetName val="Alpine Quality"/>
      <sheetName val="QUALCMP2"/>
      <sheetName val="WP-Firecreek-Beckley"/>
      <sheetName val="Riverside ROM YTD 2001"/>
      <sheetName val="Riverside ROM YTD 2002"/>
      <sheetName val="NOT USed in FINAL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Summary"/>
      <sheetName val="OH&amp;WV Summary"/>
      <sheetName val="Proctor_Sewickley"/>
      <sheetName val="Proctor_Pittsburgh"/>
      <sheetName val="Sporn_Redstone"/>
      <sheetName val="Sporn Redstone Quality"/>
      <sheetName val="Philo_6"/>
      <sheetName val="Philo Quality"/>
      <sheetName val="Nelson_7"/>
      <sheetName val="Nelson_6"/>
      <sheetName val="Nelson_Qualtiy"/>
      <sheetName val="Conesville_6"/>
      <sheetName val="Indiana Summary"/>
      <sheetName val="Posey_7"/>
      <sheetName val="Posey_6"/>
      <sheetName val="Posey_5"/>
      <sheetName val="Posey Quality"/>
      <sheetName val="Utah Summary"/>
      <sheetName val="Blackhawk_D"/>
      <sheetName val="Blackhawk_K"/>
      <sheetName val="Blackhawk_C"/>
      <sheetName val="Blackhawk_B"/>
      <sheetName val="Blackhawk_A"/>
      <sheetName val="Blackhawk_Sub1"/>
      <sheetName val="Blackhawk_Sub3"/>
      <sheetName val="Blackhawk Quality"/>
      <sheetName val="Posey Composite"/>
      <sheetName val="UTahText Table"/>
      <sheetName val="UTAH_Q_Text"/>
      <sheetName val="TEXT TABLES"/>
      <sheetName val="Sp_Q_Text"/>
      <sheetName val="Posey_Q_Text"/>
      <sheetName val="Philo_Q_text"/>
      <sheetName val="Nelson_Q_Text"/>
      <sheetName val="Posey_3"/>
      <sheetName val="Posey_3_EVR"/>
      <sheetName val="Overall Sum_TExt"/>
      <sheetName val="Proctor_Pittsburgh_old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C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4A"/>
      <sheetName val="14B"/>
      <sheetName val="14C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>
        <row r="2">
          <cell r="A2" t="str">
            <v>Pioneer</v>
          </cell>
        </row>
        <row r="4">
          <cell r="A4" t="str">
            <v>Mine Name:</v>
          </cell>
          <cell r="B4" t="str">
            <v>Surface Mine No. 1</v>
          </cell>
        </row>
        <row r="5">
          <cell r="A5" t="str">
            <v>Permit No.</v>
          </cell>
          <cell r="B5" t="str">
            <v>119-77</v>
          </cell>
        </row>
        <row r="7">
          <cell r="A7" t="str">
            <v>Permit Acres:</v>
          </cell>
          <cell r="B7">
            <v>605</v>
          </cell>
        </row>
        <row r="8">
          <cell r="D8" t="str">
            <v>Assume DMM-12 to Land Owner</v>
          </cell>
        </row>
        <row r="12">
          <cell r="D12" t="str">
            <v>Units</v>
          </cell>
          <cell r="G12" t="str">
            <v>Cost / Unit</v>
          </cell>
          <cell r="J12" t="str">
            <v>Total</v>
          </cell>
        </row>
        <row r="13">
          <cell r="A13" t="str">
            <v>5 Yr Bond Premium</v>
          </cell>
          <cell r="C13" t="str">
            <v>40%</v>
          </cell>
          <cell r="D13">
            <v>605000</v>
          </cell>
          <cell r="E13" t="str">
            <v>Bond</v>
          </cell>
          <cell r="F13" t="str">
            <v>X</v>
          </cell>
          <cell r="G13">
            <v>1.4999999999999999E-2</v>
          </cell>
          <cell r="H13" t="str">
            <v>Bond Rate</v>
          </cell>
          <cell r="I13" t="str">
            <v>=</v>
          </cell>
          <cell r="J13">
            <v>18150</v>
          </cell>
        </row>
        <row r="14">
          <cell r="A14" t="str">
            <v>Structure Removal</v>
          </cell>
          <cell r="H14" t="str">
            <v>Lump Sum</v>
          </cell>
          <cell r="I14" t="str">
            <v>=</v>
          </cell>
          <cell r="J14">
            <v>0</v>
          </cell>
        </row>
        <row r="15">
          <cell r="A15" t="str">
            <v>Sediment Cell Removal</v>
          </cell>
          <cell r="D15">
            <v>0</v>
          </cell>
          <cell r="E15" t="str">
            <v>Cells</v>
          </cell>
          <cell r="F15" t="str">
            <v>X</v>
          </cell>
          <cell r="G15">
            <v>650</v>
          </cell>
          <cell r="H15" t="str">
            <v>Each</v>
          </cell>
          <cell r="I15" t="str">
            <v>=</v>
          </cell>
          <cell r="J15">
            <v>0</v>
          </cell>
        </row>
        <row r="16">
          <cell r="A16" t="str">
            <v>Cross Valley Pond Removal</v>
          </cell>
          <cell r="D16">
            <v>7</v>
          </cell>
          <cell r="E16" t="str">
            <v>Ponds</v>
          </cell>
          <cell r="F16" t="str">
            <v>X</v>
          </cell>
          <cell r="G16">
            <v>19887.5</v>
          </cell>
          <cell r="H16" t="str">
            <v>Each</v>
          </cell>
          <cell r="I16" t="str">
            <v>=</v>
          </cell>
          <cell r="J16">
            <v>139212.5</v>
          </cell>
        </row>
        <row r="17">
          <cell r="A17" t="str">
            <v>Mine Seals</v>
          </cell>
          <cell r="D17">
            <v>0</v>
          </cell>
          <cell r="E17" t="str">
            <v>Seals</v>
          </cell>
          <cell r="F17" t="str">
            <v>X</v>
          </cell>
          <cell r="G17">
            <v>1500</v>
          </cell>
          <cell r="H17" t="str">
            <v>Each</v>
          </cell>
          <cell r="I17" t="str">
            <v>=</v>
          </cell>
          <cell r="J17">
            <v>0</v>
          </cell>
        </row>
        <row r="18">
          <cell r="A18" t="str">
            <v>Regrade  and Drainage</v>
          </cell>
          <cell r="D18">
            <v>0</v>
          </cell>
          <cell r="E18" t="str">
            <v>CY</v>
          </cell>
          <cell r="F18" t="str">
            <v>X</v>
          </cell>
          <cell r="G18">
            <v>0</v>
          </cell>
          <cell r="H18" t="str">
            <v>per CY</v>
          </cell>
          <cell r="I18" t="str">
            <v>=</v>
          </cell>
          <cell r="J18">
            <v>0</v>
          </cell>
        </row>
        <row r="19">
          <cell r="A19" t="str">
            <v>Seeding and Tree Planting</v>
          </cell>
          <cell r="D19">
            <v>2</v>
          </cell>
          <cell r="E19" t="str">
            <v>Acres</v>
          </cell>
          <cell r="F19" t="str">
            <v>X</v>
          </cell>
          <cell r="G19">
            <v>600</v>
          </cell>
          <cell r="H19" t="str">
            <v>per Ac</v>
          </cell>
          <cell r="I19" t="str">
            <v>=</v>
          </cell>
          <cell r="J19">
            <v>1200</v>
          </cell>
        </row>
        <row r="20">
          <cell r="A20" t="str">
            <v>Tree Planting Only</v>
          </cell>
          <cell r="D20">
            <v>2</v>
          </cell>
          <cell r="E20" t="str">
            <v>Acres</v>
          </cell>
          <cell r="F20" t="str">
            <v>X</v>
          </cell>
          <cell r="G20">
            <v>200</v>
          </cell>
          <cell r="H20" t="str">
            <v>per Ac</v>
          </cell>
          <cell r="I20" t="str">
            <v>=</v>
          </cell>
          <cell r="J20">
            <v>400</v>
          </cell>
        </row>
        <row r="21">
          <cell r="A21" t="str">
            <v>Annual Maintenance / Engineering</v>
          </cell>
          <cell r="D21">
            <v>0</v>
          </cell>
          <cell r="E21" t="str">
            <v>Years</v>
          </cell>
          <cell r="F21" t="str">
            <v>X</v>
          </cell>
          <cell r="G21">
            <v>0</v>
          </cell>
          <cell r="H21" t="str">
            <v>per Yr</v>
          </cell>
          <cell r="I21" t="str">
            <v>=</v>
          </cell>
          <cell r="J21">
            <v>0</v>
          </cell>
        </row>
        <row r="22">
          <cell r="A22" t="str">
            <v>Road Reclamation</v>
          </cell>
          <cell r="D22">
            <v>0</v>
          </cell>
          <cell r="E22" t="str">
            <v>LF</v>
          </cell>
          <cell r="F22" t="str">
            <v>X</v>
          </cell>
          <cell r="G22">
            <v>0</v>
          </cell>
          <cell r="H22" t="str">
            <v>per LF</v>
          </cell>
          <cell r="I22" t="str">
            <v>=</v>
          </cell>
          <cell r="J22">
            <v>50000</v>
          </cell>
        </row>
        <row r="23">
          <cell r="A23" t="str">
            <v>Refuse Facility Reclamation</v>
          </cell>
          <cell r="H23" t="str">
            <v>Lump Sum</v>
          </cell>
          <cell r="I23" t="str">
            <v>=</v>
          </cell>
          <cell r="J23">
            <v>0</v>
          </cell>
        </row>
        <row r="24">
          <cell r="A24" t="str">
            <v>Long Term Water Treatment</v>
          </cell>
          <cell r="H24" t="str">
            <v>Lump Sum</v>
          </cell>
          <cell r="I24" t="str">
            <v>=</v>
          </cell>
          <cell r="J24">
            <v>0</v>
          </cell>
        </row>
        <row r="25">
          <cell r="I25" t="str">
            <v xml:space="preserve">Total  </v>
          </cell>
          <cell r="J25">
            <v>208962.5</v>
          </cell>
        </row>
        <row r="27">
          <cell r="B27" t="str">
            <v xml:space="preserve">Notes: </v>
          </cell>
        </row>
      </sheetData>
      <sheetData sheetId="2">
        <row r="2">
          <cell r="A2" t="str">
            <v>Pioneer</v>
          </cell>
        </row>
        <row r="4">
          <cell r="A4" t="str">
            <v>Mine Name:</v>
          </cell>
          <cell r="B4" t="str">
            <v>COAL RUSH HAULROAD - WINIFREDE NO. 2 MTR</v>
          </cell>
        </row>
        <row r="5">
          <cell r="A5" t="str">
            <v>Permit No.</v>
          </cell>
          <cell r="B5" t="str">
            <v>H-309</v>
          </cell>
        </row>
        <row r="7">
          <cell r="A7" t="str">
            <v>Permit Acres:</v>
          </cell>
          <cell r="B7" t="str">
            <v>65A</v>
          </cell>
        </row>
        <row r="8">
          <cell r="D8" t="str">
            <v>Assume DMM-12 to Land Owner</v>
          </cell>
        </row>
        <row r="12">
          <cell r="D12" t="str">
            <v>Units</v>
          </cell>
          <cell r="G12" t="str">
            <v>Cost / Unit</v>
          </cell>
          <cell r="J12" t="str">
            <v>Total</v>
          </cell>
        </row>
        <row r="13">
          <cell r="A13" t="str">
            <v>5 Yr Bond Premium</v>
          </cell>
          <cell r="C13" t="str">
            <v>40%</v>
          </cell>
          <cell r="D13">
            <v>65000</v>
          </cell>
          <cell r="E13" t="str">
            <v>Bond</v>
          </cell>
          <cell r="F13" t="str">
            <v>X</v>
          </cell>
          <cell r="G13">
            <v>1.4999999999999999E-2</v>
          </cell>
          <cell r="H13" t="str">
            <v>Bond Rate</v>
          </cell>
          <cell r="I13" t="str">
            <v>=</v>
          </cell>
          <cell r="J13">
            <v>1950</v>
          </cell>
        </row>
        <row r="14">
          <cell r="A14" t="str">
            <v>Structure Removal</v>
          </cell>
          <cell r="H14" t="str">
            <v>Lump Sum</v>
          </cell>
          <cell r="I14" t="str">
            <v>=</v>
          </cell>
          <cell r="J14">
            <v>0</v>
          </cell>
        </row>
        <row r="15">
          <cell r="A15" t="str">
            <v>Dug out Pond Removal</v>
          </cell>
          <cell r="D15">
            <v>0</v>
          </cell>
          <cell r="E15" t="str">
            <v>Ponds</v>
          </cell>
          <cell r="F15" t="str">
            <v>X</v>
          </cell>
          <cell r="H15" t="str">
            <v>Each</v>
          </cell>
          <cell r="I15" t="str">
            <v>=</v>
          </cell>
          <cell r="J15">
            <v>0</v>
          </cell>
        </row>
        <row r="16">
          <cell r="A16" t="str">
            <v>Cross Valley Pond Removal</v>
          </cell>
          <cell r="D16">
            <v>0</v>
          </cell>
          <cell r="E16" t="str">
            <v>Ponds</v>
          </cell>
          <cell r="F16" t="str">
            <v>X</v>
          </cell>
          <cell r="G16">
            <v>0</v>
          </cell>
          <cell r="H16" t="str">
            <v>Each</v>
          </cell>
          <cell r="I16" t="str">
            <v>=</v>
          </cell>
          <cell r="J16">
            <v>0</v>
          </cell>
        </row>
        <row r="17">
          <cell r="A17" t="str">
            <v>Mine Seals</v>
          </cell>
          <cell r="D17">
            <v>0</v>
          </cell>
          <cell r="E17" t="str">
            <v>Seals</v>
          </cell>
          <cell r="F17" t="str">
            <v>X</v>
          </cell>
          <cell r="H17" t="str">
            <v>Each</v>
          </cell>
          <cell r="I17" t="str">
            <v>=</v>
          </cell>
          <cell r="J17">
            <v>0</v>
          </cell>
        </row>
        <row r="18">
          <cell r="A18" t="str">
            <v>Regrade  and Drainage</v>
          </cell>
          <cell r="D18">
            <v>0</v>
          </cell>
          <cell r="E18" t="str">
            <v>CY</v>
          </cell>
          <cell r="F18" t="str">
            <v>X</v>
          </cell>
          <cell r="H18" t="str">
            <v>per CY</v>
          </cell>
          <cell r="I18" t="str">
            <v>=</v>
          </cell>
          <cell r="J18">
            <v>0</v>
          </cell>
        </row>
        <row r="19">
          <cell r="A19" t="str">
            <v>Seeding and Tree Planting</v>
          </cell>
          <cell r="D19">
            <v>0</v>
          </cell>
          <cell r="E19" t="str">
            <v>Acres</v>
          </cell>
          <cell r="F19" t="str">
            <v>X</v>
          </cell>
          <cell r="G19">
            <v>0</v>
          </cell>
          <cell r="H19" t="str">
            <v>per Ac</v>
          </cell>
          <cell r="I19" t="str">
            <v>=</v>
          </cell>
          <cell r="J19">
            <v>0</v>
          </cell>
        </row>
        <row r="20">
          <cell r="A20" t="str">
            <v>Tree Planting Only</v>
          </cell>
          <cell r="D20">
            <v>0</v>
          </cell>
          <cell r="E20" t="str">
            <v>Acres</v>
          </cell>
          <cell r="F20" t="str">
            <v>X</v>
          </cell>
          <cell r="H20" t="str">
            <v>per Ac</v>
          </cell>
          <cell r="I20" t="str">
            <v>=</v>
          </cell>
          <cell r="J20">
            <v>0</v>
          </cell>
        </row>
        <row r="21">
          <cell r="A21" t="str">
            <v>Annual Maintenance / Engineering</v>
          </cell>
          <cell r="D21">
            <v>5</v>
          </cell>
          <cell r="E21" t="str">
            <v>Years</v>
          </cell>
          <cell r="F21" t="str">
            <v>X</v>
          </cell>
          <cell r="G21">
            <v>2000</v>
          </cell>
          <cell r="H21" t="str">
            <v>per Yr</v>
          </cell>
          <cell r="I21" t="str">
            <v>=</v>
          </cell>
          <cell r="J21">
            <v>11000</v>
          </cell>
        </row>
        <row r="22">
          <cell r="A22" t="str">
            <v>Road Reclamation</v>
          </cell>
          <cell r="D22">
            <v>0</v>
          </cell>
          <cell r="E22" t="str">
            <v>LF</v>
          </cell>
          <cell r="F22" t="str">
            <v>X</v>
          </cell>
          <cell r="G22">
            <v>0</v>
          </cell>
          <cell r="H22" t="str">
            <v>per LF</v>
          </cell>
          <cell r="I22" t="str">
            <v>=</v>
          </cell>
          <cell r="J22">
            <v>0</v>
          </cell>
        </row>
        <row r="23">
          <cell r="A23" t="str">
            <v>Refuse Facility Reclamation</v>
          </cell>
          <cell r="H23" t="str">
            <v>Lump Sum</v>
          </cell>
          <cell r="I23" t="str">
            <v>=</v>
          </cell>
          <cell r="J23">
            <v>0</v>
          </cell>
        </row>
        <row r="24">
          <cell r="A24" t="str">
            <v>Long Term Water Treatment</v>
          </cell>
          <cell r="H24" t="str">
            <v>Lump Sum</v>
          </cell>
          <cell r="I24" t="str">
            <v>=</v>
          </cell>
          <cell r="J24">
            <v>0</v>
          </cell>
        </row>
        <row r="25">
          <cell r="I25" t="str">
            <v xml:space="preserve">Total  </v>
          </cell>
          <cell r="J25">
            <v>12950</v>
          </cell>
        </row>
        <row r="26">
          <cell r="B26" t="str">
            <v xml:space="preserve">Notes: </v>
          </cell>
        </row>
        <row r="27">
          <cell r="B27" t="str">
            <v>1)  Cells and Ponds removed in 2001</v>
          </cell>
        </row>
      </sheetData>
      <sheetData sheetId="3">
        <row r="2">
          <cell r="A2" t="str">
            <v>Pioneer</v>
          </cell>
        </row>
        <row r="4">
          <cell r="A4" t="str">
            <v>Mine Name:</v>
          </cell>
          <cell r="B4" t="str">
            <v>PIONEER PREPARATION PLANT</v>
          </cell>
        </row>
        <row r="5">
          <cell r="A5" t="str">
            <v>Permit No.</v>
          </cell>
          <cell r="B5" t="str">
            <v>0-162-83</v>
          </cell>
        </row>
        <row r="7">
          <cell r="A7" t="str">
            <v>Permit Acres:</v>
          </cell>
          <cell r="B7" t="str">
            <v>9 Acres</v>
          </cell>
        </row>
        <row r="12">
          <cell r="D12" t="str">
            <v>Units</v>
          </cell>
          <cell r="G12" t="str">
            <v>Cost / Unit</v>
          </cell>
          <cell r="J12" t="str">
            <v>Total</v>
          </cell>
        </row>
        <row r="13">
          <cell r="A13" t="str">
            <v>5 Yr Bond Premium</v>
          </cell>
          <cell r="D13">
            <v>10000</v>
          </cell>
          <cell r="E13" t="str">
            <v>Bond</v>
          </cell>
          <cell r="F13" t="str">
            <v>X</v>
          </cell>
          <cell r="G13">
            <v>1.4999999999999999E-2</v>
          </cell>
          <cell r="H13" t="str">
            <v>Bond Rate</v>
          </cell>
          <cell r="I13" t="str">
            <v>=</v>
          </cell>
          <cell r="J13">
            <v>750</v>
          </cell>
        </row>
        <row r="14">
          <cell r="A14" t="str">
            <v>Structure Removal</v>
          </cell>
          <cell r="H14" t="str">
            <v>Lump Sum</v>
          </cell>
          <cell r="I14" t="str">
            <v>=</v>
          </cell>
          <cell r="J14">
            <v>161549.12296296292</v>
          </cell>
        </row>
        <row r="15">
          <cell r="A15" t="str">
            <v>Remove Sediment Cells</v>
          </cell>
          <cell r="D15">
            <v>6</v>
          </cell>
          <cell r="E15" t="str">
            <v>Cells</v>
          </cell>
          <cell r="F15" t="str">
            <v>X</v>
          </cell>
          <cell r="G15">
            <v>1040</v>
          </cell>
          <cell r="H15" t="str">
            <v>Each</v>
          </cell>
          <cell r="I15" t="str">
            <v>=</v>
          </cell>
          <cell r="J15">
            <v>6240</v>
          </cell>
        </row>
        <row r="16">
          <cell r="A16" t="str">
            <v>Cross Valley Pond Removal</v>
          </cell>
          <cell r="D16">
            <v>0</v>
          </cell>
          <cell r="E16" t="str">
            <v>Ponds</v>
          </cell>
          <cell r="F16" t="str">
            <v>X</v>
          </cell>
          <cell r="G16">
            <v>0</v>
          </cell>
          <cell r="H16" t="str">
            <v>Each</v>
          </cell>
          <cell r="I16" t="str">
            <v>=</v>
          </cell>
          <cell r="J16">
            <v>0</v>
          </cell>
        </row>
        <row r="17">
          <cell r="A17" t="str">
            <v>Mine Seals</v>
          </cell>
          <cell r="E17" t="str">
            <v>Seals</v>
          </cell>
          <cell r="F17" t="str">
            <v>X</v>
          </cell>
          <cell r="H17" t="str">
            <v>Each</v>
          </cell>
          <cell r="I17" t="str">
            <v>=</v>
          </cell>
          <cell r="J17">
            <v>0</v>
          </cell>
        </row>
        <row r="18">
          <cell r="A18" t="str">
            <v>Regrade  and Drainage</v>
          </cell>
          <cell r="D18">
            <v>25000</v>
          </cell>
          <cell r="E18" t="str">
            <v>CY</v>
          </cell>
          <cell r="F18" t="str">
            <v>X</v>
          </cell>
          <cell r="G18">
            <v>6.32</v>
          </cell>
          <cell r="H18" t="str">
            <v>per CY</v>
          </cell>
          <cell r="I18" t="str">
            <v>=</v>
          </cell>
          <cell r="J18">
            <v>158000</v>
          </cell>
        </row>
        <row r="19">
          <cell r="A19" t="str">
            <v>Seeding and Tree Planting</v>
          </cell>
          <cell r="D19">
            <v>9</v>
          </cell>
          <cell r="E19" t="str">
            <v>Acres</v>
          </cell>
          <cell r="F19" t="str">
            <v>X</v>
          </cell>
          <cell r="G19">
            <v>600</v>
          </cell>
          <cell r="H19" t="str">
            <v>per Ac</v>
          </cell>
          <cell r="I19" t="str">
            <v>=</v>
          </cell>
          <cell r="J19">
            <v>5400</v>
          </cell>
        </row>
        <row r="20">
          <cell r="A20" t="str">
            <v>Tree Planting Only</v>
          </cell>
          <cell r="E20" t="str">
            <v>Acres</v>
          </cell>
          <cell r="F20" t="str">
            <v>X</v>
          </cell>
          <cell r="H20" t="str">
            <v>per Ac</v>
          </cell>
          <cell r="I20" t="str">
            <v>=</v>
          </cell>
          <cell r="J20">
            <v>0</v>
          </cell>
        </row>
        <row r="21">
          <cell r="A21" t="str">
            <v>Annual Maintenance / Engineering</v>
          </cell>
          <cell r="D21">
            <v>5</v>
          </cell>
          <cell r="E21" t="str">
            <v>Years</v>
          </cell>
          <cell r="F21" t="str">
            <v>X</v>
          </cell>
          <cell r="G21">
            <v>2500</v>
          </cell>
          <cell r="H21" t="str">
            <v>per Yr</v>
          </cell>
          <cell r="I21" t="str">
            <v>=</v>
          </cell>
          <cell r="J21">
            <v>13750</v>
          </cell>
        </row>
        <row r="22">
          <cell r="A22" t="str">
            <v>Road Reclamation</v>
          </cell>
          <cell r="D22">
            <v>2000</v>
          </cell>
          <cell r="E22" t="str">
            <v>LF</v>
          </cell>
          <cell r="F22" t="str">
            <v>X</v>
          </cell>
          <cell r="G22">
            <v>3.9000000000000004</v>
          </cell>
          <cell r="H22" t="str">
            <v>per LF</v>
          </cell>
          <cell r="I22" t="str">
            <v>=</v>
          </cell>
          <cell r="J22">
            <v>7800.0000000000009</v>
          </cell>
        </row>
        <row r="23">
          <cell r="A23" t="str">
            <v>Refuse Facility Reclamation</v>
          </cell>
          <cell r="H23" t="str">
            <v>Lump Sum</v>
          </cell>
          <cell r="I23" t="str">
            <v>=</v>
          </cell>
          <cell r="J23">
            <v>0</v>
          </cell>
        </row>
        <row r="24">
          <cell r="A24" t="str">
            <v>Long Term Water Treatment</v>
          </cell>
          <cell r="H24" t="str">
            <v>Lump Sum</v>
          </cell>
          <cell r="I24" t="str">
            <v>=</v>
          </cell>
          <cell r="J24">
            <v>0</v>
          </cell>
        </row>
        <row r="25">
          <cell r="I25" t="str">
            <v xml:space="preserve">Total  </v>
          </cell>
          <cell r="J25">
            <v>353489.12296296295</v>
          </cell>
        </row>
        <row r="27">
          <cell r="B27" t="str">
            <v xml:space="preserve">Notes: </v>
          </cell>
        </row>
      </sheetData>
      <sheetData sheetId="4">
        <row r="2">
          <cell r="A2" t="str">
            <v>Pioneer</v>
          </cell>
        </row>
      </sheetData>
      <sheetData sheetId="5">
        <row r="2">
          <cell r="A2" t="str">
            <v>Pioneer</v>
          </cell>
        </row>
      </sheetData>
      <sheetData sheetId="6">
        <row r="2">
          <cell r="A2" t="str">
            <v>Pioneer</v>
          </cell>
        </row>
      </sheetData>
      <sheetData sheetId="7">
        <row r="2">
          <cell r="A2" t="str">
            <v>Pioneer</v>
          </cell>
        </row>
      </sheetData>
      <sheetData sheetId="8">
        <row r="2">
          <cell r="A2" t="str">
            <v>Pioneer</v>
          </cell>
        </row>
      </sheetData>
      <sheetData sheetId="9">
        <row r="2">
          <cell r="A2" t="str">
            <v>Pioneer</v>
          </cell>
        </row>
      </sheetData>
      <sheetData sheetId="10">
        <row r="2">
          <cell r="A2" t="str">
            <v>Pioneer</v>
          </cell>
        </row>
      </sheetData>
      <sheetData sheetId="11">
        <row r="2">
          <cell r="A2" t="str">
            <v>Pioneer</v>
          </cell>
        </row>
      </sheetData>
      <sheetData sheetId="12">
        <row r="2">
          <cell r="A2" t="str">
            <v>Pioneer</v>
          </cell>
        </row>
      </sheetData>
      <sheetData sheetId="13">
        <row r="2">
          <cell r="A2" t="str">
            <v>Pioneer</v>
          </cell>
        </row>
      </sheetData>
      <sheetData sheetId="14">
        <row r="2">
          <cell r="A2" t="str">
            <v>Pioneer</v>
          </cell>
        </row>
      </sheetData>
      <sheetData sheetId="15">
        <row r="2">
          <cell r="A2" t="str">
            <v>Pioneer</v>
          </cell>
        </row>
      </sheetData>
      <sheetData sheetId="16">
        <row r="2">
          <cell r="A2" t="str">
            <v>Pioneer</v>
          </cell>
        </row>
      </sheetData>
      <sheetData sheetId="17">
        <row r="2">
          <cell r="A2" t="str">
            <v>Pioneer</v>
          </cell>
        </row>
      </sheetData>
      <sheetData sheetId="18">
        <row r="2">
          <cell r="A2" t="str">
            <v>Pioneer</v>
          </cell>
        </row>
      </sheetData>
      <sheetData sheetId="19">
        <row r="2">
          <cell r="A2" t="str">
            <v>Pioneer</v>
          </cell>
        </row>
      </sheetData>
      <sheetData sheetId="20">
        <row r="2">
          <cell r="A2" t="str">
            <v>Pioneer</v>
          </cell>
        </row>
      </sheetData>
      <sheetData sheetId="21">
        <row r="2">
          <cell r="A2" t="str">
            <v>Pioneer</v>
          </cell>
        </row>
      </sheetData>
      <sheetData sheetId="22">
        <row r="2">
          <cell r="A2" t="str">
            <v>Pioneer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LIABILITY"/>
      <sheetName val="Permit Summary"/>
      <sheetName val="Unit Costs-Assumptions"/>
      <sheetName val="South Augusta-4A"/>
      <sheetName val="S. Augusta-4B"/>
      <sheetName val="Augusta-5A"/>
      <sheetName val="Augusta-5B"/>
      <sheetName val="Patoka River-6A"/>
      <sheetName val="Patoka River-6B"/>
      <sheetName val="Freelandville-7A"/>
      <sheetName val="Freelandville-7B"/>
      <sheetName val="Freelandville East-8A"/>
      <sheetName val="Freelandville East-8B"/>
      <sheetName val="Freelandville UG-9A"/>
      <sheetName val="Freelandville UG-9B"/>
      <sheetName val="Flint Hill-10A"/>
      <sheetName val="Flint Hill-10B"/>
      <sheetName val="Pond Creek-11A"/>
      <sheetName val="Pond Creek-11B"/>
      <sheetName val="Newberry-12A"/>
      <sheetName val="Newberry-12B"/>
      <sheetName val="Martz-13A"/>
      <sheetName val="Martz-13B"/>
      <sheetName val="Switz City-14A"/>
      <sheetName val="Switz City-14B"/>
      <sheetName val="Lyons-15A"/>
      <sheetName val="Lyons-15B"/>
      <sheetName val="Dozer_Grading"/>
      <sheetName val="Ldr_Trk"/>
      <sheetName val="Scraper"/>
      <sheetName val="D&amp;B"/>
      <sheetName val="Dozer_Prod"/>
      <sheetName val="Trk_v_Scrap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James River Coal Company</v>
          </cell>
        </row>
        <row r="2">
          <cell r="A2" t="str">
            <v>Triad Mining, Inc. Operations</v>
          </cell>
        </row>
        <row r="3">
          <cell r="A3" t="str">
            <v xml:space="preserve">End-of-Mine Reclamation Liability Estimate  </v>
          </cell>
        </row>
        <row r="4">
          <cell r="A4" t="str">
            <v>Table 5A</v>
          </cell>
        </row>
        <row r="6">
          <cell r="A6" t="str">
            <v>Mine:</v>
          </cell>
          <cell r="B6" t="str">
            <v>Augusta</v>
          </cell>
        </row>
        <row r="7">
          <cell r="A7" t="str">
            <v>Permit No.</v>
          </cell>
          <cell r="B7" t="str">
            <v>S-350</v>
          </cell>
        </row>
        <row r="8">
          <cell r="A8" t="str">
            <v>Acres:</v>
          </cell>
          <cell r="B8">
            <v>871.3</v>
          </cell>
          <cell r="C8" t="str">
            <v>Bonded:</v>
          </cell>
          <cell r="D8">
            <v>445.6</v>
          </cell>
        </row>
        <row r="9">
          <cell r="A9" t="str">
            <v>Estimated Completion Date:</v>
          </cell>
          <cell r="C9">
            <v>2008</v>
          </cell>
        </row>
        <row r="11">
          <cell r="A11" t="str">
            <v>Final Pit</v>
          </cell>
        </row>
        <row r="12">
          <cell r="A12" t="str">
            <v>Acres</v>
          </cell>
          <cell r="B12" t="str">
            <v>Material</v>
          </cell>
          <cell r="C12" t="str">
            <v>Unit Thickness (feet)</v>
          </cell>
          <cell r="D12" t="str">
            <v>Cubic Yards</v>
          </cell>
          <cell r="E12" t="str">
            <v>Reclamation Equipment</v>
          </cell>
          <cell r="F12" t="str">
            <v>Unit Cost</v>
          </cell>
          <cell r="G12" t="str">
            <v>Total Cost</v>
          </cell>
        </row>
        <row r="13">
          <cell r="C13" t="str">
            <v>(feet)</v>
          </cell>
        </row>
        <row r="14">
          <cell r="A14">
            <v>6</v>
          </cell>
          <cell r="B14" t="str">
            <v>Spoil</v>
          </cell>
          <cell r="C14">
            <v>30</v>
          </cell>
          <cell r="D14">
            <v>290400</v>
          </cell>
          <cell r="E14" t="str">
            <v>Dozer</v>
          </cell>
          <cell r="F14">
            <v>0.16883801986149091</v>
          </cell>
          <cell r="G14">
            <v>49030.560967776961</v>
          </cell>
        </row>
        <row r="15">
          <cell r="A15">
            <v>5</v>
          </cell>
          <cell r="B15" t="str">
            <v>Subsoil</v>
          </cell>
          <cell r="C15">
            <v>4</v>
          </cell>
          <cell r="D15">
            <v>32266.666666666668</v>
          </cell>
          <cell r="E15" t="str">
            <v>Trk/Shovel</v>
          </cell>
          <cell r="F15">
            <v>0.64762629728375054</v>
          </cell>
          <cell r="G15">
            <v>20896.741859022353</v>
          </cell>
        </row>
        <row r="16">
          <cell r="A16">
            <v>5</v>
          </cell>
          <cell r="B16" t="str">
            <v>Topsoil</v>
          </cell>
          <cell r="C16">
            <v>1</v>
          </cell>
          <cell r="D16">
            <v>8066.666666666667</v>
          </cell>
          <cell r="E16" t="str">
            <v>Scraper</v>
          </cell>
          <cell r="F16">
            <v>0.53693245203034357</v>
          </cell>
          <cell r="G16">
            <v>4331.2551130447719</v>
          </cell>
        </row>
        <row r="17">
          <cell r="G17">
            <v>74258.557939844075</v>
          </cell>
        </row>
        <row r="19">
          <cell r="A19" t="str">
            <v>Haul Road (100' wide x 10,000 long)</v>
          </cell>
        </row>
        <row r="20">
          <cell r="A20" t="str">
            <v>Acres</v>
          </cell>
          <cell r="B20" t="str">
            <v>Material</v>
          </cell>
          <cell r="C20" t="str">
            <v>Unit Thickness (feet)</v>
          </cell>
          <cell r="D20" t="str">
            <v>Cubic Yards</v>
          </cell>
          <cell r="E20" t="str">
            <v>Reclamation Equipment</v>
          </cell>
          <cell r="F20" t="str">
            <v>Unit Cost</v>
          </cell>
          <cell r="G20" t="str">
            <v>Total Cost</v>
          </cell>
        </row>
        <row r="21">
          <cell r="C21" t="str">
            <v>(feet)</v>
          </cell>
        </row>
        <row r="22">
          <cell r="A22">
            <v>17</v>
          </cell>
          <cell r="B22" t="str">
            <v>Spoil</v>
          </cell>
          <cell r="C22">
            <v>4</v>
          </cell>
          <cell r="D22">
            <v>109706.66666666667</v>
          </cell>
          <cell r="E22" t="str">
            <v>Trk/Shovel</v>
          </cell>
          <cell r="F22">
            <v>0.64762629728375054</v>
          </cell>
          <cell r="G22">
            <v>71048.922320675993</v>
          </cell>
        </row>
        <row r="23">
          <cell r="A23">
            <v>17</v>
          </cell>
          <cell r="B23" t="str">
            <v>Subsoil</v>
          </cell>
          <cell r="C23">
            <v>4</v>
          </cell>
          <cell r="D23">
            <v>109706.66666666667</v>
          </cell>
          <cell r="E23" t="str">
            <v>Trk/Shovel</v>
          </cell>
          <cell r="F23">
            <v>0.64762629728375054</v>
          </cell>
          <cell r="G23">
            <v>71048.922320675993</v>
          </cell>
        </row>
        <row r="24">
          <cell r="A24">
            <v>17</v>
          </cell>
          <cell r="B24" t="str">
            <v>Topsoil</v>
          </cell>
          <cell r="C24">
            <v>1</v>
          </cell>
          <cell r="D24">
            <v>27426.666666666668</v>
          </cell>
          <cell r="E24" t="str">
            <v>Scraper</v>
          </cell>
          <cell r="F24">
            <v>0.53693245203034357</v>
          </cell>
          <cell r="G24">
            <v>14726.267384352224</v>
          </cell>
        </row>
        <row r="25">
          <cell r="G25">
            <v>156824.11202570421</v>
          </cell>
        </row>
        <row r="27">
          <cell r="A27" t="str">
            <v xml:space="preserve">Demolition of Plant </v>
          </cell>
          <cell r="G27">
            <v>142000</v>
          </cell>
        </row>
        <row r="29">
          <cell r="A29" t="str">
            <v>Reclamation of Plant Site</v>
          </cell>
        </row>
        <row r="30">
          <cell r="A30" t="str">
            <v>Acres</v>
          </cell>
          <cell r="B30" t="str">
            <v>Material</v>
          </cell>
          <cell r="C30" t="str">
            <v>Unit Thickness (feet)</v>
          </cell>
          <cell r="D30" t="str">
            <v>Cubic Yards</v>
          </cell>
          <cell r="E30" t="str">
            <v>Reclamation Equipment</v>
          </cell>
          <cell r="F30" t="str">
            <v>Unit Cost</v>
          </cell>
          <cell r="G30" t="str">
            <v>Total Cost</v>
          </cell>
        </row>
        <row r="31">
          <cell r="A31">
            <v>25</v>
          </cell>
          <cell r="B31" t="str">
            <v>Spoil</v>
          </cell>
          <cell r="C31">
            <v>6</v>
          </cell>
          <cell r="D31">
            <v>242000</v>
          </cell>
          <cell r="E31" t="str">
            <v>Trk/Shovel</v>
          </cell>
          <cell r="F31">
            <v>0.64762629728375054</v>
          </cell>
          <cell r="G31">
            <v>156725.56394266762</v>
          </cell>
        </row>
        <row r="32">
          <cell r="A32">
            <v>25</v>
          </cell>
          <cell r="B32" t="str">
            <v>Subsoil</v>
          </cell>
          <cell r="C32">
            <v>0</v>
          </cell>
          <cell r="D32">
            <v>0</v>
          </cell>
          <cell r="E32" t="str">
            <v>Trk/Shovel</v>
          </cell>
          <cell r="F32">
            <v>0.64762629728375054</v>
          </cell>
          <cell r="G32">
            <v>0</v>
          </cell>
        </row>
        <row r="33">
          <cell r="A33">
            <v>25</v>
          </cell>
          <cell r="B33" t="str">
            <v>Topsoil</v>
          </cell>
          <cell r="C33">
            <v>0</v>
          </cell>
          <cell r="D33">
            <v>0</v>
          </cell>
          <cell r="E33" t="str">
            <v>Scraper</v>
          </cell>
          <cell r="F33">
            <v>0.53693245203034357</v>
          </cell>
          <cell r="G33">
            <v>0</v>
          </cell>
        </row>
        <row r="34">
          <cell r="G34">
            <v>156725.56394266762</v>
          </cell>
        </row>
        <row r="36">
          <cell r="A36" t="str">
            <v>Removal of Sediment Ponds</v>
          </cell>
        </row>
        <row r="37">
          <cell r="A37" t="str">
            <v>Acres</v>
          </cell>
          <cell r="B37" t="str">
            <v>Material</v>
          </cell>
          <cell r="C37" t="str">
            <v>Unit Thickness (feet)</v>
          </cell>
          <cell r="D37" t="str">
            <v>Cubic Yards</v>
          </cell>
          <cell r="E37" t="str">
            <v>Reclamation Equipment</v>
          </cell>
          <cell r="F37" t="str">
            <v>Unit Cost</v>
          </cell>
          <cell r="G37" t="str">
            <v>Total Cost</v>
          </cell>
        </row>
        <row r="38">
          <cell r="B38" t="str">
            <v>Spoil</v>
          </cell>
          <cell r="C38">
            <v>4</v>
          </cell>
          <cell r="D38">
            <v>0</v>
          </cell>
          <cell r="E38" t="str">
            <v>Trk/Shovel</v>
          </cell>
          <cell r="F38">
            <v>0.64762629728375054</v>
          </cell>
          <cell r="G38">
            <v>0</v>
          </cell>
        </row>
        <row r="39">
          <cell r="B39" t="str">
            <v>Subsoil</v>
          </cell>
          <cell r="C39">
            <v>4</v>
          </cell>
          <cell r="D39">
            <v>0</v>
          </cell>
          <cell r="E39" t="str">
            <v>Trk/Shovel</v>
          </cell>
          <cell r="F39">
            <v>0.64762629728375054</v>
          </cell>
          <cell r="G39">
            <v>0</v>
          </cell>
        </row>
        <row r="40">
          <cell r="B40" t="str">
            <v>Topsoil</v>
          </cell>
          <cell r="C40">
            <v>1</v>
          </cell>
          <cell r="D40">
            <v>0</v>
          </cell>
          <cell r="E40" t="str">
            <v>Scraper</v>
          </cell>
          <cell r="F40">
            <v>0.53693245203034357</v>
          </cell>
          <cell r="G40">
            <v>0</v>
          </cell>
        </row>
        <row r="41">
          <cell r="G41">
            <v>0</v>
          </cell>
        </row>
        <row r="43">
          <cell r="A43" t="str">
            <v>Revegetation</v>
          </cell>
        </row>
        <row r="44">
          <cell r="A44" t="str">
            <v>Acres</v>
          </cell>
          <cell r="B44" t="str">
            <v>Unit Cost</v>
          </cell>
          <cell r="C44" t="str">
            <v># Years</v>
          </cell>
          <cell r="G44" t="str">
            <v>Total Cost</v>
          </cell>
        </row>
        <row r="45">
          <cell r="A45">
            <v>116.97000000000001</v>
          </cell>
          <cell r="B45">
            <v>600</v>
          </cell>
          <cell r="C45">
            <v>1</v>
          </cell>
          <cell r="G45">
            <v>70182.000000000015</v>
          </cell>
        </row>
        <row r="48">
          <cell r="A48" t="str">
            <v>Restoration of public roads</v>
          </cell>
        </row>
        <row r="49">
          <cell r="A49" t="str">
            <v>Length (LF)</v>
          </cell>
          <cell r="B49" t="str">
            <v>Type</v>
          </cell>
          <cell r="C49" t="str">
            <v>Unit Cost</v>
          </cell>
          <cell r="G49" t="str">
            <v>Total Cost</v>
          </cell>
        </row>
        <row r="50">
          <cell r="A50">
            <v>0</v>
          </cell>
          <cell r="B50" t="str">
            <v>Gravel with base</v>
          </cell>
          <cell r="C50">
            <v>14.5</v>
          </cell>
          <cell r="G50">
            <v>0</v>
          </cell>
          <cell r="J50">
            <v>599990.23390821589</v>
          </cell>
        </row>
        <row r="52">
          <cell r="A52" t="str">
            <v>Maintenance of Permit Area</v>
          </cell>
        </row>
        <row r="53">
          <cell r="D53" t="str">
            <v>Unit Cost</v>
          </cell>
          <cell r="G53" t="str">
            <v>Total Cost</v>
          </cell>
        </row>
        <row r="54">
          <cell r="A54" t="str">
            <v>Maintenance Repairs</v>
          </cell>
          <cell r="D54">
            <v>25</v>
          </cell>
          <cell r="G54">
            <v>43565</v>
          </cell>
        </row>
        <row r="55">
          <cell r="A55" t="str">
            <v xml:space="preserve">Property Tax, Insurance, Etc. </v>
          </cell>
          <cell r="D55">
            <v>5</v>
          </cell>
          <cell r="G55">
            <v>26139</v>
          </cell>
        </row>
        <row r="56">
          <cell r="A56" t="str">
            <v>Bonding</v>
          </cell>
          <cell r="D56">
            <v>18.366533194252838</v>
          </cell>
          <cell r="G56">
            <v>49104.763148154394</v>
          </cell>
        </row>
        <row r="57">
          <cell r="A57" t="str">
            <v>Water Treatment and Structure Maint.</v>
          </cell>
          <cell r="D57">
            <v>500</v>
          </cell>
          <cell r="G57">
            <v>3000</v>
          </cell>
        </row>
        <row r="58">
          <cell r="A58" t="str">
            <v>Engineering / Administrative</v>
          </cell>
          <cell r="D58">
            <v>5000</v>
          </cell>
          <cell r="G58">
            <v>30000</v>
          </cell>
        </row>
        <row r="59">
          <cell r="G59">
            <v>151808.76314815439</v>
          </cell>
          <cell r="J59">
            <v>151808.76314815439</v>
          </cell>
        </row>
        <row r="61">
          <cell r="A61" t="str">
            <v>TOTAL LIABILITY</v>
          </cell>
          <cell r="G61">
            <v>751798.99705637025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mburgy"/>
      <sheetName val="Leeco-AMBqual"/>
      <sheetName val="Hazard No. 8"/>
      <sheetName val="LEECO-H8qual"/>
      <sheetName val="Hazard 7R&amp;8Cont"/>
      <sheetName val="LEECO-H7R&amp;8 q"/>
      <sheetName val="Stacy Br. Surface"/>
      <sheetName val="1H8D"/>
      <sheetName val="QUALC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Normal="100" zoomScaleSheetLayoutView="100" workbookViewId="0">
      <selection sqref="A1:H18"/>
    </sheetView>
  </sheetViews>
  <sheetFormatPr defaultRowHeight="15" x14ac:dyDescent="0.25"/>
  <cols>
    <col min="2" max="2" width="12.140625" customWidth="1"/>
    <col min="3" max="8" width="11.7109375" customWidth="1"/>
    <col min="9" max="9" width="12" customWidth="1"/>
    <col min="10" max="10" width="8.85546875" customWidth="1"/>
    <col min="11" max="11" width="10.85546875" customWidth="1"/>
    <col min="12" max="12" width="2.28515625" customWidth="1"/>
    <col min="13" max="13" width="12.7109375" customWidth="1"/>
  </cols>
  <sheetData>
    <row r="1" spans="1:15" x14ac:dyDescent="0.25">
      <c r="A1" s="36" t="s">
        <v>17</v>
      </c>
      <c r="B1" s="36"/>
      <c r="C1" s="36"/>
      <c r="D1" s="36"/>
      <c r="E1" s="36"/>
      <c r="F1" s="36"/>
      <c r="G1" s="36"/>
      <c r="H1" s="36"/>
      <c r="I1" s="34"/>
      <c r="J1" s="34"/>
      <c r="K1" s="34"/>
      <c r="L1" s="34"/>
      <c r="M1" s="34"/>
      <c r="N1" s="34"/>
      <c r="O1" s="34"/>
    </row>
    <row r="2" spans="1:15" x14ac:dyDescent="0.25">
      <c r="A2" s="36" t="s">
        <v>22</v>
      </c>
      <c r="B2" s="36"/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</row>
    <row r="3" spans="1:15" x14ac:dyDescent="0.25">
      <c r="A3" s="36" t="s">
        <v>23</v>
      </c>
      <c r="B3" s="36"/>
      <c r="C3" s="36"/>
      <c r="D3" s="36"/>
      <c r="E3" s="36"/>
      <c r="F3" s="36"/>
      <c r="G3" s="36"/>
      <c r="H3" s="36"/>
      <c r="I3" s="35"/>
      <c r="J3" s="35"/>
      <c r="K3" s="35"/>
      <c r="L3" s="35"/>
      <c r="M3" s="35"/>
      <c r="N3" s="35"/>
      <c r="O3" s="35"/>
    </row>
    <row r="4" spans="1:15" x14ac:dyDescent="0.25">
      <c r="A4" s="36" t="s">
        <v>24</v>
      </c>
      <c r="B4" s="36"/>
      <c r="C4" s="36"/>
      <c r="D4" s="36"/>
      <c r="E4" s="36"/>
      <c r="F4" s="36"/>
      <c r="G4" s="36"/>
      <c r="H4" s="36"/>
      <c r="I4" s="35"/>
      <c r="J4" s="35"/>
      <c r="K4" s="35"/>
      <c r="L4" s="35"/>
      <c r="M4" s="35"/>
      <c r="N4" s="35"/>
      <c r="O4" s="35"/>
    </row>
    <row r="5" spans="1:15" x14ac:dyDescent="0.25">
      <c r="A5" s="36" t="s">
        <v>0</v>
      </c>
      <c r="B5" s="36"/>
      <c r="C5" s="36"/>
      <c r="D5" s="36"/>
      <c r="E5" s="36"/>
      <c r="F5" s="36"/>
      <c r="G5" s="36"/>
      <c r="H5" s="36"/>
      <c r="I5" s="35"/>
      <c r="J5" s="35"/>
      <c r="K5" s="35"/>
      <c r="L5" s="35"/>
      <c r="M5" s="35"/>
      <c r="N5" s="35"/>
      <c r="O5" s="35"/>
    </row>
    <row r="6" spans="1:15" x14ac:dyDescent="0.25">
      <c r="A6" s="36"/>
      <c r="B6" s="36"/>
      <c r="C6" s="36"/>
      <c r="D6" s="36"/>
      <c r="E6" s="36"/>
      <c r="F6" s="36"/>
      <c r="G6" s="36"/>
      <c r="H6" s="36"/>
    </row>
    <row r="8" spans="1:15" ht="15" customHeight="1" x14ac:dyDescent="0.25">
      <c r="A8" s="18" t="s">
        <v>8</v>
      </c>
      <c r="B8" s="2" t="s">
        <v>10</v>
      </c>
      <c r="C8" s="2"/>
      <c r="D8" s="2" t="s">
        <v>11</v>
      </c>
      <c r="E8" s="2"/>
      <c r="F8" s="3" t="s">
        <v>1</v>
      </c>
      <c r="G8" s="4"/>
      <c r="H8" s="5"/>
    </row>
    <row r="9" spans="1:15" ht="63.75" x14ac:dyDescent="0.25">
      <c r="A9" s="20"/>
      <c r="B9" s="6" t="s">
        <v>12</v>
      </c>
      <c r="C9" s="6" t="s">
        <v>13</v>
      </c>
      <c r="D9" s="19" t="s">
        <v>14</v>
      </c>
      <c r="E9" s="19" t="s">
        <v>9</v>
      </c>
      <c r="F9" s="7" t="s">
        <v>2</v>
      </c>
      <c r="G9" s="7" t="s">
        <v>3</v>
      </c>
      <c r="H9" s="8" t="s">
        <v>4</v>
      </c>
    </row>
    <row r="10" spans="1:15" x14ac:dyDescent="0.25">
      <c r="A10" s="9" t="s">
        <v>5</v>
      </c>
      <c r="B10" s="10">
        <v>832000</v>
      </c>
      <c r="C10" s="11">
        <v>575100</v>
      </c>
      <c r="D10" s="21">
        <f>(26+33)/2</f>
        <v>29.5</v>
      </c>
      <c r="E10" s="22">
        <f>50-D10</f>
        <v>20.5</v>
      </c>
      <c r="F10" s="23">
        <f>ROUND(B10*D10/27,-2)</f>
        <v>909000</v>
      </c>
      <c r="G10" s="23">
        <f>ROUND(C10*E10/27,-2)</f>
        <v>436700</v>
      </c>
      <c r="H10" s="23">
        <f>SUM(F10:G10)</f>
        <v>1345700</v>
      </c>
    </row>
    <row r="11" spans="1:15" x14ac:dyDescent="0.25">
      <c r="A11" s="12" t="s">
        <v>6</v>
      </c>
      <c r="B11" s="13">
        <v>81800</v>
      </c>
      <c r="C11" s="14">
        <v>81800</v>
      </c>
      <c r="D11" s="24">
        <v>26</v>
      </c>
      <c r="E11" s="25">
        <v>20.5</v>
      </c>
      <c r="F11" s="26">
        <f>ROUND(B11*D11/27,-2)</f>
        <v>78800</v>
      </c>
      <c r="G11" s="26">
        <f>ROUND(C11*E11/27,-2)</f>
        <v>62100</v>
      </c>
      <c r="H11" s="26">
        <f>SUM(F11:G11)</f>
        <v>140900</v>
      </c>
    </row>
    <row r="12" spans="1:15" x14ac:dyDescent="0.25">
      <c r="A12" s="15" t="s">
        <v>7</v>
      </c>
      <c r="B12" s="16">
        <v>83800</v>
      </c>
      <c r="C12" s="17">
        <v>83800</v>
      </c>
      <c r="D12" s="27">
        <v>33</v>
      </c>
      <c r="E12" s="28">
        <v>20.5</v>
      </c>
      <c r="F12" s="29">
        <f>ROUND(B12*D12/27,-2)</f>
        <v>102400</v>
      </c>
      <c r="G12" s="29">
        <f>ROUND(C12*E12/27,-2)</f>
        <v>63600</v>
      </c>
      <c r="H12" s="29">
        <f>SUM(F12:G12)</f>
        <v>166000</v>
      </c>
    </row>
    <row r="13" spans="1:15" ht="15.75" x14ac:dyDescent="0.25">
      <c r="A13" s="30" t="s">
        <v>15</v>
      </c>
      <c r="B13" s="31">
        <f>SUM(B10:B12)</f>
        <v>997600</v>
      </c>
      <c r="C13" s="32">
        <f>SUM(C10:C12)</f>
        <v>740700</v>
      </c>
      <c r="F13" s="33">
        <f>SUM(F10:F12)</f>
        <v>1090200</v>
      </c>
      <c r="G13" s="33">
        <f>SUM(G10:G12)</f>
        <v>562400</v>
      </c>
      <c r="H13" s="38">
        <f>SUM(H10:H12)</f>
        <v>1652600</v>
      </c>
    </row>
    <row r="15" spans="1:15" x14ac:dyDescent="0.25">
      <c r="A15" s="42" t="s">
        <v>18</v>
      </c>
    </row>
    <row r="16" spans="1:15" x14ac:dyDescent="0.25">
      <c r="A16" s="40" t="s">
        <v>19</v>
      </c>
      <c r="B16" s="1" t="s">
        <v>16</v>
      </c>
      <c r="C16" s="1"/>
      <c r="D16" s="1"/>
      <c r="E16" s="1"/>
      <c r="F16" s="1"/>
      <c r="G16" s="1"/>
    </row>
    <row r="17" spans="1:8" ht="16.5" customHeight="1" x14ac:dyDescent="0.25">
      <c r="A17" s="40" t="s">
        <v>19</v>
      </c>
      <c r="B17" s="1" t="s">
        <v>20</v>
      </c>
      <c r="C17" s="1"/>
      <c r="D17" s="1"/>
      <c r="E17" s="1"/>
      <c r="F17" s="1"/>
      <c r="G17" s="1"/>
    </row>
    <row r="18" spans="1:8" ht="31.5" customHeight="1" x14ac:dyDescent="0.25">
      <c r="A18" s="41" t="s">
        <v>19</v>
      </c>
      <c r="B18" s="37" t="s">
        <v>21</v>
      </c>
      <c r="C18" s="37"/>
      <c r="D18" s="37"/>
      <c r="E18" s="37"/>
      <c r="F18" s="37"/>
      <c r="G18" s="37"/>
      <c r="H18" s="39"/>
    </row>
  </sheetData>
  <mergeCells count="11">
    <mergeCell ref="A3:H3"/>
    <mergeCell ref="A8:A9"/>
    <mergeCell ref="B8:C8"/>
    <mergeCell ref="D8:E8"/>
    <mergeCell ref="F8:H8"/>
    <mergeCell ref="A1:H1"/>
    <mergeCell ref="A2:H2"/>
    <mergeCell ref="A4:H4"/>
    <mergeCell ref="A5:H5"/>
    <mergeCell ref="A6:H6"/>
    <mergeCell ref="B18:G18"/>
  </mergeCells>
  <printOptions horizontalCentered="1"/>
  <pageMargins left="0.7" right="0.7" top="0.75" bottom="0.75" header="0.3" footer="0.3"/>
  <pageSetup orientation="landscape" r:id="rId1"/>
  <headerFooter>
    <oddFooter>&amp;L&amp;9&amp;F, 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Available Storage Capacity</vt:lpstr>
      <vt:lpstr>'Available Storage Capacity'!Print_Area</vt:lpstr>
    </vt:vector>
  </TitlesOfParts>
  <Company>Cardno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2015-09-09T17:19:09Z</cp:lastPrinted>
  <dcterms:created xsi:type="dcterms:W3CDTF">2015-09-09T16:16:23Z</dcterms:created>
  <dcterms:modified xsi:type="dcterms:W3CDTF">2015-09-09T17:23:27Z</dcterms:modified>
</cp:coreProperties>
</file>