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19032" windowHeight="11016"/>
  </bookViews>
  <sheets>
    <sheet name="SO2" sheetId="3" r:id="rId1"/>
  </sheets>
  <calcPr calcId="145621"/>
</workbook>
</file>

<file path=xl/calcChain.xml><?xml version="1.0" encoding="utf-8"?>
<calcChain xmlns="http://schemas.openxmlformats.org/spreadsheetml/2006/main">
  <c r="H467" i="3" l="1"/>
  <c r="G467" i="3"/>
  <c r="I518" i="3" l="1"/>
  <c r="E518" i="3"/>
  <c r="D516" i="3"/>
  <c r="E516" i="3" s="1"/>
  <c r="C516" i="3"/>
  <c r="C520" i="3" s="1"/>
  <c r="C526" i="3" s="1"/>
  <c r="I503" i="3"/>
  <c r="E503" i="3"/>
  <c r="I488" i="3"/>
  <c r="E488" i="3"/>
  <c r="H473" i="3"/>
  <c r="I467" i="3"/>
  <c r="E471" i="3"/>
  <c r="I471" i="3"/>
  <c r="G473" i="3"/>
  <c r="D520" i="3" l="1"/>
  <c r="I473" i="3"/>
  <c r="H475" i="3" s="1"/>
  <c r="G479" i="3"/>
  <c r="G484" i="3" s="1"/>
  <c r="G490" i="3" s="1"/>
  <c r="G496" i="3" s="1"/>
  <c r="G501" i="3" s="1"/>
  <c r="G505" i="3" s="1"/>
  <c r="G511" i="3" s="1"/>
  <c r="G516" i="3" s="1"/>
  <c r="G520" i="3" s="1"/>
  <c r="G526" i="3" s="1"/>
  <c r="I454" i="3"/>
  <c r="E454" i="3"/>
  <c r="I439" i="3"/>
  <c r="E439" i="3"/>
  <c r="E520" i="3" l="1"/>
  <c r="D524" i="3" s="1"/>
  <c r="E524" i="3" s="1"/>
  <c r="H477" i="3"/>
  <c r="I477" i="3" s="1"/>
  <c r="I423" i="3"/>
  <c r="E423" i="3"/>
  <c r="I408" i="3"/>
  <c r="E408" i="3"/>
  <c r="I393" i="3"/>
  <c r="E393" i="3"/>
  <c r="I378" i="3"/>
  <c r="E378" i="3"/>
  <c r="D286" i="3"/>
  <c r="I363" i="3"/>
  <c r="E363" i="3"/>
  <c r="I348" i="3"/>
  <c r="E348" i="3"/>
  <c r="I339" i="3"/>
  <c r="I333" i="3"/>
  <c r="E333" i="3"/>
  <c r="I324" i="3"/>
  <c r="I318" i="3"/>
  <c r="E318" i="3"/>
  <c r="I309" i="3"/>
  <c r="I303" i="3"/>
  <c r="E303" i="3"/>
  <c r="I288" i="3"/>
  <c r="E273" i="3"/>
  <c r="I269" i="3"/>
  <c r="E269" i="3"/>
  <c r="E208" i="3"/>
  <c r="I260" i="3"/>
  <c r="I254" i="3"/>
  <c r="E254" i="3"/>
  <c r="I246" i="3"/>
  <c r="I240" i="3"/>
  <c r="E240" i="3"/>
  <c r="I231" i="3"/>
  <c r="I225" i="3"/>
  <c r="E225" i="3"/>
  <c r="I216" i="3"/>
  <c r="I210" i="3"/>
  <c r="E210" i="3"/>
  <c r="I199" i="3"/>
  <c r="I193" i="3"/>
  <c r="E193" i="3"/>
  <c r="I178" i="3"/>
  <c r="E178" i="3"/>
  <c r="I163" i="3"/>
  <c r="E163" i="3"/>
  <c r="I148" i="3"/>
  <c r="E148" i="3"/>
  <c r="I133" i="3"/>
  <c r="E133" i="3"/>
  <c r="I118" i="3"/>
  <c r="E118" i="3"/>
  <c r="I101" i="3"/>
  <c r="E101" i="3"/>
  <c r="I90" i="3"/>
  <c r="I88" i="3"/>
  <c r="E88" i="3"/>
  <c r="I84" i="3"/>
  <c r="E84" i="3"/>
  <c r="I75" i="3"/>
  <c r="I69" i="3"/>
  <c r="E69" i="3"/>
  <c r="I60" i="3"/>
  <c r="I54" i="3"/>
  <c r="E54" i="3"/>
  <c r="I45" i="3"/>
  <c r="I39" i="3"/>
  <c r="E39" i="3"/>
  <c r="I30" i="3"/>
  <c r="I24" i="3"/>
  <c r="E24" i="3"/>
  <c r="I14" i="3"/>
  <c r="I12" i="3"/>
  <c r="E12" i="3"/>
  <c r="H10" i="3"/>
  <c r="H17" i="3" s="1"/>
  <c r="H22" i="3" s="1"/>
  <c r="H26" i="3" s="1"/>
  <c r="H32" i="3" s="1"/>
  <c r="H37" i="3" s="1"/>
  <c r="H41" i="3" s="1"/>
  <c r="G10" i="3"/>
  <c r="G17" i="3" s="1"/>
  <c r="G22" i="3" s="1"/>
  <c r="G26" i="3" s="1"/>
  <c r="G32" i="3" s="1"/>
  <c r="G37" i="3" s="1"/>
  <c r="G41" i="3" s="1"/>
  <c r="G47" i="3" s="1"/>
  <c r="G52" i="3" s="1"/>
  <c r="G56" i="3" s="1"/>
  <c r="G62" i="3" s="1"/>
  <c r="G67" i="3" s="1"/>
  <c r="G71" i="3" s="1"/>
  <c r="G77" i="3" s="1"/>
  <c r="G82" i="3" s="1"/>
  <c r="G86" i="3" s="1"/>
  <c r="G92" i="3" s="1"/>
  <c r="G97" i="3" s="1"/>
  <c r="G103" i="3" s="1"/>
  <c r="G109" i="3" s="1"/>
  <c r="G114" i="3" s="1"/>
  <c r="G120" i="3" s="1"/>
  <c r="G126" i="3" s="1"/>
  <c r="G131" i="3" s="1"/>
  <c r="G135" i="3" s="1"/>
  <c r="G141" i="3" s="1"/>
  <c r="G146" i="3" s="1"/>
  <c r="G150" i="3" s="1"/>
  <c r="G156" i="3" s="1"/>
  <c r="G161" i="3" s="1"/>
  <c r="G165" i="3" s="1"/>
  <c r="G171" i="3" s="1"/>
  <c r="G176" i="3" s="1"/>
  <c r="G180" i="3" s="1"/>
  <c r="G186" i="3" s="1"/>
  <c r="G191" i="3" s="1"/>
  <c r="G195" i="3" s="1"/>
  <c r="G201" i="3" s="1"/>
  <c r="G206" i="3" s="1"/>
  <c r="G212" i="3" s="1"/>
  <c r="G218" i="3" s="1"/>
  <c r="G223" i="3" s="1"/>
  <c r="G227" i="3" s="1"/>
  <c r="G233" i="3" s="1"/>
  <c r="G238" i="3" s="1"/>
  <c r="G242" i="3" s="1"/>
  <c r="G248" i="3" s="1"/>
  <c r="G252" i="3" s="1"/>
  <c r="G256" i="3" s="1"/>
  <c r="G262" i="3" s="1"/>
  <c r="G267" i="3" s="1"/>
  <c r="G271" i="3" s="1"/>
  <c r="G279" i="3" s="1"/>
  <c r="G284" i="3" s="1"/>
  <c r="G290" i="3" s="1"/>
  <c r="G296" i="3" s="1"/>
  <c r="G301" i="3" s="1"/>
  <c r="G305" i="3" s="1"/>
  <c r="G311" i="3" s="1"/>
  <c r="G316" i="3" s="1"/>
  <c r="G320" i="3" s="1"/>
  <c r="G326" i="3" s="1"/>
  <c r="G331" i="3" s="1"/>
  <c r="G335" i="3" s="1"/>
  <c r="G341" i="3" s="1"/>
  <c r="G350" i="3" s="1"/>
  <c r="G356" i="3" s="1"/>
  <c r="G361" i="3" s="1"/>
  <c r="G365" i="3" s="1"/>
  <c r="G371" i="3" s="1"/>
  <c r="G376" i="3" s="1"/>
  <c r="G380" i="3" s="1"/>
  <c r="G386" i="3" s="1"/>
  <c r="G391" i="3" s="1"/>
  <c r="G395" i="3" s="1"/>
  <c r="G401" i="3" s="1"/>
  <c r="G406" i="3" s="1"/>
  <c r="G410" i="3" s="1"/>
  <c r="G416" i="3" s="1"/>
  <c r="G421" i="3" s="1"/>
  <c r="G425" i="3" s="1"/>
  <c r="G431" i="3" s="1"/>
  <c r="G441" i="3" s="1"/>
  <c r="G447" i="3" s="1"/>
  <c r="G452" i="3" s="1"/>
  <c r="G456" i="3" s="1"/>
  <c r="G462" i="3" s="1"/>
  <c r="D10" i="3"/>
  <c r="C10" i="3"/>
  <c r="C17" i="3" s="1"/>
  <c r="C22" i="3" s="1"/>
  <c r="C26" i="3" s="1"/>
  <c r="C32" i="3" s="1"/>
  <c r="C37" i="3" s="1"/>
  <c r="C41" i="3" s="1"/>
  <c r="C47" i="3" s="1"/>
  <c r="C52" i="3" s="1"/>
  <c r="C56" i="3" s="1"/>
  <c r="C62" i="3" s="1"/>
  <c r="C67" i="3" s="1"/>
  <c r="C71" i="3" s="1"/>
  <c r="C77" i="3" s="1"/>
  <c r="C82" i="3" s="1"/>
  <c r="C86" i="3" s="1"/>
  <c r="C92" i="3" s="1"/>
  <c r="C97" i="3" s="1"/>
  <c r="C103" i="3" s="1"/>
  <c r="C109" i="3" s="1"/>
  <c r="C114" i="3" s="1"/>
  <c r="C120" i="3" s="1"/>
  <c r="C126" i="3" s="1"/>
  <c r="C131" i="3" s="1"/>
  <c r="C135" i="3" s="1"/>
  <c r="C141" i="3" s="1"/>
  <c r="C146" i="3" s="1"/>
  <c r="C150" i="3" s="1"/>
  <c r="C156" i="3" s="1"/>
  <c r="C161" i="3" s="1"/>
  <c r="C165" i="3" s="1"/>
  <c r="C171" i="3" s="1"/>
  <c r="C176" i="3" s="1"/>
  <c r="C180" i="3" s="1"/>
  <c r="C186" i="3" s="1"/>
  <c r="C191" i="3" s="1"/>
  <c r="C195" i="3" s="1"/>
  <c r="C201" i="3" s="1"/>
  <c r="C206" i="3" s="1"/>
  <c r="C212" i="3" s="1"/>
  <c r="C218" i="3" s="1"/>
  <c r="C223" i="3" s="1"/>
  <c r="C227" i="3" s="1"/>
  <c r="C233" i="3" s="1"/>
  <c r="C238" i="3" s="1"/>
  <c r="C242" i="3" s="1"/>
  <c r="C248" i="3" s="1"/>
  <c r="C252" i="3" s="1"/>
  <c r="C256" i="3" s="1"/>
  <c r="C262" i="3" s="1"/>
  <c r="C267" i="3" s="1"/>
  <c r="C271" i="3" s="1"/>
  <c r="C279" i="3" s="1"/>
  <c r="C284" i="3" s="1"/>
  <c r="C290" i="3" s="1"/>
  <c r="C296" i="3" s="1"/>
  <c r="C301" i="3" s="1"/>
  <c r="C305" i="3" s="1"/>
  <c r="C311" i="3" s="1"/>
  <c r="C316" i="3" s="1"/>
  <c r="C320" i="3" s="1"/>
  <c r="C326" i="3" s="1"/>
  <c r="C331" i="3" s="1"/>
  <c r="C335" i="3" s="1"/>
  <c r="C341" i="3" s="1"/>
  <c r="C350" i="3" s="1"/>
  <c r="C356" i="3" s="1"/>
  <c r="C361" i="3" s="1"/>
  <c r="C365" i="3" s="1"/>
  <c r="C371" i="3" s="1"/>
  <c r="C376" i="3" s="1"/>
  <c r="C380" i="3" s="1"/>
  <c r="C386" i="3" s="1"/>
  <c r="C391" i="3" s="1"/>
  <c r="C395" i="3" s="1"/>
  <c r="C401" i="3" s="1"/>
  <c r="C406" i="3" s="1"/>
  <c r="C410" i="3" s="1"/>
  <c r="C416" i="3" s="1"/>
  <c r="C421" i="3" s="1"/>
  <c r="C425" i="3" s="1"/>
  <c r="C431" i="3" s="1"/>
  <c r="C437" i="3" s="1"/>
  <c r="C441" i="3" s="1"/>
  <c r="C447" i="3" s="1"/>
  <c r="C452" i="3" s="1"/>
  <c r="C456" i="3" s="1"/>
  <c r="C462" i="3" s="1"/>
  <c r="C467" i="3" s="1"/>
  <c r="C473" i="3" s="1"/>
  <c r="C479" i="3" s="1"/>
  <c r="C484" i="3" s="1"/>
  <c r="C490" i="3" s="1"/>
  <c r="C496" i="3" s="1"/>
  <c r="C501" i="3" s="1"/>
  <c r="C505" i="3" s="1"/>
  <c r="C511" i="3" s="1"/>
  <c r="I8" i="3"/>
  <c r="E8" i="3"/>
  <c r="I6" i="3"/>
  <c r="E6" i="3"/>
  <c r="E354" i="3"/>
  <c r="E90" i="3"/>
  <c r="D526" i="3" l="1"/>
  <c r="E526" i="3" s="1"/>
  <c r="H479" i="3"/>
  <c r="E10" i="3"/>
  <c r="D14" i="3" s="1"/>
  <c r="E14" i="3" s="1"/>
  <c r="I22" i="3"/>
  <c r="I10" i="3"/>
  <c r="I32" i="3"/>
  <c r="H47" i="3"/>
  <c r="I41" i="3"/>
  <c r="I37" i="3"/>
  <c r="I26" i="3"/>
  <c r="I17" i="3"/>
  <c r="I479" i="3" l="1"/>
  <c r="H484" i="3"/>
  <c r="D17" i="3"/>
  <c r="E17" i="3" s="1"/>
  <c r="I47" i="3"/>
  <c r="H52" i="3"/>
  <c r="H490" i="3" l="1"/>
  <c r="I490" i="3" s="1"/>
  <c r="I484" i="3"/>
  <c r="D22" i="3"/>
  <c r="E22" i="3" s="1"/>
  <c r="I52" i="3"/>
  <c r="H56" i="3"/>
  <c r="D26" i="3" l="1"/>
  <c r="E26" i="3" s="1"/>
  <c r="D30" i="3" s="1"/>
  <c r="E30" i="3" s="1"/>
  <c r="H494" i="3"/>
  <c r="I494" i="3" s="1"/>
  <c r="H492" i="3"/>
  <c r="I56" i="3"/>
  <c r="H62" i="3"/>
  <c r="H496" i="3" l="1"/>
  <c r="I496" i="3" s="1"/>
  <c r="D32" i="3"/>
  <c r="D37" i="3" s="1"/>
  <c r="H67" i="3"/>
  <c r="I62" i="3"/>
  <c r="H501" i="3" l="1"/>
  <c r="H505" i="3"/>
  <c r="I505" i="3" s="1"/>
  <c r="I501" i="3"/>
  <c r="E32" i="3"/>
  <c r="E37" i="3"/>
  <c r="D41" i="3"/>
  <c r="H71" i="3"/>
  <c r="I67" i="3"/>
  <c r="H509" i="3" l="1"/>
  <c r="I509" i="3" s="1"/>
  <c r="H507" i="3"/>
  <c r="E41" i="3"/>
  <c r="D45" i="3" s="1"/>
  <c r="E45" i="3" s="1"/>
  <c r="H77" i="3"/>
  <c r="I71" i="3"/>
  <c r="H511" i="3" l="1"/>
  <c r="I511" i="3" s="1"/>
  <c r="D47" i="3"/>
  <c r="H82" i="3"/>
  <c r="I77" i="3"/>
  <c r="H516" i="3" l="1"/>
  <c r="I516" i="3" s="1"/>
  <c r="E47" i="3"/>
  <c r="D52" i="3"/>
  <c r="H86" i="3"/>
  <c r="I82" i="3"/>
  <c r="H520" i="3" l="1"/>
  <c r="I520" i="3" s="1"/>
  <c r="D56" i="3"/>
  <c r="E52" i="3"/>
  <c r="I86" i="3"/>
  <c r="H92" i="3"/>
  <c r="H522" i="3" l="1"/>
  <c r="H524" i="3"/>
  <c r="I524" i="3" s="1"/>
  <c r="E56" i="3"/>
  <c r="D60" i="3" s="1"/>
  <c r="E60" i="3" s="1"/>
  <c r="I92" i="3"/>
  <c r="H97" i="3"/>
  <c r="H526" i="3" l="1"/>
  <c r="I526" i="3" s="1"/>
  <c r="D62" i="3"/>
  <c r="E62" i="3" s="1"/>
  <c r="H103" i="3"/>
  <c r="I97" i="3"/>
  <c r="D67" i="3" l="1"/>
  <c r="E67" i="3" s="1"/>
  <c r="I103" i="3"/>
  <c r="H107" i="3" s="1"/>
  <c r="I107" i="3" s="1"/>
  <c r="D71" i="3" l="1"/>
  <c r="E71" i="3" s="1"/>
  <c r="D75" i="3" s="1"/>
  <c r="E75" i="3" s="1"/>
  <c r="H109" i="3"/>
  <c r="H114" i="3" s="1"/>
  <c r="I109" i="3"/>
  <c r="D77" i="3" l="1"/>
  <c r="H120" i="3"/>
  <c r="I114" i="3"/>
  <c r="E77" i="3" l="1"/>
  <c r="D82" i="3"/>
  <c r="I120" i="3"/>
  <c r="H124" i="3" s="1"/>
  <c r="I124" i="3" s="1"/>
  <c r="E82" i="3" l="1"/>
  <c r="D86" i="3"/>
  <c r="H126" i="3"/>
  <c r="D92" i="3" l="1"/>
  <c r="E86" i="3"/>
  <c r="I126" i="3"/>
  <c r="H131" i="3"/>
  <c r="D97" i="3" l="1"/>
  <c r="E92" i="3"/>
  <c r="H135" i="3"/>
  <c r="I131" i="3"/>
  <c r="E97" i="3" l="1"/>
  <c r="D103" i="3"/>
  <c r="I135" i="3"/>
  <c r="H139" i="3" s="1"/>
  <c r="I139" i="3" s="1"/>
  <c r="E103" i="3" l="1"/>
  <c r="D107" i="3" s="1"/>
  <c r="E107" i="3" s="1"/>
  <c r="H141" i="3"/>
  <c r="D109" i="3" l="1"/>
  <c r="I141" i="3"/>
  <c r="H146" i="3"/>
  <c r="D114" i="3" l="1"/>
  <c r="E109" i="3"/>
  <c r="I146" i="3"/>
  <c r="H150" i="3"/>
  <c r="D120" i="3" l="1"/>
  <c r="E114" i="3"/>
  <c r="I150" i="3"/>
  <c r="H154" i="3" s="1"/>
  <c r="I154" i="3" s="1"/>
  <c r="H156" i="3" l="1"/>
  <c r="E120" i="3"/>
  <c r="D124" i="3" s="1"/>
  <c r="E124" i="3" s="1"/>
  <c r="D126" i="3"/>
  <c r="I156" i="3"/>
  <c r="H161" i="3"/>
  <c r="D131" i="3" l="1"/>
  <c r="E126" i="3"/>
  <c r="I161" i="3"/>
  <c r="H165" i="3"/>
  <c r="D135" i="3" l="1"/>
  <c r="E131" i="3"/>
  <c r="I165" i="3"/>
  <c r="H169" i="3" s="1"/>
  <c r="I169" i="3" s="1"/>
  <c r="E135" i="3" l="1"/>
  <c r="D139" i="3" s="1"/>
  <c r="E139" i="3" s="1"/>
  <c r="H171" i="3"/>
  <c r="D141" i="3" l="1"/>
  <c r="I171" i="3"/>
  <c r="H176" i="3"/>
  <c r="D146" i="3" l="1"/>
  <c r="E141" i="3"/>
  <c r="H180" i="3"/>
  <c r="I176" i="3"/>
  <c r="D150" i="3" l="1"/>
  <c r="E146" i="3"/>
  <c r="I180" i="3"/>
  <c r="H184" i="3" s="1"/>
  <c r="I184" i="3" s="1"/>
  <c r="H186" i="3" l="1"/>
  <c r="I186" i="3" s="1"/>
  <c r="E150" i="3"/>
  <c r="D154" i="3" s="1"/>
  <c r="E154" i="3" s="1"/>
  <c r="H191" i="3" l="1"/>
  <c r="I191" i="3" s="1"/>
  <c r="D156" i="3"/>
  <c r="H195" i="3"/>
  <c r="E156" i="3" l="1"/>
  <c r="D161" i="3"/>
  <c r="H201" i="3"/>
  <c r="I195" i="3"/>
  <c r="D165" i="3" l="1"/>
  <c r="E161" i="3"/>
  <c r="H206" i="3"/>
  <c r="I201" i="3"/>
  <c r="E165" i="3" l="1"/>
  <c r="D169" i="3" s="1"/>
  <c r="E169" i="3" s="1"/>
  <c r="H212" i="3"/>
  <c r="I206" i="3"/>
  <c r="D171" i="3" l="1"/>
  <c r="E171" i="3" s="1"/>
  <c r="H218" i="3"/>
  <c r="I212" i="3"/>
  <c r="D176" i="3" l="1"/>
  <c r="E176" i="3"/>
  <c r="D180" i="3"/>
  <c r="H223" i="3"/>
  <c r="I218" i="3"/>
  <c r="E180" i="3" l="1"/>
  <c r="D184" i="3" s="1"/>
  <c r="E184" i="3" s="1"/>
  <c r="D186" i="3"/>
  <c r="H227" i="3"/>
  <c r="I223" i="3"/>
  <c r="E186" i="3" l="1"/>
  <c r="D191" i="3"/>
  <c r="I227" i="3"/>
  <c r="H233" i="3"/>
  <c r="D195" i="3" l="1"/>
  <c r="E195" i="3" s="1"/>
  <c r="D199" i="3" s="1"/>
  <c r="E199" i="3" s="1"/>
  <c r="E191" i="3"/>
  <c r="H238" i="3"/>
  <c r="I233" i="3"/>
  <c r="D201" i="3"/>
  <c r="E201" i="3" l="1"/>
  <c r="D206" i="3"/>
  <c r="I238" i="3"/>
  <c r="H242" i="3"/>
  <c r="I242" i="3" l="1"/>
  <c r="H248" i="3"/>
  <c r="E206" i="3"/>
  <c r="D212" i="3"/>
  <c r="E212" i="3" l="1"/>
  <c r="D216" i="3" s="1"/>
  <c r="E216" i="3" s="1"/>
  <c r="H252" i="3"/>
  <c r="I248" i="3"/>
  <c r="H256" i="3" l="1"/>
  <c r="I252" i="3"/>
  <c r="D218" i="3"/>
  <c r="E218" i="3" l="1"/>
  <c r="D223" i="3"/>
  <c r="H262" i="3"/>
  <c r="I256" i="3"/>
  <c r="I262" i="3" l="1"/>
  <c r="H267" i="3"/>
  <c r="D227" i="3"/>
  <c r="E223" i="3"/>
  <c r="H271" i="3" l="1"/>
  <c r="I267" i="3"/>
  <c r="E227" i="3"/>
  <c r="D231" i="3" s="1"/>
  <c r="E231" i="3" s="1"/>
  <c r="D233" i="3" l="1"/>
  <c r="I271" i="3"/>
  <c r="H273" i="3" s="1"/>
  <c r="I273" i="3" s="1"/>
  <c r="H275" i="3" s="1"/>
  <c r="I275" i="3" s="1"/>
  <c r="H279" i="3" l="1"/>
  <c r="E233" i="3"/>
  <c r="D238" i="3"/>
  <c r="E238" i="3" l="1"/>
  <c r="D242" i="3"/>
  <c r="I279" i="3"/>
  <c r="H284" i="3"/>
  <c r="H290" i="3" l="1"/>
  <c r="I284" i="3"/>
  <c r="E242" i="3"/>
  <c r="D246" i="3" s="1"/>
  <c r="E246" i="3" s="1"/>
  <c r="D248" i="3" l="1"/>
  <c r="I290" i="3"/>
  <c r="H294" i="3" s="1"/>
  <c r="I294" i="3" s="1"/>
  <c r="H296" i="3" l="1"/>
  <c r="E248" i="3"/>
  <c r="D252" i="3"/>
  <c r="D256" i="3" l="1"/>
  <c r="E252" i="3"/>
  <c r="I296" i="3"/>
  <c r="H301" i="3"/>
  <c r="I301" i="3" l="1"/>
  <c r="H305" i="3"/>
  <c r="E256" i="3"/>
  <c r="D260" i="3" s="1"/>
  <c r="E260" i="3" s="1"/>
  <c r="D262" i="3" l="1"/>
  <c r="E262" i="3" s="1"/>
  <c r="D267" i="3"/>
  <c r="H311" i="3"/>
  <c r="I305" i="3"/>
  <c r="I311" i="3" l="1"/>
  <c r="H316" i="3"/>
  <c r="D271" i="3"/>
  <c r="E267" i="3"/>
  <c r="H320" i="3" l="1"/>
  <c r="I316" i="3"/>
  <c r="E271" i="3"/>
  <c r="D275" i="3" s="1"/>
  <c r="E275" i="3" s="1"/>
  <c r="D279" i="3" l="1"/>
  <c r="I320" i="3"/>
  <c r="H326" i="3"/>
  <c r="H331" i="3" l="1"/>
  <c r="I326" i="3"/>
  <c r="D284" i="3"/>
  <c r="E279" i="3"/>
  <c r="D290" i="3" l="1"/>
  <c r="E284" i="3"/>
  <c r="I331" i="3"/>
  <c r="H335" i="3"/>
  <c r="I335" i="3" l="1"/>
  <c r="H341" i="3"/>
  <c r="E290" i="3"/>
  <c r="D294" i="3" s="1"/>
  <c r="E294" i="3" s="1"/>
  <c r="D296" i="3" l="1"/>
  <c r="I341" i="3"/>
  <c r="I346" i="3" l="1"/>
  <c r="H350" i="3"/>
  <c r="E296" i="3"/>
  <c r="D301" i="3"/>
  <c r="D305" i="3" l="1"/>
  <c r="E301" i="3"/>
  <c r="I350" i="3"/>
  <c r="H354" i="3" s="1"/>
  <c r="I354" i="3" s="1"/>
  <c r="H356" i="3" l="1"/>
  <c r="H361" i="3" s="1"/>
  <c r="E305" i="3"/>
  <c r="D309" i="3" s="1"/>
  <c r="E309" i="3" s="1"/>
  <c r="I356" i="3" l="1"/>
  <c r="D311" i="3"/>
  <c r="I361" i="3"/>
  <c r="H365" i="3"/>
  <c r="I365" i="3" l="1"/>
  <c r="H369" i="3" s="1"/>
  <c r="I369" i="3" s="1"/>
  <c r="D316" i="3"/>
  <c r="E311" i="3"/>
  <c r="H371" i="3" l="1"/>
  <c r="H376" i="3" s="1"/>
  <c r="E316" i="3"/>
  <c r="D320" i="3"/>
  <c r="I371" i="3" l="1"/>
  <c r="E320" i="3"/>
  <c r="D324" i="3" s="1"/>
  <c r="E324" i="3" s="1"/>
  <c r="H380" i="3"/>
  <c r="I376" i="3"/>
  <c r="I380" i="3" l="1"/>
  <c r="H384" i="3" s="1"/>
  <c r="I384" i="3" s="1"/>
  <c r="D326" i="3"/>
  <c r="H386" i="3" l="1"/>
  <c r="H391" i="3"/>
  <c r="I386" i="3"/>
  <c r="D331" i="3"/>
  <c r="E326" i="3"/>
  <c r="D335" i="3" l="1"/>
  <c r="E331" i="3"/>
  <c r="H395" i="3"/>
  <c r="I391" i="3"/>
  <c r="I395" i="3" l="1"/>
  <c r="H399" i="3" s="1"/>
  <c r="I399" i="3" s="1"/>
  <c r="E335" i="3"/>
  <c r="D339" i="3" s="1"/>
  <c r="E339" i="3" s="1"/>
  <c r="D341" i="3" l="1"/>
  <c r="E341" i="3" s="1"/>
  <c r="H401" i="3"/>
  <c r="I401" i="3" l="1"/>
  <c r="H406" i="3"/>
  <c r="E346" i="3"/>
  <c r="D350" i="3"/>
  <c r="E350" i="3" l="1"/>
  <c r="D356" i="3"/>
  <c r="H410" i="3"/>
  <c r="I406" i="3"/>
  <c r="I410" i="3" l="1"/>
  <c r="H414" i="3" s="1"/>
  <c r="I414" i="3" s="1"/>
  <c r="E356" i="3"/>
  <c r="D361" i="3"/>
  <c r="E361" i="3" l="1"/>
  <c r="D365" i="3"/>
  <c r="H416" i="3"/>
  <c r="E365" i="3" l="1"/>
  <c r="D369" i="3" s="1"/>
  <c r="E369" i="3" s="1"/>
  <c r="H421" i="3"/>
  <c r="I416" i="3"/>
  <c r="I421" i="3" l="1"/>
  <c r="H425" i="3"/>
  <c r="D371" i="3"/>
  <c r="D376" i="3" l="1"/>
  <c r="E371" i="3"/>
  <c r="I425" i="3"/>
  <c r="H429" i="3" s="1"/>
  <c r="I429" i="3" s="1"/>
  <c r="H431" i="3" l="1"/>
  <c r="D380" i="3"/>
  <c r="E376" i="3"/>
  <c r="I431" i="3" l="1"/>
  <c r="E380" i="3"/>
  <c r="D384" i="3" s="1"/>
  <c r="E384" i="3" s="1"/>
  <c r="H441" i="3" l="1"/>
  <c r="I437" i="3"/>
  <c r="D386" i="3"/>
  <c r="I441" i="3" l="1"/>
  <c r="H445" i="3" s="1"/>
  <c r="I445" i="3" s="1"/>
  <c r="E386" i="3"/>
  <c r="D391" i="3"/>
  <c r="H447" i="3" l="1"/>
  <c r="I447" i="3" s="1"/>
  <c r="D395" i="3"/>
  <c r="E391" i="3"/>
  <c r="H452" i="3" l="1"/>
  <c r="H456" i="3" s="1"/>
  <c r="I456" i="3" s="1"/>
  <c r="E395" i="3"/>
  <c r="D399" i="3" s="1"/>
  <c r="E399" i="3" s="1"/>
  <c r="I452" i="3" l="1"/>
  <c r="H460" i="3"/>
  <c r="I460" i="3" s="1"/>
  <c r="H458" i="3"/>
  <c r="H462" i="3" s="1"/>
  <c r="I462" i="3" s="1"/>
  <c r="D401" i="3"/>
  <c r="E401" i="3" l="1"/>
  <c r="D406" i="3"/>
  <c r="E406" i="3" l="1"/>
  <c r="D410" i="3"/>
  <c r="E410" i="3" l="1"/>
  <c r="D414" i="3" s="1"/>
  <c r="E414" i="3" s="1"/>
  <c r="D416" i="3" l="1"/>
  <c r="D421" i="3" l="1"/>
  <c r="E416" i="3"/>
  <c r="E421" i="3" l="1"/>
  <c r="D425" i="3"/>
  <c r="E425" i="3" l="1"/>
  <c r="D429" i="3" s="1"/>
  <c r="E429" i="3" s="1"/>
  <c r="D431" i="3" l="1"/>
  <c r="E431" i="3" l="1"/>
  <c r="D437" i="3"/>
  <c r="E437" i="3" l="1"/>
  <c r="D441" i="3"/>
  <c r="E441" i="3" l="1"/>
  <c r="D445" i="3" s="1"/>
  <c r="E445" i="3" s="1"/>
  <c r="D447" i="3" l="1"/>
  <c r="E447" i="3" s="1"/>
  <c r="D452" i="3" l="1"/>
  <c r="D456" i="3" s="1"/>
  <c r="E452" i="3"/>
  <c r="E456" i="3" l="1"/>
  <c r="D460" i="3" s="1"/>
  <c r="E460" i="3" s="1"/>
  <c r="D462" i="3" l="1"/>
  <c r="E462" i="3" l="1"/>
  <c r="D467" i="3"/>
  <c r="D473" i="3" l="1"/>
  <c r="E467" i="3"/>
  <c r="E473" i="3" l="1"/>
  <c r="D477" i="3" s="1"/>
  <c r="E477" i="3" s="1"/>
  <c r="D479" i="3" l="1"/>
  <c r="E479" i="3"/>
  <c r="D484" i="3"/>
  <c r="D490" i="3" l="1"/>
  <c r="E484" i="3"/>
  <c r="E490" i="3" l="1"/>
  <c r="D494" i="3" s="1"/>
  <c r="E494" i="3" s="1"/>
  <c r="D496" i="3"/>
  <c r="E496" i="3" l="1"/>
  <c r="D501" i="3"/>
  <c r="D505" i="3" l="1"/>
  <c r="E501" i="3"/>
  <c r="E505" i="3" l="1"/>
  <c r="D509" i="3" s="1"/>
  <c r="E509" i="3" s="1"/>
  <c r="D511" i="3"/>
  <c r="E511" i="3" s="1"/>
</calcChain>
</file>

<file path=xl/comments1.xml><?xml version="1.0" encoding="utf-8"?>
<comments xmlns="http://schemas.openxmlformats.org/spreadsheetml/2006/main">
  <authors>
    <author>Jason S Blake</author>
  </authors>
  <commentList>
    <comment ref="D288" authorId="0">
      <text>
        <r>
          <rPr>
            <b/>
            <sz val="8"/>
            <color indexed="81"/>
            <rFont val="Tahoma"/>
            <family val="2"/>
          </rPr>
          <t>Jason S Blake:</t>
        </r>
        <r>
          <rPr>
            <sz val="8"/>
            <color indexed="81"/>
            <rFont val="Tahoma"/>
            <family val="2"/>
          </rPr>
          <t xml:space="preserve">
True up for 2010 Interim Allowance Agreement Settlement</t>
        </r>
      </text>
    </comment>
  </commentList>
</comments>
</file>

<file path=xl/sharedStrings.xml><?xml version="1.0" encoding="utf-8"?>
<sst xmlns="http://schemas.openxmlformats.org/spreadsheetml/2006/main" count="488" uniqueCount="23">
  <si>
    <t>SO2 (2009 &amp; prior vintage)</t>
  </si>
  <si>
    <t>Quantity</t>
  </si>
  <si>
    <t>Amount</t>
  </si>
  <si>
    <t>Avg Unit Cost</t>
  </si>
  <si>
    <t>Beginning Balance</t>
  </si>
  <si>
    <t>Acquisitions</t>
  </si>
  <si>
    <t>Subtotal</t>
  </si>
  <si>
    <t>Issuances</t>
  </si>
  <si>
    <t>Consumption</t>
  </si>
  <si>
    <t>Ending Balance</t>
  </si>
  <si>
    <t>Year End Consumption Adjustments</t>
  </si>
  <si>
    <t xml:space="preserve">Consumption </t>
  </si>
  <si>
    <t>SO2 (2010 vintage)</t>
  </si>
  <si>
    <t>Original Issuance</t>
  </si>
  <si>
    <t>2011 Vintage Additions</t>
  </si>
  <si>
    <t>SO2 (2010 / 2011 vintage)</t>
  </si>
  <si>
    <t>Naratives</t>
  </si>
  <si>
    <t>Kentucky Power Company</t>
  </si>
  <si>
    <t>SO2  Inventory</t>
  </si>
  <si>
    <t>SO2 (2010 / 2011/ 2012/ 2013 vintage)</t>
  </si>
  <si>
    <t>SO2 (2010 / 2011/ 2012/ 2013/ 2014 vintage)</t>
  </si>
  <si>
    <t>Consumption Adj. Prior Yr.</t>
  </si>
  <si>
    <t>05/01/2013 - 10/31/2014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</si>
</sst>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5">
    <xf numFmtId="0" fontId="0" fillId="0" borderId="0" xfId="0"/>
    <xf numFmtId="164" fontId="6" fillId="0" borderId="0" xfId="1" applyNumberFormat="1" applyFont="1"/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2" fillId="2" borderId="0" xfId="0" applyFont="1" applyFill="1"/>
    <xf numFmtId="164" fontId="3" fillId="0" borderId="0" xfId="1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44" fontId="3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6" fillId="0" borderId="0" xfId="2" applyNumberFormat="1" applyFont="1"/>
    <xf numFmtId="44" fontId="6" fillId="0" borderId="0" xfId="2" applyNumberFormat="1" applyFont="1"/>
    <xf numFmtId="164" fontId="6" fillId="0" borderId="1" xfId="1" applyNumberFormat="1" applyFont="1" applyFill="1" applyBorder="1"/>
    <xf numFmtId="165" fontId="6" fillId="0" borderId="1" xfId="2" applyNumberFormat="1" applyFont="1" applyFill="1" applyBorder="1"/>
    <xf numFmtId="44" fontId="6" fillId="0" borderId="1" xfId="2" applyNumberFormat="1" applyFont="1" applyFill="1" applyBorder="1"/>
    <xf numFmtId="0" fontId="0" fillId="0" borderId="0" xfId="0" applyFill="1"/>
    <xf numFmtId="164" fontId="6" fillId="0" borderId="0" xfId="1" applyNumberFormat="1" applyFont="1" applyFill="1"/>
    <xf numFmtId="165" fontId="6" fillId="0" borderId="0" xfId="2" applyNumberFormat="1" applyFont="1" applyFill="1"/>
    <xf numFmtId="44" fontId="6" fillId="0" borderId="0" xfId="2" applyNumberFormat="1" applyFont="1" applyFill="1"/>
    <xf numFmtId="164" fontId="6" fillId="0" borderId="0" xfId="1" applyNumberFormat="1" applyFont="1" applyBorder="1"/>
    <xf numFmtId="165" fontId="6" fillId="0" borderId="0" xfId="2" applyNumberFormat="1" applyFont="1" applyBorder="1"/>
    <xf numFmtId="44" fontId="6" fillId="0" borderId="0" xfId="2" applyNumberFormat="1" applyFont="1" applyBorder="1"/>
    <xf numFmtId="0" fontId="0" fillId="0" borderId="0" xfId="0" applyBorder="1"/>
    <xf numFmtId="164" fontId="6" fillId="0" borderId="1" xfId="1" applyNumberFormat="1" applyFont="1" applyBorder="1"/>
    <xf numFmtId="165" fontId="6" fillId="0" borderId="1" xfId="2" applyNumberFormat="1" applyFont="1" applyBorder="1"/>
    <xf numFmtId="44" fontId="6" fillId="0" borderId="1" xfId="2" applyNumberFormat="1" applyFont="1" applyBorder="1"/>
    <xf numFmtId="164" fontId="6" fillId="0" borderId="2" xfId="1" applyNumberFormat="1" applyFont="1" applyBorder="1"/>
    <xf numFmtId="44" fontId="6" fillId="0" borderId="2" xfId="2" applyNumberFormat="1" applyFont="1" applyBorder="1"/>
    <xf numFmtId="0" fontId="0" fillId="0" borderId="0" xfId="0" applyAlignment="1">
      <alignment horizontal="center" wrapText="1"/>
    </xf>
    <xf numFmtId="165" fontId="6" fillId="0" borderId="2" xfId="2" applyNumberFormat="1" applyFont="1" applyBorder="1"/>
    <xf numFmtId="165" fontId="7" fillId="0" borderId="1" xfId="2" applyNumberFormat="1" applyFont="1" applyBorder="1"/>
    <xf numFmtId="0" fontId="0" fillId="0" borderId="1" xfId="0" applyBorder="1" applyAlignment="1">
      <alignment horizontal="center"/>
    </xf>
    <xf numFmtId="0" fontId="8" fillId="0" borderId="0" xfId="0" applyFont="1"/>
    <xf numFmtId="164" fontId="0" fillId="0" borderId="0" xfId="0" applyNumberFormat="1"/>
    <xf numFmtId="43" fontId="0" fillId="0" borderId="0" xfId="0" applyNumberFormat="1"/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27"/>
  <sheetViews>
    <sheetView tabSelected="1" workbookViewId="0">
      <selection activeCell="C516" sqref="C516"/>
    </sheetView>
  </sheetViews>
  <sheetFormatPr defaultRowHeight="14.4" x14ac:dyDescent="0.3"/>
  <cols>
    <col min="1" max="1" width="8.109375" customWidth="1"/>
    <col min="2" max="2" width="32.33203125" customWidth="1"/>
    <col min="3" max="3" width="9.6640625" bestFit="1" customWidth="1"/>
    <col min="4" max="4" width="12.5546875" bestFit="1" customWidth="1"/>
    <col min="5" max="5" width="14.33203125" bestFit="1" customWidth="1"/>
    <col min="7" max="7" width="9.6640625" bestFit="1" customWidth="1"/>
    <col min="8" max="8" width="13.33203125" bestFit="1" customWidth="1"/>
    <col min="9" max="9" width="16.33203125" customWidth="1"/>
    <col min="10" max="10" width="39.109375" bestFit="1" customWidth="1"/>
  </cols>
  <sheetData>
    <row r="1" spans="1:9" ht="18.75" x14ac:dyDescent="0.3">
      <c r="A1" s="31" t="s">
        <v>17</v>
      </c>
    </row>
    <row r="2" spans="1:9" ht="18.75" x14ac:dyDescent="0.3">
      <c r="A2" s="31" t="s">
        <v>18</v>
      </c>
    </row>
    <row r="3" spans="1:9" ht="21" customHeight="1" x14ac:dyDescent="0.3">
      <c r="A3" s="31" t="s">
        <v>22</v>
      </c>
    </row>
    <row r="4" spans="1:9" ht="18.75" hidden="1" x14ac:dyDescent="0.3">
      <c r="A4" s="31"/>
      <c r="B4" s="3">
        <v>39995</v>
      </c>
      <c r="C4" s="34" t="s">
        <v>0</v>
      </c>
      <c r="D4" s="34"/>
      <c r="E4" s="34"/>
      <c r="F4" s="4"/>
      <c r="G4" s="34" t="s">
        <v>12</v>
      </c>
      <c r="H4" s="34"/>
      <c r="I4" s="34"/>
    </row>
    <row r="5" spans="1:9" ht="15" hidden="1" x14ac:dyDescent="0.25">
      <c r="B5" s="2"/>
      <c r="C5" s="5" t="s">
        <v>1</v>
      </c>
      <c r="D5" s="6" t="s">
        <v>2</v>
      </c>
      <c r="E5" s="7" t="s">
        <v>3</v>
      </c>
      <c r="F5" s="8"/>
      <c r="G5" s="5" t="s">
        <v>1</v>
      </c>
      <c r="H5" s="6" t="s">
        <v>2</v>
      </c>
      <c r="I5" s="7" t="s">
        <v>3</v>
      </c>
    </row>
    <row r="6" spans="1:9" ht="15" hidden="1" x14ac:dyDescent="0.25">
      <c r="B6" s="2" t="s">
        <v>4</v>
      </c>
      <c r="C6" s="1">
        <v>44110</v>
      </c>
      <c r="D6" s="9">
        <v>1146041</v>
      </c>
      <c r="E6" s="10">
        <f>IF(D6=0,0,D6/C6)</f>
        <v>25.981432781682159</v>
      </c>
      <c r="G6" s="1">
        <v>40684</v>
      </c>
      <c r="H6" s="9">
        <v>701880</v>
      </c>
      <c r="I6" s="10">
        <f>IF(H6=0,0,H6/G6)</f>
        <v>17.251990954675058</v>
      </c>
    </row>
    <row r="7" spans="1:9" ht="15" hidden="1" x14ac:dyDescent="0.25">
      <c r="B7" s="2"/>
      <c r="C7" s="1"/>
      <c r="D7" s="9"/>
      <c r="E7" s="10"/>
      <c r="G7" s="1"/>
      <c r="H7" s="9"/>
      <c r="I7" s="10"/>
    </row>
    <row r="8" spans="1:9" ht="15" hidden="1" x14ac:dyDescent="0.25">
      <c r="B8" s="2" t="s">
        <v>5</v>
      </c>
      <c r="C8" s="11"/>
      <c r="D8" s="12"/>
      <c r="E8" s="13">
        <f>IF(D8=0,0,D8/C8)</f>
        <v>0</v>
      </c>
      <c r="F8" s="14"/>
      <c r="G8" s="11"/>
      <c r="H8" s="12"/>
      <c r="I8" s="13">
        <f>IF(H8=0,0,H8/G8)</f>
        <v>0</v>
      </c>
    </row>
    <row r="9" spans="1:9" ht="15" hidden="1" x14ac:dyDescent="0.25">
      <c r="B9" s="2"/>
      <c r="C9" s="15"/>
      <c r="D9" s="16"/>
      <c r="E9" s="17"/>
      <c r="F9" s="14"/>
      <c r="G9" s="15"/>
      <c r="H9" s="16"/>
      <c r="I9" s="17"/>
    </row>
    <row r="10" spans="1:9" ht="15" hidden="1" x14ac:dyDescent="0.25">
      <c r="B10" s="2" t="s">
        <v>6</v>
      </c>
      <c r="C10" s="18">
        <f>+C6+C8</f>
        <v>44110</v>
      </c>
      <c r="D10" s="19">
        <f>+D6+D8</f>
        <v>1146041</v>
      </c>
      <c r="E10" s="20">
        <f>IF(D10=0,0,D10/C10)</f>
        <v>25.981432781682159</v>
      </c>
      <c r="F10" s="21"/>
      <c r="G10" s="18">
        <f>+G6+G8</f>
        <v>40684</v>
      </c>
      <c r="H10" s="19">
        <f>+H6+H8</f>
        <v>701880</v>
      </c>
      <c r="I10" s="20">
        <f>IF(H10=0,0,H10/G10)</f>
        <v>17.251990954675058</v>
      </c>
    </row>
    <row r="11" spans="1:9" ht="15" hidden="1" x14ac:dyDescent="0.25">
      <c r="B11" s="2"/>
      <c r="C11" s="18"/>
      <c r="D11" s="19"/>
      <c r="E11" s="20"/>
      <c r="G11" s="18"/>
      <c r="H11" s="19"/>
      <c r="I11" s="20"/>
    </row>
    <row r="12" spans="1:9" ht="15" hidden="1" x14ac:dyDescent="0.25">
      <c r="B12" s="2" t="s">
        <v>7</v>
      </c>
      <c r="C12" s="18"/>
      <c r="D12" s="19"/>
      <c r="E12" s="10">
        <f>IF(D12=0,0,D12/C12)</f>
        <v>0</v>
      </c>
      <c r="G12" s="18">
        <v>0</v>
      </c>
      <c r="H12" s="19">
        <v>0</v>
      </c>
      <c r="I12" s="10">
        <f>IF(H12=0,0,H12/G12)</f>
        <v>0</v>
      </c>
    </row>
    <row r="13" spans="1:9" ht="15" hidden="1" x14ac:dyDescent="0.25">
      <c r="B13" s="2"/>
      <c r="C13" s="18"/>
      <c r="D13" s="19"/>
      <c r="E13" s="10"/>
      <c r="G13" s="18"/>
      <c r="H13" s="19"/>
      <c r="I13" s="10"/>
    </row>
    <row r="14" spans="1:9" ht="15" hidden="1" x14ac:dyDescent="0.25">
      <c r="B14" s="2" t="s">
        <v>8</v>
      </c>
      <c r="C14" s="22">
        <v>-2936</v>
      </c>
      <c r="D14" s="23">
        <f>+C14*E10</f>
        <v>-76281.486647018814</v>
      </c>
      <c r="E14" s="24">
        <f>IF(D14=0,0,D14/C14)</f>
        <v>25.981432781682159</v>
      </c>
      <c r="G14" s="22">
        <v>0</v>
      </c>
      <c r="H14" s="23">
        <v>0</v>
      </c>
      <c r="I14" s="24">
        <f>IF(H14=0,0,H14/G14)</f>
        <v>0</v>
      </c>
    </row>
    <row r="15" spans="1:9" ht="15" hidden="1" x14ac:dyDescent="0.25">
      <c r="B15" s="2"/>
      <c r="C15" s="18"/>
      <c r="D15" s="19"/>
      <c r="E15" s="20"/>
      <c r="G15" s="18"/>
      <c r="H15" s="19"/>
      <c r="I15" s="20"/>
    </row>
    <row r="16" spans="1:9" ht="15" hidden="1" x14ac:dyDescent="0.25">
      <c r="B16" s="2"/>
      <c r="C16" s="18"/>
      <c r="D16" s="19"/>
      <c r="E16" s="20"/>
      <c r="G16" s="18"/>
      <c r="H16" s="19"/>
      <c r="I16" s="20"/>
    </row>
    <row r="17" spans="2:9" ht="15.75" hidden="1" thickBot="1" x14ac:dyDescent="0.3">
      <c r="B17" s="2" t="s">
        <v>9</v>
      </c>
      <c r="C17" s="25">
        <f>SUM(C10:C14)</f>
        <v>41174</v>
      </c>
      <c r="D17" s="25">
        <f>SUM(D10:D14)</f>
        <v>1069759.5133529813</v>
      </c>
      <c r="E17" s="26">
        <f>IF(D17=0,0,D17/C17)</f>
        <v>25.981432781682162</v>
      </c>
      <c r="G17" s="25">
        <f>SUM(G10:G14)</f>
        <v>40684</v>
      </c>
      <c r="H17" s="25">
        <f>SUM(H10:H14)</f>
        <v>701880</v>
      </c>
      <c r="I17" s="26">
        <f>IF(H17=0,0,H17/G17)</f>
        <v>17.251990954675058</v>
      </c>
    </row>
    <row r="18" spans="2:9" ht="15.75" hidden="1" thickTop="1" x14ac:dyDescent="0.25">
      <c r="B18" s="2"/>
      <c r="C18" s="18"/>
      <c r="D18" s="19"/>
      <c r="E18" s="20"/>
      <c r="G18" s="18"/>
      <c r="H18" s="19"/>
      <c r="I18" s="20"/>
    </row>
    <row r="19" spans="2:9" ht="15" hidden="1" x14ac:dyDescent="0.25">
      <c r="B19" s="2"/>
      <c r="C19" s="1"/>
      <c r="D19" s="9"/>
      <c r="E19" s="10"/>
      <c r="G19" s="1"/>
      <c r="H19" s="9"/>
      <c r="I19" s="10"/>
    </row>
    <row r="20" spans="2:9" ht="15.75" hidden="1" x14ac:dyDescent="0.25">
      <c r="B20" s="3">
        <v>40026</v>
      </c>
      <c r="C20" s="34" t="s">
        <v>0</v>
      </c>
      <c r="D20" s="34"/>
      <c r="E20" s="34"/>
      <c r="F20" s="4"/>
      <c r="G20" s="34" t="s">
        <v>12</v>
      </c>
      <c r="H20" s="34"/>
      <c r="I20" s="34"/>
    </row>
    <row r="21" spans="2:9" ht="15" hidden="1" x14ac:dyDescent="0.25">
      <c r="B21" s="2"/>
      <c r="C21" s="5" t="s">
        <v>1</v>
      </c>
      <c r="D21" s="6" t="s">
        <v>2</v>
      </c>
      <c r="E21" s="7" t="s">
        <v>3</v>
      </c>
      <c r="F21" s="8"/>
      <c r="G21" s="5" t="s">
        <v>1</v>
      </c>
      <c r="H21" s="6" t="s">
        <v>2</v>
      </c>
      <c r="I21" s="7" t="s">
        <v>3</v>
      </c>
    </row>
    <row r="22" spans="2:9" ht="15" hidden="1" x14ac:dyDescent="0.25">
      <c r="B22" s="2" t="s">
        <v>4</v>
      </c>
      <c r="C22" s="1">
        <f>+C17</f>
        <v>41174</v>
      </c>
      <c r="D22" s="9">
        <f>+D17</f>
        <v>1069759.5133529813</v>
      </c>
      <c r="E22" s="10">
        <f>IF(D22=0,0,D22/C22)</f>
        <v>25.981432781682162</v>
      </c>
      <c r="G22" s="1">
        <f>+G17</f>
        <v>40684</v>
      </c>
      <c r="H22" s="9">
        <f>+H17</f>
        <v>701880</v>
      </c>
      <c r="I22" s="10">
        <f>IF(H22=0,0,H22/G22)</f>
        <v>17.251990954675058</v>
      </c>
    </row>
    <row r="23" spans="2:9" ht="15" hidden="1" x14ac:dyDescent="0.25">
      <c r="B23" s="2"/>
      <c r="C23" s="1"/>
      <c r="D23" s="9"/>
      <c r="E23" s="10"/>
      <c r="G23" s="1"/>
      <c r="H23" s="9"/>
      <c r="I23" s="10"/>
    </row>
    <row r="24" spans="2:9" ht="15" hidden="1" x14ac:dyDescent="0.25">
      <c r="B24" s="2" t="s">
        <v>5</v>
      </c>
      <c r="C24" s="11">
        <v>0</v>
      </c>
      <c r="D24" s="12">
        <v>0</v>
      </c>
      <c r="E24" s="24">
        <f>IF(D24=0,0,D24/C24)</f>
        <v>0</v>
      </c>
      <c r="G24" s="22">
        <v>0</v>
      </c>
      <c r="H24" s="23">
        <v>0</v>
      </c>
      <c r="I24" s="24">
        <f t="shared" ref="I24:I32" si="0">IF(H24=0,0,H24/G24)</f>
        <v>0</v>
      </c>
    </row>
    <row r="25" spans="2:9" ht="15" hidden="1" x14ac:dyDescent="0.25">
      <c r="B25" s="2"/>
      <c r="C25" s="1"/>
      <c r="D25" s="9"/>
      <c r="E25" s="10"/>
      <c r="G25" s="1"/>
      <c r="H25" s="9"/>
      <c r="I25" s="10"/>
    </row>
    <row r="26" spans="2:9" ht="15" hidden="1" x14ac:dyDescent="0.25">
      <c r="B26" s="2" t="s">
        <v>6</v>
      </c>
      <c r="C26" s="18">
        <f>SUM(C22:C24)</f>
        <v>41174</v>
      </c>
      <c r="D26" s="19">
        <f>SUM(D22:D24)</f>
        <v>1069759.5133529813</v>
      </c>
      <c r="E26" s="20">
        <f>IF(D26=0,0,D26/C26)</f>
        <v>25.981432781682162</v>
      </c>
      <c r="F26" s="21"/>
      <c r="G26" s="18">
        <f>SUM(G22:G24)</f>
        <v>40684</v>
      </c>
      <c r="H26" s="19">
        <f>SUM(H22:H24)</f>
        <v>701880</v>
      </c>
      <c r="I26" s="20">
        <f t="shared" si="0"/>
        <v>17.251990954675058</v>
      </c>
    </row>
    <row r="27" spans="2:9" ht="15" hidden="1" x14ac:dyDescent="0.25">
      <c r="B27" s="2"/>
      <c r="C27" s="1"/>
      <c r="D27" s="9"/>
      <c r="E27" s="10"/>
      <c r="G27" s="1"/>
      <c r="H27" s="9"/>
      <c r="I27" s="10"/>
    </row>
    <row r="28" spans="2:9" ht="15" hidden="1" x14ac:dyDescent="0.25">
      <c r="B28" s="2" t="s">
        <v>7</v>
      </c>
      <c r="C28" s="1">
        <v>0</v>
      </c>
      <c r="D28" s="9">
        <v>0</v>
      </c>
      <c r="E28" s="10">
        <v>0</v>
      </c>
      <c r="G28" s="1">
        <v>0</v>
      </c>
      <c r="H28" s="9">
        <v>0</v>
      </c>
      <c r="I28" s="10">
        <v>0</v>
      </c>
    </row>
    <row r="29" spans="2:9" ht="15" hidden="1" x14ac:dyDescent="0.25">
      <c r="B29" s="2"/>
      <c r="C29" s="1"/>
      <c r="D29" s="9"/>
      <c r="E29" s="10"/>
      <c r="G29" s="1"/>
      <c r="H29" s="9"/>
      <c r="I29" s="10"/>
    </row>
    <row r="30" spans="2:9" ht="15" hidden="1" x14ac:dyDescent="0.25">
      <c r="B30" s="2" t="s">
        <v>11</v>
      </c>
      <c r="C30" s="22">
        <v>-4328</v>
      </c>
      <c r="D30" s="23">
        <f>+E26*C30</f>
        <v>-112447.6410791204</v>
      </c>
      <c r="E30" s="24">
        <f>IF(D30=0,0,D30/C30)</f>
        <v>25.981432781682162</v>
      </c>
      <c r="G30" s="22">
        <v>0</v>
      </c>
      <c r="H30" s="23">
        <v>0</v>
      </c>
      <c r="I30" s="24">
        <f t="shared" si="0"/>
        <v>0</v>
      </c>
    </row>
    <row r="31" spans="2:9" ht="15" hidden="1" x14ac:dyDescent="0.25">
      <c r="B31" s="2"/>
      <c r="C31" s="1"/>
      <c r="D31" s="9"/>
      <c r="E31" s="10"/>
      <c r="G31" s="1"/>
      <c r="H31" s="9"/>
      <c r="I31" s="10"/>
    </row>
    <row r="32" spans="2:9" ht="15.75" hidden="1" thickBot="1" x14ac:dyDescent="0.3">
      <c r="B32" s="2" t="s">
        <v>9</v>
      </c>
      <c r="C32" s="25">
        <f>SUM(C26:C30)</f>
        <v>36846</v>
      </c>
      <c r="D32" s="28">
        <f>SUM(D26:D30)</f>
        <v>957311.87227386096</v>
      </c>
      <c r="E32" s="26">
        <f>IF(D32=0,0,D32/C32)</f>
        <v>25.981432781682162</v>
      </c>
      <c r="G32" s="25">
        <f>SUM(G26:G30)</f>
        <v>40684</v>
      </c>
      <c r="H32" s="28">
        <f>SUM(H26:H30)</f>
        <v>701880</v>
      </c>
      <c r="I32" s="26">
        <f t="shared" si="0"/>
        <v>17.251990954675058</v>
      </c>
    </row>
    <row r="33" spans="2:9" ht="15.75" hidden="1" thickTop="1" x14ac:dyDescent="0.25">
      <c r="B33" s="2"/>
      <c r="C33" s="1"/>
      <c r="D33" s="9"/>
      <c r="E33" s="10"/>
      <c r="G33" s="1"/>
      <c r="H33" s="9"/>
      <c r="I33" s="10"/>
    </row>
    <row r="34" spans="2:9" ht="15" hidden="1" x14ac:dyDescent="0.25">
      <c r="B34" s="2"/>
      <c r="C34" s="1"/>
      <c r="D34" s="9"/>
      <c r="E34" s="10"/>
      <c r="G34" s="1"/>
      <c r="H34" s="9"/>
      <c r="I34" s="10"/>
    </row>
    <row r="35" spans="2:9" ht="15.75" hidden="1" x14ac:dyDescent="0.25">
      <c r="B35" s="3">
        <v>40057</v>
      </c>
      <c r="C35" s="34" t="s">
        <v>0</v>
      </c>
      <c r="D35" s="34"/>
      <c r="E35" s="34"/>
      <c r="F35" s="4"/>
      <c r="G35" s="34" t="s">
        <v>12</v>
      </c>
      <c r="H35" s="34"/>
      <c r="I35" s="34"/>
    </row>
    <row r="36" spans="2:9" ht="15" hidden="1" x14ac:dyDescent="0.25">
      <c r="B36" s="2"/>
      <c r="C36" s="5" t="s">
        <v>1</v>
      </c>
      <c r="D36" s="6" t="s">
        <v>2</v>
      </c>
      <c r="E36" s="7" t="s">
        <v>3</v>
      </c>
      <c r="F36" s="8"/>
      <c r="G36" s="5" t="s">
        <v>1</v>
      </c>
      <c r="H36" s="6" t="s">
        <v>2</v>
      </c>
      <c r="I36" s="7" t="s">
        <v>3</v>
      </c>
    </row>
    <row r="37" spans="2:9" ht="15" hidden="1" x14ac:dyDescent="0.25">
      <c r="B37" s="2" t="s">
        <v>4</v>
      </c>
      <c r="C37" s="1">
        <f>+C32</f>
        <v>36846</v>
      </c>
      <c r="D37" s="9">
        <f>+D32</f>
        <v>957311.87227386096</v>
      </c>
      <c r="E37" s="10">
        <f>IF(D37=0,0,D37/C37)</f>
        <v>25.981432781682162</v>
      </c>
      <c r="G37" s="1">
        <f>+G32</f>
        <v>40684</v>
      </c>
      <c r="H37" s="9">
        <f>+H32</f>
        <v>701880</v>
      </c>
      <c r="I37" s="10">
        <f>IF(H37=0,0,H37/G37)</f>
        <v>17.251990954675058</v>
      </c>
    </row>
    <row r="38" spans="2:9" ht="15" hidden="1" x14ac:dyDescent="0.25">
      <c r="B38" s="2"/>
      <c r="C38" s="1"/>
      <c r="D38" s="9"/>
      <c r="E38" s="10"/>
      <c r="G38" s="1"/>
      <c r="H38" s="9"/>
      <c r="I38" s="10"/>
    </row>
    <row r="39" spans="2:9" ht="15" hidden="1" x14ac:dyDescent="0.25">
      <c r="B39" s="2" t="s">
        <v>5</v>
      </c>
      <c r="C39" s="11">
        <v>0</v>
      </c>
      <c r="D39" s="12">
        <v>0</v>
      </c>
      <c r="E39" s="24">
        <f t="shared" ref="E39:E47" si="1">IF(D39=0,0,D39/C39)</f>
        <v>0</v>
      </c>
      <c r="G39" s="22">
        <v>0</v>
      </c>
      <c r="H39" s="23">
        <v>0</v>
      </c>
      <c r="I39" s="24">
        <f t="shared" ref="I39:I47" si="2">IF(H39=0,0,H39/G39)</f>
        <v>0</v>
      </c>
    </row>
    <row r="40" spans="2:9" ht="15" hidden="1" x14ac:dyDescent="0.25">
      <c r="B40" s="2"/>
      <c r="C40" s="1"/>
      <c r="D40" s="9"/>
      <c r="E40" s="10"/>
      <c r="G40" s="1"/>
      <c r="H40" s="9"/>
      <c r="I40" s="10"/>
    </row>
    <row r="41" spans="2:9" ht="15" hidden="1" x14ac:dyDescent="0.25">
      <c r="B41" s="2" t="s">
        <v>6</v>
      </c>
      <c r="C41" s="18">
        <f>SUM(C37:C39)</f>
        <v>36846</v>
      </c>
      <c r="D41" s="19">
        <f>SUM(D37:D39)</f>
        <v>957311.87227386096</v>
      </c>
      <c r="E41" s="20">
        <f t="shared" si="1"/>
        <v>25.981432781682162</v>
      </c>
      <c r="F41" s="21"/>
      <c r="G41" s="18">
        <f>SUM(G37:G39)</f>
        <v>40684</v>
      </c>
      <c r="H41" s="18">
        <f>SUM(H37:H39)</f>
        <v>701880</v>
      </c>
      <c r="I41" s="20">
        <f t="shared" si="2"/>
        <v>17.251990954675058</v>
      </c>
    </row>
    <row r="42" spans="2:9" ht="15" hidden="1" x14ac:dyDescent="0.25">
      <c r="B42" s="2"/>
      <c r="C42" s="18"/>
      <c r="D42" s="19"/>
      <c r="E42" s="20"/>
      <c r="F42" s="21"/>
      <c r="G42" s="18"/>
      <c r="H42" s="19"/>
      <c r="I42" s="20"/>
    </row>
    <row r="43" spans="2:9" ht="15" hidden="1" x14ac:dyDescent="0.25">
      <c r="B43" s="2" t="s">
        <v>7</v>
      </c>
      <c r="C43" s="18">
        <v>0</v>
      </c>
      <c r="D43" s="19">
        <v>0</v>
      </c>
      <c r="E43" s="20">
        <v>0</v>
      </c>
      <c r="F43" s="21"/>
      <c r="G43" s="18">
        <v>0</v>
      </c>
      <c r="H43" s="19">
        <v>0</v>
      </c>
      <c r="I43" s="20">
        <v>0</v>
      </c>
    </row>
    <row r="44" spans="2:9" ht="15" hidden="1" x14ac:dyDescent="0.25">
      <c r="B44" s="2"/>
      <c r="C44" s="1"/>
      <c r="D44" s="9"/>
      <c r="E44" s="10"/>
      <c r="G44" s="1"/>
      <c r="H44" s="9"/>
      <c r="I44" s="10"/>
    </row>
    <row r="45" spans="2:9" ht="15" hidden="1" x14ac:dyDescent="0.25">
      <c r="B45" s="2" t="s">
        <v>11</v>
      </c>
      <c r="C45" s="22">
        <v>-2873</v>
      </c>
      <c r="D45" s="23">
        <f>+C45*E41</f>
        <v>-74644.656381772846</v>
      </c>
      <c r="E45" s="24">
        <f t="shared" si="1"/>
        <v>25.981432781682159</v>
      </c>
      <c r="G45" s="22">
        <v>0</v>
      </c>
      <c r="H45" s="23">
        <v>0</v>
      </c>
      <c r="I45" s="24">
        <f t="shared" si="2"/>
        <v>0</v>
      </c>
    </row>
    <row r="46" spans="2:9" ht="15" hidden="1" x14ac:dyDescent="0.25">
      <c r="B46" s="2"/>
      <c r="C46" s="1"/>
      <c r="D46" s="9"/>
      <c r="E46" s="10"/>
      <c r="G46" s="1"/>
      <c r="H46" s="9"/>
      <c r="I46" s="10"/>
    </row>
    <row r="47" spans="2:9" ht="15.75" hidden="1" thickBot="1" x14ac:dyDescent="0.3">
      <c r="B47" s="2" t="s">
        <v>9</v>
      </c>
      <c r="C47" s="25">
        <f>SUM(C41:C45)</f>
        <v>33973</v>
      </c>
      <c r="D47" s="25">
        <f>SUM(D41:D45)</f>
        <v>882667.21589208813</v>
      </c>
      <c r="E47" s="26">
        <f t="shared" si="1"/>
        <v>25.981432781682162</v>
      </c>
      <c r="G47" s="25">
        <f>SUM(G41:G45)</f>
        <v>40684</v>
      </c>
      <c r="H47" s="25">
        <f>SUM(H41:H45)</f>
        <v>701880</v>
      </c>
      <c r="I47" s="26">
        <f t="shared" si="2"/>
        <v>17.251990954675058</v>
      </c>
    </row>
    <row r="48" spans="2:9" ht="15.75" hidden="1" thickTop="1" x14ac:dyDescent="0.25">
      <c r="B48" s="2"/>
      <c r="C48" s="1"/>
      <c r="D48" s="9"/>
      <c r="E48" s="10"/>
      <c r="G48" s="1"/>
      <c r="H48" s="9"/>
      <c r="I48" s="10"/>
    </row>
    <row r="49" spans="2:9" ht="15" hidden="1" x14ac:dyDescent="0.25">
      <c r="B49" s="2"/>
      <c r="C49" s="1"/>
      <c r="D49" s="9"/>
      <c r="E49" s="10"/>
      <c r="G49" s="1"/>
      <c r="H49" s="9"/>
      <c r="I49" s="10"/>
    </row>
    <row r="50" spans="2:9" ht="15.75" hidden="1" x14ac:dyDescent="0.25">
      <c r="B50" s="3">
        <v>40087</v>
      </c>
      <c r="C50" s="34" t="s">
        <v>0</v>
      </c>
      <c r="D50" s="34"/>
      <c r="E50" s="34"/>
      <c r="F50" s="4"/>
      <c r="G50" s="34" t="s">
        <v>12</v>
      </c>
      <c r="H50" s="34"/>
      <c r="I50" s="34"/>
    </row>
    <row r="51" spans="2:9" ht="15" hidden="1" x14ac:dyDescent="0.25">
      <c r="B51" s="2"/>
      <c r="C51" s="5" t="s">
        <v>1</v>
      </c>
      <c r="D51" s="6" t="s">
        <v>2</v>
      </c>
      <c r="E51" s="7" t="s">
        <v>3</v>
      </c>
      <c r="F51" s="8"/>
      <c r="G51" s="5" t="s">
        <v>1</v>
      </c>
      <c r="H51" s="6" t="s">
        <v>2</v>
      </c>
      <c r="I51" s="7" t="s">
        <v>3</v>
      </c>
    </row>
    <row r="52" spans="2:9" ht="15" hidden="1" x14ac:dyDescent="0.25">
      <c r="B52" s="2" t="s">
        <v>4</v>
      </c>
      <c r="C52" s="1">
        <f>+C47</f>
        <v>33973</v>
      </c>
      <c r="D52" s="9">
        <f>+D47</f>
        <v>882667.21589208813</v>
      </c>
      <c r="E52" s="10">
        <f>IF(D52=0,0,D52/C52)</f>
        <v>25.981432781682162</v>
      </c>
      <c r="G52" s="1">
        <f>+G47</f>
        <v>40684</v>
      </c>
      <c r="H52" s="9">
        <f>+H47</f>
        <v>701880</v>
      </c>
      <c r="I52" s="10">
        <f>IF(H52=0,0,H52/G52)</f>
        <v>17.251990954675058</v>
      </c>
    </row>
    <row r="53" spans="2:9" ht="15" hidden="1" x14ac:dyDescent="0.25">
      <c r="B53" s="2"/>
      <c r="C53" s="1"/>
      <c r="D53" s="9"/>
      <c r="E53" s="10"/>
      <c r="G53" s="1"/>
      <c r="H53" s="9"/>
      <c r="I53" s="10"/>
    </row>
    <row r="54" spans="2:9" ht="15" hidden="1" x14ac:dyDescent="0.25">
      <c r="B54" s="2" t="s">
        <v>5</v>
      </c>
      <c r="C54" s="22">
        <v>0</v>
      </c>
      <c r="D54" s="23">
        <v>0</v>
      </c>
      <c r="E54" s="24">
        <f>IF(D54=0,0,D54/C54)</f>
        <v>0</v>
      </c>
      <c r="G54" s="22">
        <v>0</v>
      </c>
      <c r="H54" s="23">
        <v>0</v>
      </c>
      <c r="I54" s="24">
        <f>IF(H54=0,0,H54/G54)</f>
        <v>0</v>
      </c>
    </row>
    <row r="55" spans="2:9" ht="15" hidden="1" x14ac:dyDescent="0.25">
      <c r="B55" s="2"/>
      <c r="C55" s="1"/>
      <c r="D55" s="9"/>
      <c r="E55" s="10"/>
      <c r="G55" s="1"/>
      <c r="H55" s="9"/>
      <c r="I55" s="10"/>
    </row>
    <row r="56" spans="2:9" ht="15" hidden="1" x14ac:dyDescent="0.25">
      <c r="B56" s="2" t="s">
        <v>6</v>
      </c>
      <c r="C56" s="18">
        <f>SUM(C52:C54)</f>
        <v>33973</v>
      </c>
      <c r="D56" s="18">
        <f>SUM(D52:D54)</f>
        <v>882667.21589208813</v>
      </c>
      <c r="E56" s="20">
        <f>IF(D56=0,0,D56/C56)</f>
        <v>25.981432781682162</v>
      </c>
      <c r="F56" s="21"/>
      <c r="G56" s="18">
        <f>SUM(G52:G54)</f>
        <v>40684</v>
      </c>
      <c r="H56" s="19">
        <f>SUM(H52:H54)</f>
        <v>701880</v>
      </c>
      <c r="I56" s="20">
        <f t="shared" ref="I56:I62" si="3">IF(H56=0,0,H56/G56)</f>
        <v>17.251990954675058</v>
      </c>
    </row>
    <row r="57" spans="2:9" ht="15" hidden="1" x14ac:dyDescent="0.25">
      <c r="B57" s="2"/>
      <c r="C57" s="1"/>
      <c r="D57" s="9"/>
      <c r="E57" s="10"/>
      <c r="G57" s="1"/>
      <c r="H57" s="9"/>
      <c r="I57" s="10"/>
    </row>
    <row r="58" spans="2:9" ht="15" hidden="1" x14ac:dyDescent="0.25">
      <c r="B58" s="2" t="s">
        <v>7</v>
      </c>
      <c r="C58" s="1">
        <v>0</v>
      </c>
      <c r="D58" s="9">
        <v>0</v>
      </c>
      <c r="E58" s="10">
        <v>0</v>
      </c>
      <c r="G58" s="1">
        <v>0</v>
      </c>
      <c r="H58" s="9">
        <v>0</v>
      </c>
      <c r="I58" s="10">
        <v>0</v>
      </c>
    </row>
    <row r="59" spans="2:9" ht="15" hidden="1" x14ac:dyDescent="0.25">
      <c r="B59" s="2"/>
      <c r="C59" s="1"/>
      <c r="D59" s="9"/>
      <c r="E59" s="10"/>
      <c r="G59" s="1">
        <v>0</v>
      </c>
      <c r="H59" s="9"/>
      <c r="I59" s="10"/>
    </row>
    <row r="60" spans="2:9" ht="15" hidden="1" x14ac:dyDescent="0.25">
      <c r="B60" s="2" t="s">
        <v>11</v>
      </c>
      <c r="C60" s="22">
        <v>-4175</v>
      </c>
      <c r="D60" s="23">
        <f>+C60*E56</f>
        <v>-108472.48186352303</v>
      </c>
      <c r="E60" s="24">
        <f>IF(D60=0,0,D60/C60)</f>
        <v>25.981432781682162</v>
      </c>
      <c r="G60" s="22">
        <v>0</v>
      </c>
      <c r="H60" s="23">
        <v>0</v>
      </c>
      <c r="I60" s="24">
        <f t="shared" si="3"/>
        <v>0</v>
      </c>
    </row>
    <row r="61" spans="2:9" ht="15" hidden="1" x14ac:dyDescent="0.25">
      <c r="B61" s="2"/>
      <c r="C61" s="1"/>
      <c r="D61" s="9"/>
      <c r="E61" s="10"/>
      <c r="G61" s="1"/>
      <c r="H61" s="9"/>
      <c r="I61" s="10"/>
    </row>
    <row r="62" spans="2:9" ht="15.75" hidden="1" thickBot="1" x14ac:dyDescent="0.3">
      <c r="B62" s="2" t="s">
        <v>9</v>
      </c>
      <c r="C62" s="25">
        <f>SUM(C56:C60)</f>
        <v>29798</v>
      </c>
      <c r="D62" s="25">
        <f>SUM(D56:D60)</f>
        <v>774194.73402856512</v>
      </c>
      <c r="E62" s="26">
        <f>IF(D62=0,0,D62/C62)</f>
        <v>25.981432781682162</v>
      </c>
      <c r="G62" s="25">
        <f>SUM(G56:G60)</f>
        <v>40684</v>
      </c>
      <c r="H62" s="25">
        <f>SUM(H56:H60)</f>
        <v>701880</v>
      </c>
      <c r="I62" s="26">
        <f t="shared" si="3"/>
        <v>17.251990954675058</v>
      </c>
    </row>
    <row r="63" spans="2:9" ht="15.75" hidden="1" thickTop="1" x14ac:dyDescent="0.25"/>
    <row r="64" spans="2:9" ht="15" hidden="1" x14ac:dyDescent="0.25"/>
    <row r="65" spans="2:9" ht="15.75" hidden="1" x14ac:dyDescent="0.25">
      <c r="B65" s="3">
        <v>40118</v>
      </c>
      <c r="C65" s="34" t="s">
        <v>0</v>
      </c>
      <c r="D65" s="34"/>
      <c r="E65" s="34"/>
      <c r="F65" s="4"/>
      <c r="G65" s="34" t="s">
        <v>12</v>
      </c>
      <c r="H65" s="34"/>
      <c r="I65" s="34"/>
    </row>
    <row r="66" spans="2:9" ht="15" hidden="1" x14ac:dyDescent="0.25">
      <c r="B66" s="2"/>
      <c r="C66" s="5" t="s">
        <v>1</v>
      </c>
      <c r="D66" s="6" t="s">
        <v>2</v>
      </c>
      <c r="E66" s="7" t="s">
        <v>3</v>
      </c>
      <c r="F66" s="8"/>
      <c r="G66" s="5" t="s">
        <v>1</v>
      </c>
      <c r="H66" s="6" t="s">
        <v>2</v>
      </c>
      <c r="I66" s="7" t="s">
        <v>3</v>
      </c>
    </row>
    <row r="67" spans="2:9" ht="15" hidden="1" x14ac:dyDescent="0.25">
      <c r="B67" s="2" t="s">
        <v>4</v>
      </c>
      <c r="C67" s="1">
        <f>+C62</f>
        <v>29798</v>
      </c>
      <c r="D67" s="9">
        <f>+D62</f>
        <v>774194.73402856512</v>
      </c>
      <c r="E67" s="10">
        <f>IF(D67=0,0,D67/C67)</f>
        <v>25.981432781682162</v>
      </c>
      <c r="G67" s="1">
        <f>+G62</f>
        <v>40684</v>
      </c>
      <c r="H67" s="9">
        <f>+H62</f>
        <v>701880</v>
      </c>
      <c r="I67" s="10">
        <f>IF(H67=0,0,H67/G67)</f>
        <v>17.251990954675058</v>
      </c>
    </row>
    <row r="68" spans="2:9" ht="15" hidden="1" x14ac:dyDescent="0.25">
      <c r="B68" s="2"/>
      <c r="C68" s="1"/>
      <c r="D68" s="9"/>
      <c r="E68" s="10"/>
      <c r="G68" s="1"/>
      <c r="H68" s="9"/>
      <c r="I68" s="10"/>
    </row>
    <row r="69" spans="2:9" ht="15" hidden="1" x14ac:dyDescent="0.25">
      <c r="B69" s="2" t="s">
        <v>5</v>
      </c>
      <c r="C69" s="22">
        <v>0</v>
      </c>
      <c r="D69" s="23">
        <v>0</v>
      </c>
      <c r="E69" s="24">
        <f>IF(D69=0,0,D69/C69)</f>
        <v>0</v>
      </c>
      <c r="G69" s="22">
        <v>0</v>
      </c>
      <c r="H69" s="23">
        <v>0</v>
      </c>
      <c r="I69" s="24">
        <f>IF(H69=0,0,H69/G69)</f>
        <v>0</v>
      </c>
    </row>
    <row r="70" spans="2:9" ht="15" hidden="1" x14ac:dyDescent="0.25">
      <c r="B70" s="2"/>
      <c r="C70" s="1"/>
      <c r="D70" s="9"/>
      <c r="E70" s="10"/>
      <c r="G70" s="1"/>
      <c r="H70" s="9"/>
      <c r="I70" s="10"/>
    </row>
    <row r="71" spans="2:9" ht="15" hidden="1" x14ac:dyDescent="0.25">
      <c r="B71" s="2" t="s">
        <v>6</v>
      </c>
      <c r="C71" s="18">
        <f>SUM(C67:C69)</f>
        <v>29798</v>
      </c>
      <c r="D71" s="18">
        <f>SUM(D67:D69)</f>
        <v>774194.73402856512</v>
      </c>
      <c r="E71" s="20">
        <f>IF(D71=0,0,D71/C71)</f>
        <v>25.981432781682162</v>
      </c>
      <c r="F71" s="21"/>
      <c r="G71" s="18">
        <f>SUM(G67:G69)</f>
        <v>40684</v>
      </c>
      <c r="H71" s="19">
        <f>SUM(H67:H69)</f>
        <v>701880</v>
      </c>
      <c r="I71" s="20">
        <f>IF(H71=0,0,H71/G71)</f>
        <v>17.251990954675058</v>
      </c>
    </row>
    <row r="72" spans="2:9" ht="15" hidden="1" x14ac:dyDescent="0.25">
      <c r="B72" s="2"/>
      <c r="C72" s="1"/>
      <c r="D72" s="9"/>
      <c r="E72" s="10"/>
      <c r="G72" s="1"/>
      <c r="H72" s="9"/>
      <c r="I72" s="10"/>
    </row>
    <row r="73" spans="2:9" ht="15" hidden="1" x14ac:dyDescent="0.25">
      <c r="B73" s="2" t="s">
        <v>7</v>
      </c>
      <c r="C73" s="1">
        <v>0</v>
      </c>
      <c r="D73" s="9">
        <v>0</v>
      </c>
      <c r="E73" s="10">
        <v>0</v>
      </c>
      <c r="G73" s="1">
        <v>0</v>
      </c>
      <c r="H73" s="9">
        <v>0</v>
      </c>
      <c r="I73" s="10">
        <v>0</v>
      </c>
    </row>
    <row r="74" spans="2:9" ht="15" hidden="1" x14ac:dyDescent="0.25">
      <c r="B74" s="2"/>
      <c r="C74" s="1"/>
      <c r="D74" s="9"/>
      <c r="E74" s="10"/>
      <c r="G74" s="1">
        <v>0</v>
      </c>
      <c r="H74" s="9"/>
      <c r="I74" s="10"/>
    </row>
    <row r="75" spans="2:9" ht="15" hidden="1" x14ac:dyDescent="0.25">
      <c r="B75" s="2" t="s">
        <v>11</v>
      </c>
      <c r="C75" s="22">
        <v>-4214</v>
      </c>
      <c r="D75" s="23">
        <f>+C75*E71</f>
        <v>-109485.75774200863</v>
      </c>
      <c r="E75" s="24">
        <f>IF(D75=0,0,D75/C75)</f>
        <v>25.981432781682162</v>
      </c>
      <c r="G75" s="22">
        <v>0</v>
      </c>
      <c r="H75" s="23">
        <v>0</v>
      </c>
      <c r="I75" s="24">
        <f>IF(H75=0,0,H75/G75)</f>
        <v>0</v>
      </c>
    </row>
    <row r="76" spans="2:9" ht="15" hidden="1" x14ac:dyDescent="0.25">
      <c r="B76" s="2"/>
      <c r="C76" s="1"/>
      <c r="D76" s="9"/>
      <c r="E76" s="10"/>
      <c r="G76" s="1"/>
      <c r="H76" s="9"/>
      <c r="I76" s="10"/>
    </row>
    <row r="77" spans="2:9" ht="15.75" hidden="1" thickBot="1" x14ac:dyDescent="0.3">
      <c r="B77" s="2" t="s">
        <v>9</v>
      </c>
      <c r="C77" s="25">
        <f>SUM(C71:C75)</f>
        <v>25584</v>
      </c>
      <c r="D77" s="25">
        <f>SUM(D71:D75)</f>
        <v>664708.97628655646</v>
      </c>
      <c r="E77" s="26">
        <f>IF(D77=0,0,D77/C77)</f>
        <v>25.981432781682162</v>
      </c>
      <c r="G77" s="25">
        <f>SUM(G71:G75)</f>
        <v>40684</v>
      </c>
      <c r="H77" s="25">
        <f>SUM(H71:H75)</f>
        <v>701880</v>
      </c>
      <c r="I77" s="26">
        <f>IF(H77=0,0,H77/G77)</f>
        <v>17.251990954675058</v>
      </c>
    </row>
    <row r="78" spans="2:9" ht="15.75" hidden="1" thickTop="1" x14ac:dyDescent="0.25"/>
    <row r="79" spans="2:9" ht="15" hidden="1" x14ac:dyDescent="0.25"/>
    <row r="80" spans="2:9" ht="15.75" hidden="1" x14ac:dyDescent="0.25">
      <c r="B80" s="3">
        <v>40148</v>
      </c>
      <c r="C80" s="34" t="s">
        <v>0</v>
      </c>
      <c r="D80" s="34"/>
      <c r="E80" s="34"/>
      <c r="F80" s="4"/>
      <c r="G80" s="34" t="s">
        <v>12</v>
      </c>
      <c r="H80" s="34"/>
      <c r="I80" s="34"/>
    </row>
    <row r="81" spans="2:9" ht="15" hidden="1" x14ac:dyDescent="0.25">
      <c r="B81" s="2"/>
      <c r="C81" s="5" t="s">
        <v>1</v>
      </c>
      <c r="D81" s="6" t="s">
        <v>2</v>
      </c>
      <c r="E81" s="7" t="s">
        <v>3</v>
      </c>
      <c r="F81" s="8"/>
      <c r="G81" s="5" t="s">
        <v>1</v>
      </c>
      <c r="H81" s="6" t="s">
        <v>2</v>
      </c>
      <c r="I81" s="7" t="s">
        <v>3</v>
      </c>
    </row>
    <row r="82" spans="2:9" ht="15" hidden="1" x14ac:dyDescent="0.25">
      <c r="B82" s="2" t="s">
        <v>4</v>
      </c>
      <c r="C82" s="1">
        <f>+C77</f>
        <v>25584</v>
      </c>
      <c r="D82" s="9">
        <f>+D77</f>
        <v>664708.97628655646</v>
      </c>
      <c r="E82" s="10">
        <f>IF(D82=0,0,D82/C82)</f>
        <v>25.981432781682162</v>
      </c>
      <c r="G82" s="1">
        <f>+G77</f>
        <v>40684</v>
      </c>
      <c r="H82" s="9">
        <f>+H77</f>
        <v>701880</v>
      </c>
      <c r="I82" s="10">
        <f>IF(H82=0,0,H82/G82)</f>
        <v>17.251990954675058</v>
      </c>
    </row>
    <row r="83" spans="2:9" ht="15" hidden="1" x14ac:dyDescent="0.25">
      <c r="B83" s="2"/>
      <c r="C83" s="1"/>
      <c r="D83" s="9"/>
      <c r="E83" s="10"/>
      <c r="G83" s="1"/>
      <c r="H83" s="9"/>
      <c r="I83" s="10"/>
    </row>
    <row r="84" spans="2:9" ht="15" hidden="1" x14ac:dyDescent="0.25">
      <c r="B84" s="2" t="s">
        <v>5</v>
      </c>
      <c r="C84" s="11">
        <v>25105</v>
      </c>
      <c r="D84" s="12">
        <v>6338684</v>
      </c>
      <c r="E84" s="13">
        <f>IF(D84=0,0,D84/C84)</f>
        <v>252.48691495717983</v>
      </c>
      <c r="F84" s="14"/>
      <c r="G84" s="11"/>
      <c r="H84" s="12"/>
      <c r="I84" s="13">
        <f>IF(H84=0,0,H84/G84)</f>
        <v>0</v>
      </c>
    </row>
    <row r="85" spans="2:9" ht="15" hidden="1" x14ac:dyDescent="0.25">
      <c r="B85" s="2"/>
      <c r="C85" s="15"/>
      <c r="D85" s="16"/>
      <c r="E85" s="17"/>
      <c r="F85" s="14"/>
      <c r="G85" s="15"/>
      <c r="H85" s="16"/>
      <c r="I85" s="17"/>
    </row>
    <row r="86" spans="2:9" ht="15" hidden="1" x14ac:dyDescent="0.25">
      <c r="B86" s="2" t="s">
        <v>6</v>
      </c>
      <c r="C86" s="18">
        <f>+C82+C84</f>
        <v>50689</v>
      </c>
      <c r="D86" s="19">
        <f>+D82+D84</f>
        <v>7003392.9762865566</v>
      </c>
      <c r="E86" s="20">
        <f>IF(D86=0,0,D86/C86)</f>
        <v>138.16396015479802</v>
      </c>
      <c r="F86" s="21"/>
      <c r="G86" s="18">
        <f>+G82+G84</f>
        <v>40684</v>
      </c>
      <c r="H86" s="19">
        <f>+H82+H84</f>
        <v>701880</v>
      </c>
      <c r="I86" s="20">
        <f>IF(H86=0,0,H86/G86)</f>
        <v>17.251990954675058</v>
      </c>
    </row>
    <row r="87" spans="2:9" ht="15" hidden="1" x14ac:dyDescent="0.25">
      <c r="B87" s="2"/>
      <c r="C87" s="18"/>
      <c r="D87" s="19"/>
      <c r="E87" s="20"/>
      <c r="G87" s="18"/>
      <c r="H87" s="19"/>
      <c r="I87" s="20"/>
    </row>
    <row r="88" spans="2:9" ht="15" hidden="1" x14ac:dyDescent="0.25">
      <c r="B88" s="2" t="s">
        <v>7</v>
      </c>
      <c r="C88" s="18"/>
      <c r="D88" s="19"/>
      <c r="E88" s="10">
        <f>IF(D88=0,0,D88/C88)</f>
        <v>0</v>
      </c>
      <c r="G88" s="18">
        <v>0</v>
      </c>
      <c r="H88" s="19">
        <v>0</v>
      </c>
      <c r="I88" s="10">
        <f>IF(H88=0,0,H88/G88)</f>
        <v>0</v>
      </c>
    </row>
    <row r="89" spans="2:9" ht="15" hidden="1" x14ac:dyDescent="0.25">
      <c r="B89" s="2"/>
      <c r="C89" s="18"/>
      <c r="D89" s="19"/>
      <c r="E89" s="10"/>
      <c r="G89" s="18"/>
      <c r="H89" s="19"/>
      <c r="I89" s="10"/>
    </row>
    <row r="90" spans="2:9" ht="15" hidden="1" x14ac:dyDescent="0.25">
      <c r="B90" s="2" t="s">
        <v>8</v>
      </c>
      <c r="C90" s="22">
        <v>-4763</v>
      </c>
      <c r="D90" s="29">
        <v>-656953</v>
      </c>
      <c r="E90" s="24">
        <f>IF(D90=0,0,D90/C90)</f>
        <v>137.92840646651271</v>
      </c>
      <c r="G90" s="22">
        <v>0</v>
      </c>
      <c r="H90" s="23">
        <v>0</v>
      </c>
      <c r="I90" s="24">
        <f>IF(H90=0,0,H90/G90)</f>
        <v>0</v>
      </c>
    </row>
    <row r="91" spans="2:9" ht="15" hidden="1" x14ac:dyDescent="0.25">
      <c r="B91" s="2"/>
      <c r="C91" s="18"/>
      <c r="D91" s="19"/>
      <c r="E91" s="20"/>
      <c r="G91" s="18"/>
      <c r="H91" s="19"/>
      <c r="I91" s="20"/>
    </row>
    <row r="92" spans="2:9" ht="15.75" hidden="1" thickBot="1" x14ac:dyDescent="0.3">
      <c r="B92" s="2" t="s">
        <v>9</v>
      </c>
      <c r="C92" s="25">
        <f>SUM(C86:C90)</f>
        <v>45926</v>
      </c>
      <c r="D92" s="25">
        <f>SUM(D86:D90)</f>
        <v>6346439.9762865566</v>
      </c>
      <c r="E92" s="26">
        <f>IF(D92=0,0,D92/C92)</f>
        <v>138.18838950238549</v>
      </c>
      <c r="G92" s="25">
        <f>SUM(G86:G90)</f>
        <v>40684</v>
      </c>
      <c r="H92" s="25">
        <f>SUM(H86:H90)</f>
        <v>701880</v>
      </c>
      <c r="I92" s="26">
        <f>IF(H92=0,0,H92/G92)</f>
        <v>17.251990954675058</v>
      </c>
    </row>
    <row r="93" spans="2:9" ht="15.75" hidden="1" thickTop="1" x14ac:dyDescent="0.25">
      <c r="B93" s="2"/>
      <c r="C93" s="18"/>
      <c r="D93" s="19"/>
      <c r="E93" s="20"/>
      <c r="G93" s="18"/>
      <c r="H93" s="19"/>
      <c r="I93" s="20"/>
    </row>
    <row r="94" spans="2:9" ht="15" hidden="1" x14ac:dyDescent="0.25">
      <c r="B94" s="2"/>
      <c r="C94" s="1"/>
      <c r="D94" s="9"/>
      <c r="E94" s="10"/>
      <c r="G94" s="1"/>
      <c r="H94" s="9"/>
      <c r="I94" s="10"/>
    </row>
    <row r="95" spans="2:9" ht="15.75" hidden="1" x14ac:dyDescent="0.25">
      <c r="B95" s="3">
        <v>40179</v>
      </c>
      <c r="C95" s="34" t="s">
        <v>0</v>
      </c>
      <c r="D95" s="34"/>
      <c r="E95" s="34"/>
      <c r="F95" s="4"/>
      <c r="G95" s="34" t="s">
        <v>12</v>
      </c>
      <c r="H95" s="34"/>
      <c r="I95" s="34"/>
    </row>
    <row r="96" spans="2:9" ht="15" hidden="1" x14ac:dyDescent="0.25">
      <c r="B96" s="2"/>
      <c r="C96" s="5" t="s">
        <v>1</v>
      </c>
      <c r="D96" s="6" t="s">
        <v>2</v>
      </c>
      <c r="E96" s="7" t="s">
        <v>3</v>
      </c>
      <c r="F96" s="8"/>
      <c r="G96" s="5" t="s">
        <v>1</v>
      </c>
      <c r="H96" s="6" t="s">
        <v>2</v>
      </c>
      <c r="I96" s="7" t="s">
        <v>3</v>
      </c>
    </row>
    <row r="97" spans="2:9" ht="15" hidden="1" x14ac:dyDescent="0.25">
      <c r="B97" s="2" t="s">
        <v>4</v>
      </c>
      <c r="C97" s="1">
        <f>+C92</f>
        <v>45926</v>
      </c>
      <c r="D97" s="9">
        <f>+D92</f>
        <v>6346439.9762865566</v>
      </c>
      <c r="E97" s="10">
        <f>IF(D97=0,0,D97/C97)</f>
        <v>138.18838950238549</v>
      </c>
      <c r="G97" s="1">
        <f>+G92</f>
        <v>40684</v>
      </c>
      <c r="H97" s="9">
        <f>+H92</f>
        <v>701880</v>
      </c>
      <c r="I97" s="10">
        <f>IF(H97=0,0,H97/G97)</f>
        <v>17.251990954675058</v>
      </c>
    </row>
    <row r="98" spans="2:9" ht="15" hidden="1" x14ac:dyDescent="0.25">
      <c r="B98" s="2"/>
      <c r="C98" s="1"/>
      <c r="D98" s="9"/>
      <c r="E98" s="10"/>
      <c r="G98" s="1"/>
      <c r="H98" s="9"/>
      <c r="I98" s="10"/>
    </row>
    <row r="99" spans="2:9" ht="30" hidden="1" x14ac:dyDescent="0.25">
      <c r="B99" s="27" t="s">
        <v>10</v>
      </c>
      <c r="C99" s="1">
        <v>1</v>
      </c>
      <c r="D99" s="9">
        <v>138</v>
      </c>
      <c r="E99" s="10"/>
      <c r="G99" s="1">
        <v>0</v>
      </c>
      <c r="H99" s="9">
        <v>0</v>
      </c>
      <c r="I99" s="10"/>
    </row>
    <row r="100" spans="2:9" ht="15" hidden="1" x14ac:dyDescent="0.25">
      <c r="B100" s="2"/>
      <c r="C100" s="1"/>
      <c r="D100" s="9"/>
      <c r="E100" s="10"/>
      <c r="G100" s="1"/>
      <c r="H100" s="9"/>
      <c r="I100" s="10"/>
    </row>
    <row r="101" spans="2:9" ht="15" hidden="1" x14ac:dyDescent="0.25">
      <c r="B101" s="2" t="s">
        <v>5</v>
      </c>
      <c r="C101" s="11">
        <v>0</v>
      </c>
      <c r="D101" s="12">
        <v>0</v>
      </c>
      <c r="E101" s="24">
        <f>IF(D101=0,0,D101/C101)</f>
        <v>0</v>
      </c>
      <c r="G101" s="22">
        <v>0</v>
      </c>
      <c r="H101" s="23">
        <v>0</v>
      </c>
      <c r="I101" s="24">
        <f t="shared" ref="I101:I109" si="4">IF(H101=0,0,H101/G101)</f>
        <v>0</v>
      </c>
    </row>
    <row r="102" spans="2:9" ht="15" hidden="1" x14ac:dyDescent="0.25">
      <c r="B102" s="2"/>
      <c r="C102" s="1"/>
      <c r="D102" s="9"/>
      <c r="E102" s="10"/>
      <c r="G102" s="1"/>
      <c r="H102" s="9"/>
      <c r="I102" s="10"/>
    </row>
    <row r="103" spans="2:9" ht="15" hidden="1" x14ac:dyDescent="0.25">
      <c r="B103" s="2" t="s">
        <v>6</v>
      </c>
      <c r="C103" s="18">
        <f>SUM(C97:C101)</f>
        <v>45927</v>
      </c>
      <c r="D103" s="19">
        <f>SUM(D97:D101)</f>
        <v>6346577.9762865566</v>
      </c>
      <c r="E103" s="20">
        <f>IF(D103=0,0,D103/C103)</f>
        <v>138.18838540045195</v>
      </c>
      <c r="F103" s="21"/>
      <c r="G103" s="18">
        <f>SUM(G97:G101)</f>
        <v>40684</v>
      </c>
      <c r="H103" s="19">
        <f>SUM(H97:H101)</f>
        <v>701880</v>
      </c>
      <c r="I103" s="20">
        <f t="shared" si="4"/>
        <v>17.251990954675058</v>
      </c>
    </row>
    <row r="104" spans="2:9" ht="15" hidden="1" x14ac:dyDescent="0.25">
      <c r="B104" s="2"/>
      <c r="C104" s="1"/>
      <c r="D104" s="9"/>
      <c r="E104" s="10"/>
      <c r="G104" s="1"/>
      <c r="H104" s="9"/>
      <c r="I104" s="10"/>
    </row>
    <row r="105" spans="2:9" ht="15" hidden="1" x14ac:dyDescent="0.25">
      <c r="B105" s="2" t="s">
        <v>7</v>
      </c>
      <c r="C105" s="1">
        <v>0</v>
      </c>
      <c r="D105" s="9">
        <v>0</v>
      </c>
      <c r="E105" s="10">
        <v>0</v>
      </c>
      <c r="G105" s="1">
        <v>0</v>
      </c>
      <c r="H105" s="9">
        <v>0</v>
      </c>
      <c r="I105" s="10">
        <v>0</v>
      </c>
    </row>
    <row r="106" spans="2:9" ht="15" hidden="1" x14ac:dyDescent="0.25">
      <c r="B106" s="2"/>
      <c r="C106" s="1"/>
      <c r="D106" s="9"/>
      <c r="E106" s="10"/>
      <c r="G106" s="1"/>
      <c r="H106" s="9"/>
      <c r="I106" s="10"/>
    </row>
    <row r="107" spans="2:9" ht="15" hidden="1" x14ac:dyDescent="0.25">
      <c r="B107" s="2" t="s">
        <v>11</v>
      </c>
      <c r="C107" s="22">
        <v>-1898</v>
      </c>
      <c r="D107" s="23">
        <f>+C107*E103</f>
        <v>-262281.5554900578</v>
      </c>
      <c r="E107" s="24">
        <f>IF(D107=0,0,D107/C107)</f>
        <v>138.18838540045195</v>
      </c>
      <c r="G107" s="22">
        <v>-7140</v>
      </c>
      <c r="H107" s="23">
        <f>+G107*I103</f>
        <v>-123179.21541637991</v>
      </c>
      <c r="I107" s="24">
        <f t="shared" si="4"/>
        <v>17.251990954675058</v>
      </c>
    </row>
    <row r="108" spans="2:9" ht="15" hidden="1" x14ac:dyDescent="0.25">
      <c r="B108" s="2"/>
      <c r="C108" s="1"/>
      <c r="D108" s="9"/>
      <c r="E108" s="10"/>
      <c r="G108" s="1"/>
      <c r="H108" s="9"/>
      <c r="I108" s="10"/>
    </row>
    <row r="109" spans="2:9" ht="15.75" hidden="1" thickBot="1" x14ac:dyDescent="0.3">
      <c r="B109" s="2" t="s">
        <v>9</v>
      </c>
      <c r="C109" s="25">
        <f>SUM(C103:C107)</f>
        <v>44029</v>
      </c>
      <c r="D109" s="28">
        <f>SUM(D103:D107)</f>
        <v>6084296.4207964987</v>
      </c>
      <c r="E109" s="26">
        <f>IF(D109=0,0,D109/C109)</f>
        <v>138.18838540045195</v>
      </c>
      <c r="G109" s="25">
        <f>SUM(G103:G107)</f>
        <v>33544</v>
      </c>
      <c r="H109" s="28">
        <f>SUM(H103:H107)</f>
        <v>578700.78458362003</v>
      </c>
      <c r="I109" s="26">
        <f t="shared" si="4"/>
        <v>17.251990954675055</v>
      </c>
    </row>
    <row r="110" spans="2:9" ht="15.75" hidden="1" thickTop="1" x14ac:dyDescent="0.25"/>
    <row r="111" spans="2:9" ht="15" hidden="1" x14ac:dyDescent="0.25"/>
    <row r="112" spans="2:9" ht="15.75" hidden="1" x14ac:dyDescent="0.25">
      <c r="B112" s="3">
        <v>40210</v>
      </c>
      <c r="C112" s="34" t="s">
        <v>0</v>
      </c>
      <c r="D112" s="34"/>
      <c r="E112" s="34"/>
      <c r="F112" s="4"/>
      <c r="G112" s="34" t="s">
        <v>12</v>
      </c>
      <c r="H112" s="34"/>
      <c r="I112" s="34"/>
    </row>
    <row r="113" spans="2:9" ht="15" hidden="1" x14ac:dyDescent="0.25">
      <c r="B113" s="2"/>
      <c r="C113" s="5" t="s">
        <v>1</v>
      </c>
      <c r="D113" s="6" t="s">
        <v>2</v>
      </c>
      <c r="E113" s="7" t="s">
        <v>3</v>
      </c>
      <c r="F113" s="8"/>
      <c r="G113" s="5" t="s">
        <v>1</v>
      </c>
      <c r="H113" s="6" t="s">
        <v>2</v>
      </c>
      <c r="I113" s="7" t="s">
        <v>3</v>
      </c>
    </row>
    <row r="114" spans="2:9" ht="15" hidden="1" x14ac:dyDescent="0.25">
      <c r="B114" s="2" t="s">
        <v>4</v>
      </c>
      <c r="C114" s="1">
        <f>+C109</f>
        <v>44029</v>
      </c>
      <c r="D114" s="9">
        <f>+D109</f>
        <v>6084296.4207964987</v>
      </c>
      <c r="E114" s="10">
        <f>IF(D114=0,0,D114/C114)</f>
        <v>138.18838540045195</v>
      </c>
      <c r="G114" s="1">
        <f>+G109</f>
        <v>33544</v>
      </c>
      <c r="H114" s="9">
        <f>+H109</f>
        <v>578700.78458362003</v>
      </c>
      <c r="I114" s="10">
        <f>IF(H114=0,0,H114/G114)</f>
        <v>17.251990954675055</v>
      </c>
    </row>
    <row r="115" spans="2:9" ht="15" hidden="1" x14ac:dyDescent="0.25">
      <c r="B115" s="2"/>
      <c r="C115" s="1"/>
      <c r="D115" s="9"/>
      <c r="E115" s="10"/>
      <c r="G115" s="1"/>
      <c r="H115" s="9"/>
      <c r="I115" s="10"/>
    </row>
    <row r="116" spans="2:9" ht="30" hidden="1" x14ac:dyDescent="0.25">
      <c r="B116" s="27" t="s">
        <v>10</v>
      </c>
      <c r="C116" s="1">
        <v>-5</v>
      </c>
      <c r="D116" s="9">
        <v>-691</v>
      </c>
      <c r="E116" s="10"/>
      <c r="G116" s="1">
        <v>0</v>
      </c>
      <c r="H116" s="9">
        <v>0</v>
      </c>
      <c r="I116" s="10"/>
    </row>
    <row r="117" spans="2:9" ht="15" hidden="1" x14ac:dyDescent="0.25">
      <c r="B117" s="2"/>
      <c r="C117" s="1"/>
      <c r="D117" s="9"/>
      <c r="E117" s="10"/>
      <c r="G117" s="1"/>
      <c r="H117" s="9"/>
      <c r="I117" s="10"/>
    </row>
    <row r="118" spans="2:9" ht="15" hidden="1" x14ac:dyDescent="0.25">
      <c r="B118" s="2" t="s">
        <v>5</v>
      </c>
      <c r="C118" s="11">
        <v>0</v>
      </c>
      <c r="D118" s="12">
        <v>0</v>
      </c>
      <c r="E118" s="24">
        <f>IF(D118=0,0,D118/C118)</f>
        <v>0</v>
      </c>
      <c r="G118" s="22">
        <v>0</v>
      </c>
      <c r="H118" s="23">
        <v>0</v>
      </c>
      <c r="I118" s="24">
        <f>IF(H118=0,0,H118/G118)</f>
        <v>0</v>
      </c>
    </row>
    <row r="119" spans="2:9" ht="15" hidden="1" x14ac:dyDescent="0.25">
      <c r="B119" s="2"/>
      <c r="C119" s="1"/>
      <c r="D119" s="9"/>
      <c r="E119" s="10"/>
      <c r="G119" s="1"/>
      <c r="H119" s="9"/>
      <c r="I119" s="10"/>
    </row>
    <row r="120" spans="2:9" ht="15" hidden="1" x14ac:dyDescent="0.25">
      <c r="B120" s="2" t="s">
        <v>6</v>
      </c>
      <c r="C120" s="18">
        <f>SUM(C114:C118)</f>
        <v>44024</v>
      </c>
      <c r="D120" s="19">
        <f>SUM(D114:D118)</f>
        <v>6083605.4207964987</v>
      </c>
      <c r="E120" s="20">
        <f>IF(D120=0,0,D120/C120)</f>
        <v>138.18838408133061</v>
      </c>
      <c r="F120" s="21"/>
      <c r="G120" s="18">
        <f>SUM(G114:G118)</f>
        <v>33544</v>
      </c>
      <c r="H120" s="19">
        <f>SUM(H114:H118)</f>
        <v>578700.78458362003</v>
      </c>
      <c r="I120" s="20">
        <f>IF(H120=0,0,H120/G120)</f>
        <v>17.251990954675055</v>
      </c>
    </row>
    <row r="121" spans="2:9" ht="15" hidden="1" x14ac:dyDescent="0.25">
      <c r="B121" s="2"/>
      <c r="C121" s="1"/>
      <c r="D121" s="9"/>
      <c r="E121" s="10"/>
      <c r="G121" s="1"/>
      <c r="H121" s="9"/>
      <c r="I121" s="10"/>
    </row>
    <row r="122" spans="2:9" ht="15" hidden="1" x14ac:dyDescent="0.25">
      <c r="B122" s="2" t="s">
        <v>7</v>
      </c>
      <c r="C122" s="1">
        <v>0</v>
      </c>
      <c r="D122" s="9">
        <v>0</v>
      </c>
      <c r="E122" s="10">
        <v>0</v>
      </c>
      <c r="G122" s="1">
        <v>0</v>
      </c>
      <c r="H122" s="9">
        <v>0</v>
      </c>
      <c r="I122" s="10">
        <v>0</v>
      </c>
    </row>
    <row r="123" spans="2:9" ht="15" hidden="1" x14ac:dyDescent="0.25">
      <c r="B123" s="2"/>
      <c r="C123" s="1"/>
      <c r="D123" s="9"/>
      <c r="E123" s="10"/>
      <c r="G123" s="1"/>
      <c r="H123" s="9"/>
      <c r="I123" s="10"/>
    </row>
    <row r="124" spans="2:9" ht="15" hidden="1" x14ac:dyDescent="0.25">
      <c r="B124" s="2" t="s">
        <v>11</v>
      </c>
      <c r="C124" s="22">
        <v>-1293</v>
      </c>
      <c r="D124" s="23">
        <f>+C124*E120</f>
        <v>-178677.58061716048</v>
      </c>
      <c r="E124" s="24">
        <f>IF(D124=0,0,D124/C124)</f>
        <v>138.18838408133061</v>
      </c>
      <c r="G124" s="22">
        <v>-7140</v>
      </c>
      <c r="H124" s="23">
        <f>+G124*I120</f>
        <v>-123179.21541637988</v>
      </c>
      <c r="I124" s="24">
        <f>IF(H124=0,0,H124/G124)</f>
        <v>17.251990954675055</v>
      </c>
    </row>
    <row r="125" spans="2:9" ht="15" hidden="1" x14ac:dyDescent="0.25">
      <c r="B125" s="2"/>
      <c r="C125" s="1"/>
      <c r="D125" s="9"/>
      <c r="E125" s="10"/>
      <c r="G125" s="1"/>
      <c r="H125" s="9"/>
      <c r="I125" s="10"/>
    </row>
    <row r="126" spans="2:9" ht="15.75" hidden="1" thickBot="1" x14ac:dyDescent="0.3">
      <c r="B126" s="2" t="s">
        <v>9</v>
      </c>
      <c r="C126" s="25">
        <f>SUM(C120:C124)</f>
        <v>42731</v>
      </c>
      <c r="D126" s="28">
        <f>SUM(D120:D124)</f>
        <v>5904927.8401793381</v>
      </c>
      <c r="E126" s="26">
        <f>IF(D126=0,0,D126/C126)</f>
        <v>138.18838408133061</v>
      </c>
      <c r="G126" s="25">
        <f>SUM(G120:G124)</f>
        <v>26404</v>
      </c>
      <c r="H126" s="28">
        <f>SUM(H120:H124)</f>
        <v>455521.56916724017</v>
      </c>
      <c r="I126" s="26">
        <f>IF(H126=0,0,H126/G126)</f>
        <v>17.251990954675055</v>
      </c>
    </row>
    <row r="127" spans="2:9" ht="15.75" hidden="1" thickTop="1" x14ac:dyDescent="0.25"/>
    <row r="128" spans="2:9" ht="15" hidden="1" x14ac:dyDescent="0.25"/>
    <row r="129" spans="2:9" ht="15.75" hidden="1" x14ac:dyDescent="0.25">
      <c r="B129" s="3">
        <v>40238</v>
      </c>
      <c r="C129" s="34" t="s">
        <v>0</v>
      </c>
      <c r="D129" s="34"/>
      <c r="E129" s="34"/>
      <c r="F129" s="4"/>
      <c r="G129" s="34" t="s">
        <v>12</v>
      </c>
      <c r="H129" s="34"/>
      <c r="I129" s="34"/>
    </row>
    <row r="130" spans="2:9" ht="15" hidden="1" x14ac:dyDescent="0.25">
      <c r="B130" s="2"/>
      <c r="C130" s="5" t="s">
        <v>1</v>
      </c>
      <c r="D130" s="6" t="s">
        <v>2</v>
      </c>
      <c r="E130" s="7" t="s">
        <v>3</v>
      </c>
      <c r="F130" s="8"/>
      <c r="G130" s="5" t="s">
        <v>1</v>
      </c>
      <c r="H130" s="6" t="s">
        <v>2</v>
      </c>
      <c r="I130" s="7" t="s">
        <v>3</v>
      </c>
    </row>
    <row r="131" spans="2:9" ht="15" hidden="1" x14ac:dyDescent="0.25">
      <c r="B131" s="2" t="s">
        <v>4</v>
      </c>
      <c r="C131" s="1">
        <f>+C126</f>
        <v>42731</v>
      </c>
      <c r="D131" s="9">
        <f>+D126</f>
        <v>5904927.8401793381</v>
      </c>
      <c r="E131" s="10">
        <f>IF(D131=0,0,D131/C131)</f>
        <v>138.18838408133061</v>
      </c>
      <c r="G131" s="1">
        <f>+G126</f>
        <v>26404</v>
      </c>
      <c r="H131" s="9">
        <f>+H126</f>
        <v>455521.56916724017</v>
      </c>
      <c r="I131" s="10">
        <f>IF(H131=0,0,H131/G131)</f>
        <v>17.251990954675055</v>
      </c>
    </row>
    <row r="132" spans="2:9" ht="15" hidden="1" x14ac:dyDescent="0.25">
      <c r="B132" s="2"/>
      <c r="C132" s="1"/>
      <c r="D132" s="9"/>
      <c r="E132" s="10"/>
      <c r="G132" s="1"/>
      <c r="H132" s="9"/>
      <c r="I132" s="10"/>
    </row>
    <row r="133" spans="2:9" ht="15" hidden="1" x14ac:dyDescent="0.25">
      <c r="B133" s="2" t="s">
        <v>5</v>
      </c>
      <c r="C133" s="22">
        <v>0</v>
      </c>
      <c r="D133" s="23">
        <v>0</v>
      </c>
      <c r="E133" s="24">
        <f>IF(D133=0,0,D133/C133)</f>
        <v>0</v>
      </c>
      <c r="G133" s="22">
        <v>0</v>
      </c>
      <c r="H133" s="23">
        <v>0</v>
      </c>
      <c r="I133" s="24">
        <f>IF(H133=0,0,H133/G133)</f>
        <v>0</v>
      </c>
    </row>
    <row r="134" spans="2:9" ht="15" hidden="1" x14ac:dyDescent="0.25">
      <c r="B134" s="2"/>
      <c r="C134" s="1"/>
      <c r="D134" s="9"/>
      <c r="E134" s="10"/>
      <c r="G134" s="1"/>
      <c r="H134" s="9"/>
      <c r="I134" s="10"/>
    </row>
    <row r="135" spans="2:9" ht="15" hidden="1" x14ac:dyDescent="0.25">
      <c r="B135" s="2" t="s">
        <v>6</v>
      </c>
      <c r="C135" s="18">
        <f>SUM(C131:C133)</f>
        <v>42731</v>
      </c>
      <c r="D135" s="18">
        <f>SUM(D131:D133)</f>
        <v>5904927.8401793381</v>
      </c>
      <c r="E135" s="20">
        <f>IF(D135=0,0,D135/C135)</f>
        <v>138.18838408133061</v>
      </c>
      <c r="F135" s="21"/>
      <c r="G135" s="18">
        <f>SUM(G131:G133)</f>
        <v>26404</v>
      </c>
      <c r="H135" s="19">
        <f>SUM(H131:H133)</f>
        <v>455521.56916724017</v>
      </c>
      <c r="I135" s="20">
        <f>IF(H135=0,0,H135/G135)</f>
        <v>17.251990954675055</v>
      </c>
    </row>
    <row r="136" spans="2:9" ht="15" hidden="1" x14ac:dyDescent="0.25">
      <c r="B136" s="2"/>
      <c r="C136" s="1"/>
      <c r="D136" s="9"/>
      <c r="E136" s="10"/>
      <c r="G136" s="1"/>
      <c r="H136" s="9"/>
      <c r="I136" s="10"/>
    </row>
    <row r="137" spans="2:9" ht="15" hidden="1" x14ac:dyDescent="0.25">
      <c r="B137" s="2" t="s">
        <v>7</v>
      </c>
      <c r="C137" s="1">
        <v>0</v>
      </c>
      <c r="D137" s="9">
        <v>0</v>
      </c>
      <c r="E137" s="10">
        <v>0</v>
      </c>
      <c r="G137" s="1">
        <v>0</v>
      </c>
      <c r="H137" s="9">
        <v>0</v>
      </c>
      <c r="I137" s="10">
        <v>0</v>
      </c>
    </row>
    <row r="138" spans="2:9" ht="15" hidden="1" x14ac:dyDescent="0.25">
      <c r="B138" s="2"/>
      <c r="C138" s="1"/>
      <c r="D138" s="9"/>
      <c r="E138" s="10"/>
      <c r="G138" s="1">
        <v>0</v>
      </c>
      <c r="H138" s="9"/>
      <c r="I138" s="10"/>
    </row>
    <row r="139" spans="2:9" ht="15" hidden="1" x14ac:dyDescent="0.25">
      <c r="B139" s="2" t="s">
        <v>11</v>
      </c>
      <c r="C139" s="22">
        <v>-189</v>
      </c>
      <c r="D139" s="23">
        <f>+C139*E135</f>
        <v>-26117.604591371484</v>
      </c>
      <c r="E139" s="24">
        <f>IF(D139=0,0,D139/C139)</f>
        <v>138.18838408133061</v>
      </c>
      <c r="G139" s="22">
        <v>-7140</v>
      </c>
      <c r="H139" s="23">
        <f>+G139*I135</f>
        <v>-123179.21541637988</v>
      </c>
      <c r="I139" s="24">
        <f>IF(H139=0,0,H139/G139)</f>
        <v>17.251990954675055</v>
      </c>
    </row>
    <row r="140" spans="2:9" ht="15" hidden="1" x14ac:dyDescent="0.25">
      <c r="B140" s="2"/>
      <c r="C140" s="1"/>
      <c r="D140" s="9"/>
      <c r="E140" s="10"/>
      <c r="G140" s="1"/>
      <c r="H140" s="9"/>
      <c r="I140" s="10"/>
    </row>
    <row r="141" spans="2:9" ht="15.75" hidden="1" thickBot="1" x14ac:dyDescent="0.3">
      <c r="B141" s="2" t="s">
        <v>9</v>
      </c>
      <c r="C141" s="25">
        <f>SUM(C135:C139)</f>
        <v>42542</v>
      </c>
      <c r="D141" s="25">
        <f>SUM(D135:D139)</f>
        <v>5878810.2355879666</v>
      </c>
      <c r="E141" s="26">
        <f>IF(D141=0,0,D141/C141)</f>
        <v>138.18838408133061</v>
      </c>
      <c r="G141" s="25">
        <f>SUM(G135:G139)</f>
        <v>19264</v>
      </c>
      <c r="H141" s="25">
        <f>SUM(H135:H139)</f>
        <v>332342.35375086032</v>
      </c>
      <c r="I141" s="26">
        <f>IF(H141=0,0,H141/G141)</f>
        <v>17.251990954675058</v>
      </c>
    </row>
    <row r="142" spans="2:9" ht="15.75" hidden="1" thickTop="1" x14ac:dyDescent="0.25"/>
    <row r="143" spans="2:9" ht="15" hidden="1" x14ac:dyDescent="0.25"/>
    <row r="144" spans="2:9" ht="15.75" hidden="1" x14ac:dyDescent="0.25">
      <c r="B144" s="3">
        <v>40269</v>
      </c>
      <c r="C144" s="34" t="s">
        <v>0</v>
      </c>
      <c r="D144" s="34"/>
      <c r="E144" s="34"/>
      <c r="F144" s="4"/>
      <c r="G144" s="34" t="s">
        <v>12</v>
      </c>
      <c r="H144" s="34"/>
      <c r="I144" s="34"/>
    </row>
    <row r="145" spans="2:9" ht="15" hidden="1" x14ac:dyDescent="0.25">
      <c r="B145" s="2"/>
      <c r="C145" s="5" t="s">
        <v>1</v>
      </c>
      <c r="D145" s="6" t="s">
        <v>2</v>
      </c>
      <c r="E145" s="7" t="s">
        <v>3</v>
      </c>
      <c r="F145" s="8"/>
      <c r="G145" s="5" t="s">
        <v>1</v>
      </c>
      <c r="H145" s="6" t="s">
        <v>2</v>
      </c>
      <c r="I145" s="7" t="s">
        <v>3</v>
      </c>
    </row>
    <row r="146" spans="2:9" ht="15" hidden="1" x14ac:dyDescent="0.25">
      <c r="B146" s="2" t="s">
        <v>4</v>
      </c>
      <c r="C146" s="1">
        <f>+C141</f>
        <v>42542</v>
      </c>
      <c r="D146" s="9">
        <f>+D141</f>
        <v>5878810.2355879666</v>
      </c>
      <c r="E146" s="10">
        <f>IF(D146=0,0,D146/C146)</f>
        <v>138.18838408133061</v>
      </c>
      <c r="G146" s="1">
        <f>+G141</f>
        <v>19264</v>
      </c>
      <c r="H146" s="9">
        <f>+H141</f>
        <v>332342.35375086032</v>
      </c>
      <c r="I146" s="10">
        <f>IF(H146=0,0,H146/G146)</f>
        <v>17.251990954675058</v>
      </c>
    </row>
    <row r="147" spans="2:9" ht="15" hidden="1" x14ac:dyDescent="0.25">
      <c r="B147" s="2"/>
      <c r="C147" s="1"/>
      <c r="D147" s="9"/>
      <c r="E147" s="10"/>
      <c r="G147" s="1"/>
      <c r="H147" s="9"/>
      <c r="I147" s="10"/>
    </row>
    <row r="148" spans="2:9" ht="15" hidden="1" x14ac:dyDescent="0.25">
      <c r="B148" s="2" t="s">
        <v>5</v>
      </c>
      <c r="C148" s="22">
        <v>0</v>
      </c>
      <c r="D148" s="23">
        <v>0</v>
      </c>
      <c r="E148" s="24">
        <f>IF(D148=0,0,D148/C148)</f>
        <v>0</v>
      </c>
      <c r="G148" s="22">
        <v>0</v>
      </c>
      <c r="H148" s="23">
        <v>0</v>
      </c>
      <c r="I148" s="24">
        <f>IF(H148=0,0,H148/G148)</f>
        <v>0</v>
      </c>
    </row>
    <row r="149" spans="2:9" ht="15" hidden="1" x14ac:dyDescent="0.25">
      <c r="B149" s="2"/>
      <c r="C149" s="1"/>
      <c r="D149" s="9"/>
      <c r="E149" s="10"/>
      <c r="G149" s="1"/>
      <c r="H149" s="9"/>
      <c r="I149" s="10"/>
    </row>
    <row r="150" spans="2:9" ht="15" hidden="1" x14ac:dyDescent="0.25">
      <c r="B150" s="2" t="s">
        <v>6</v>
      </c>
      <c r="C150" s="18">
        <f>SUM(C146:C148)</f>
        <v>42542</v>
      </c>
      <c r="D150" s="18">
        <f>SUM(D146:D148)</f>
        <v>5878810.2355879666</v>
      </c>
      <c r="E150" s="20">
        <f>IF(D150=0,0,D150/C150)</f>
        <v>138.18838408133061</v>
      </c>
      <c r="F150" s="21"/>
      <c r="G150" s="18">
        <f>SUM(G146:G148)</f>
        <v>19264</v>
      </c>
      <c r="H150" s="19">
        <f>SUM(H146:H148)</f>
        <v>332342.35375086032</v>
      </c>
      <c r="I150" s="20">
        <f>IF(H150=0,0,H150/G150)</f>
        <v>17.251990954675058</v>
      </c>
    </row>
    <row r="151" spans="2:9" ht="15" hidden="1" x14ac:dyDescent="0.25">
      <c r="B151" s="2"/>
      <c r="C151" s="1"/>
      <c r="D151" s="9"/>
      <c r="E151" s="10"/>
      <c r="G151" s="1"/>
      <c r="H151" s="9"/>
      <c r="I151" s="10"/>
    </row>
    <row r="152" spans="2:9" ht="15" hidden="1" x14ac:dyDescent="0.25">
      <c r="B152" s="2" t="s">
        <v>7</v>
      </c>
      <c r="C152" s="1">
        <v>0</v>
      </c>
      <c r="D152" s="9">
        <v>0</v>
      </c>
      <c r="E152" s="10">
        <v>0</v>
      </c>
      <c r="G152" s="1">
        <v>0</v>
      </c>
      <c r="H152" s="9">
        <v>0</v>
      </c>
      <c r="I152" s="10">
        <v>0</v>
      </c>
    </row>
    <row r="153" spans="2:9" ht="15" hidden="1" x14ac:dyDescent="0.25">
      <c r="B153" s="2"/>
      <c r="C153" s="1"/>
      <c r="D153" s="9"/>
      <c r="E153" s="10"/>
      <c r="G153" s="1">
        <v>0</v>
      </c>
      <c r="H153" s="9"/>
      <c r="I153" s="10"/>
    </row>
    <row r="154" spans="2:9" ht="15" hidden="1" x14ac:dyDescent="0.25">
      <c r="B154" s="2" t="s">
        <v>11</v>
      </c>
      <c r="C154" s="22">
        <v>0</v>
      </c>
      <c r="D154" s="23">
        <f>+C154*E150</f>
        <v>0</v>
      </c>
      <c r="E154" s="24">
        <f>IF(D154=0,0,D154/C154)</f>
        <v>0</v>
      </c>
      <c r="G154" s="22">
        <v>-7070</v>
      </c>
      <c r="H154" s="23">
        <f>+G154*I150</f>
        <v>-121971.57604955266</v>
      </c>
      <c r="I154" s="24">
        <f>IF(H154=0,0,H154/G154)</f>
        <v>17.251990954675058</v>
      </c>
    </row>
    <row r="155" spans="2:9" ht="15" hidden="1" x14ac:dyDescent="0.25">
      <c r="B155" s="2"/>
      <c r="C155" s="1"/>
      <c r="D155" s="9"/>
      <c r="E155" s="10"/>
      <c r="G155" s="1"/>
      <c r="H155" s="9"/>
      <c r="I155" s="10"/>
    </row>
    <row r="156" spans="2:9" ht="15.75" hidden="1" thickBot="1" x14ac:dyDescent="0.3">
      <c r="B156" s="2" t="s">
        <v>9</v>
      </c>
      <c r="C156" s="25">
        <f>SUM(C150:C154)</f>
        <v>42542</v>
      </c>
      <c r="D156" s="25">
        <f>SUM(D150:D154)</f>
        <v>5878810.2355879666</v>
      </c>
      <c r="E156" s="26">
        <f>IF(D156=0,0,D156/C156)</f>
        <v>138.18838408133061</v>
      </c>
      <c r="G156" s="25">
        <f>SUM(G150:G154)</f>
        <v>12194</v>
      </c>
      <c r="H156" s="25">
        <f>SUM(H150:H154)</f>
        <v>210370.77770130767</v>
      </c>
      <c r="I156" s="26">
        <f>IF(H156=0,0,H156/G156)</f>
        <v>17.251990954675058</v>
      </c>
    </row>
    <row r="157" spans="2:9" ht="15.75" hidden="1" thickTop="1" x14ac:dyDescent="0.25"/>
    <row r="158" spans="2:9" ht="15" hidden="1" x14ac:dyDescent="0.25"/>
    <row r="159" spans="2:9" ht="15.75" hidden="1" x14ac:dyDescent="0.25">
      <c r="B159" s="3">
        <v>40299</v>
      </c>
      <c r="C159" s="34" t="s">
        <v>0</v>
      </c>
      <c r="D159" s="34"/>
      <c r="E159" s="34"/>
      <c r="F159" s="4"/>
      <c r="G159" s="34" t="s">
        <v>12</v>
      </c>
      <c r="H159" s="34"/>
      <c r="I159" s="34"/>
    </row>
    <row r="160" spans="2:9" ht="15" hidden="1" x14ac:dyDescent="0.25">
      <c r="B160" s="2"/>
      <c r="C160" s="5" t="s">
        <v>1</v>
      </c>
      <c r="D160" s="6" t="s">
        <v>2</v>
      </c>
      <c r="E160" s="7" t="s">
        <v>3</v>
      </c>
      <c r="F160" s="8"/>
      <c r="G160" s="5" t="s">
        <v>1</v>
      </c>
      <c r="H160" s="6" t="s">
        <v>2</v>
      </c>
      <c r="I160" s="7" t="s">
        <v>3</v>
      </c>
    </row>
    <row r="161" spans="2:9" ht="15" hidden="1" x14ac:dyDescent="0.25">
      <c r="B161" s="2" t="s">
        <v>4</v>
      </c>
      <c r="C161" s="1">
        <f>+C156</f>
        <v>42542</v>
      </c>
      <c r="D161" s="9">
        <f>+D156</f>
        <v>5878810.2355879666</v>
      </c>
      <c r="E161" s="10">
        <f>IF(D161=0,0,D161/C161)</f>
        <v>138.18838408133061</v>
      </c>
      <c r="G161" s="1">
        <f>+G156</f>
        <v>12194</v>
      </c>
      <c r="H161" s="9">
        <f>+H156</f>
        <v>210370.77770130767</v>
      </c>
      <c r="I161" s="10">
        <f>IF(H161=0,0,H161/G161)</f>
        <v>17.251990954675058</v>
      </c>
    </row>
    <row r="162" spans="2:9" ht="15" hidden="1" x14ac:dyDescent="0.25">
      <c r="B162" s="2"/>
      <c r="C162" s="1"/>
      <c r="D162" s="9"/>
      <c r="E162" s="10"/>
      <c r="G162" s="1"/>
      <c r="H162" s="9"/>
      <c r="I162" s="10"/>
    </row>
    <row r="163" spans="2:9" ht="15" hidden="1" x14ac:dyDescent="0.25">
      <c r="B163" s="2" t="s">
        <v>5</v>
      </c>
      <c r="C163" s="22">
        <v>0</v>
      </c>
      <c r="D163" s="23">
        <v>0</v>
      </c>
      <c r="E163" s="24">
        <f>IF(D163=0,0,D163/C163)</f>
        <v>0</v>
      </c>
      <c r="G163" s="22">
        <v>0</v>
      </c>
      <c r="H163" s="23">
        <v>0</v>
      </c>
      <c r="I163" s="24">
        <f>IF(H163=0,0,H163/G163)</f>
        <v>0</v>
      </c>
    </row>
    <row r="164" spans="2:9" ht="15" hidden="1" x14ac:dyDescent="0.25">
      <c r="B164" s="2"/>
      <c r="C164" s="1"/>
      <c r="D164" s="9"/>
      <c r="E164" s="10"/>
      <c r="G164" s="1"/>
      <c r="H164" s="9"/>
      <c r="I164" s="10"/>
    </row>
    <row r="165" spans="2:9" ht="15" hidden="1" x14ac:dyDescent="0.25">
      <c r="B165" s="2" t="s">
        <v>6</v>
      </c>
      <c r="C165" s="18">
        <f>SUM(C161:C163)</f>
        <v>42542</v>
      </c>
      <c r="D165" s="18">
        <f>SUM(D161:D163)</f>
        <v>5878810.2355879666</v>
      </c>
      <c r="E165" s="20">
        <f>IF(D165=0,0,D165/C165)</f>
        <v>138.18838408133061</v>
      </c>
      <c r="F165" s="21"/>
      <c r="G165" s="18">
        <f>SUM(G161:G163)</f>
        <v>12194</v>
      </c>
      <c r="H165" s="19">
        <f>SUM(H161:H163)</f>
        <v>210370.77770130767</v>
      </c>
      <c r="I165" s="20">
        <f>IF(H165=0,0,H165/G165)</f>
        <v>17.251990954675058</v>
      </c>
    </row>
    <row r="166" spans="2:9" ht="15" hidden="1" x14ac:dyDescent="0.25">
      <c r="B166" s="2"/>
      <c r="C166" s="1"/>
      <c r="D166" s="9"/>
      <c r="E166" s="10"/>
      <c r="G166" s="1"/>
      <c r="H166" s="9"/>
      <c r="I166" s="10"/>
    </row>
    <row r="167" spans="2:9" ht="15" hidden="1" x14ac:dyDescent="0.25">
      <c r="B167" s="2" t="s">
        <v>7</v>
      </c>
      <c r="C167" s="1">
        <v>0</v>
      </c>
      <c r="D167" s="9">
        <v>0</v>
      </c>
      <c r="E167" s="10">
        <v>0</v>
      </c>
      <c r="G167" s="1">
        <v>0</v>
      </c>
      <c r="H167" s="9">
        <v>0</v>
      </c>
      <c r="I167" s="10">
        <v>0</v>
      </c>
    </row>
    <row r="168" spans="2:9" ht="15" hidden="1" x14ac:dyDescent="0.25">
      <c r="B168" s="2"/>
      <c r="C168" s="1"/>
      <c r="D168" s="9"/>
      <c r="E168" s="10"/>
      <c r="G168" s="1">
        <v>0</v>
      </c>
      <c r="H168" s="9"/>
      <c r="I168" s="10"/>
    </row>
    <row r="169" spans="2:9" ht="15" hidden="1" x14ac:dyDescent="0.25">
      <c r="B169" s="2" t="s">
        <v>11</v>
      </c>
      <c r="C169" s="22">
        <v>0</v>
      </c>
      <c r="D169" s="23">
        <f>+C169*E165</f>
        <v>0</v>
      </c>
      <c r="E169" s="24">
        <f>IF(D169=0,0,D169/C169)</f>
        <v>0</v>
      </c>
      <c r="G169" s="22">
        <v>-3802</v>
      </c>
      <c r="H169" s="23">
        <f>+G169*I165</f>
        <v>-65592.069609674567</v>
      </c>
      <c r="I169" s="24">
        <f>IF(H169=0,0,H169/G169)</f>
        <v>17.251990954675058</v>
      </c>
    </row>
    <row r="170" spans="2:9" ht="15" hidden="1" x14ac:dyDescent="0.25">
      <c r="B170" s="2"/>
      <c r="C170" s="1"/>
      <c r="D170" s="9"/>
      <c r="E170" s="10"/>
      <c r="G170" s="1"/>
      <c r="H170" s="9"/>
      <c r="I170" s="10"/>
    </row>
    <row r="171" spans="2:9" ht="15.75" hidden="1" thickBot="1" x14ac:dyDescent="0.3">
      <c r="B171" s="2" t="s">
        <v>9</v>
      </c>
      <c r="C171" s="25">
        <f>SUM(C165:C169)</f>
        <v>42542</v>
      </c>
      <c r="D171" s="25">
        <f>SUM(D165:D169)</f>
        <v>5878810.2355879666</v>
      </c>
      <c r="E171" s="26">
        <f>IF(D171=0,0,D171/C171)</f>
        <v>138.18838408133061</v>
      </c>
      <c r="G171" s="25">
        <f>SUM(G165:G169)</f>
        <v>8392</v>
      </c>
      <c r="H171" s="25">
        <f>SUM(H165:H169)</f>
        <v>144778.7080916331</v>
      </c>
      <c r="I171" s="26">
        <f>IF(H171=0,0,H171/G171)</f>
        <v>17.251990954675058</v>
      </c>
    </row>
    <row r="172" spans="2:9" ht="15.75" hidden="1" thickTop="1" x14ac:dyDescent="0.25"/>
    <row r="173" spans="2:9" ht="15" hidden="1" x14ac:dyDescent="0.25"/>
    <row r="174" spans="2:9" ht="15.75" hidden="1" x14ac:dyDescent="0.25">
      <c r="B174" s="3">
        <v>40330</v>
      </c>
      <c r="C174" s="34" t="s">
        <v>0</v>
      </c>
      <c r="D174" s="34"/>
      <c r="E174" s="34"/>
      <c r="F174" s="4"/>
      <c r="G174" s="34" t="s">
        <v>12</v>
      </c>
      <c r="H174" s="34"/>
      <c r="I174" s="34"/>
    </row>
    <row r="175" spans="2:9" ht="15" hidden="1" x14ac:dyDescent="0.25">
      <c r="B175" s="2"/>
      <c r="C175" s="5" t="s">
        <v>1</v>
      </c>
      <c r="D175" s="6" t="s">
        <v>2</v>
      </c>
      <c r="E175" s="7" t="s">
        <v>3</v>
      </c>
      <c r="F175" s="8"/>
      <c r="G175" s="5" t="s">
        <v>1</v>
      </c>
      <c r="H175" s="6" t="s">
        <v>2</v>
      </c>
      <c r="I175" s="7" t="s">
        <v>3</v>
      </c>
    </row>
    <row r="176" spans="2:9" ht="15" hidden="1" x14ac:dyDescent="0.25">
      <c r="B176" s="2" t="s">
        <v>4</v>
      </c>
      <c r="C176" s="1">
        <f>+C171</f>
        <v>42542</v>
      </c>
      <c r="D176" s="9">
        <f>+D171</f>
        <v>5878810.2355879666</v>
      </c>
      <c r="E176" s="10">
        <f>IF(D176=0,0,D176/C176)</f>
        <v>138.18838408133061</v>
      </c>
      <c r="G176" s="1">
        <f>+G171</f>
        <v>8392</v>
      </c>
      <c r="H176" s="9">
        <f>+H171</f>
        <v>144778.7080916331</v>
      </c>
      <c r="I176" s="10">
        <f>IF(H176=0,0,H176/G176)</f>
        <v>17.251990954675058</v>
      </c>
    </row>
    <row r="177" spans="2:9" ht="15" hidden="1" x14ac:dyDescent="0.25">
      <c r="B177" s="2"/>
      <c r="C177" s="1"/>
      <c r="D177" s="9"/>
      <c r="E177" s="10"/>
      <c r="G177" s="1"/>
      <c r="H177" s="9"/>
      <c r="I177" s="10"/>
    </row>
    <row r="178" spans="2:9" ht="15" hidden="1" x14ac:dyDescent="0.25">
      <c r="B178" s="2" t="s">
        <v>5</v>
      </c>
      <c r="C178" s="22">
        <v>0</v>
      </c>
      <c r="D178" s="23">
        <v>0</v>
      </c>
      <c r="E178" s="24">
        <f>IF(D178=0,0,D178/C178)</f>
        <v>0</v>
      </c>
      <c r="G178" s="22">
        <v>0</v>
      </c>
      <c r="H178" s="23">
        <v>0</v>
      </c>
      <c r="I178" s="24">
        <f>IF(H178=0,0,H178/G178)</f>
        <v>0</v>
      </c>
    </row>
    <row r="179" spans="2:9" ht="15" hidden="1" x14ac:dyDescent="0.25">
      <c r="B179" s="2"/>
      <c r="C179" s="1"/>
      <c r="D179" s="9"/>
      <c r="E179" s="10"/>
      <c r="G179" s="1"/>
      <c r="H179" s="9"/>
      <c r="I179" s="10"/>
    </row>
    <row r="180" spans="2:9" ht="15" hidden="1" x14ac:dyDescent="0.25">
      <c r="B180" s="2" t="s">
        <v>6</v>
      </c>
      <c r="C180" s="18">
        <f>SUM(C176:C178)</f>
        <v>42542</v>
      </c>
      <c r="D180" s="18">
        <f>SUM(D176:D178)</f>
        <v>5878810.2355879666</v>
      </c>
      <c r="E180" s="20">
        <f>IF(D180=0,0,D180/C180)</f>
        <v>138.18838408133061</v>
      </c>
      <c r="F180" s="21"/>
      <c r="G180" s="18">
        <f>SUM(G176:G178)</f>
        <v>8392</v>
      </c>
      <c r="H180" s="19">
        <f>SUM(H176:H178)</f>
        <v>144778.7080916331</v>
      </c>
      <c r="I180" s="20">
        <f>IF(H180=0,0,H180/G180)</f>
        <v>17.251990954675058</v>
      </c>
    </row>
    <row r="181" spans="2:9" ht="15" hidden="1" x14ac:dyDescent="0.25">
      <c r="B181" s="2"/>
      <c r="C181" s="1"/>
      <c r="D181" s="9"/>
      <c r="E181" s="10"/>
      <c r="G181" s="1"/>
      <c r="H181" s="9"/>
      <c r="I181" s="10"/>
    </row>
    <row r="182" spans="2:9" ht="15" hidden="1" x14ac:dyDescent="0.25">
      <c r="B182" s="2" t="s">
        <v>7</v>
      </c>
      <c r="C182" s="1">
        <v>0</v>
      </c>
      <c r="D182" s="9">
        <v>0</v>
      </c>
      <c r="E182" s="10">
        <v>0</v>
      </c>
      <c r="G182" s="1">
        <v>0</v>
      </c>
      <c r="H182" s="9">
        <v>0</v>
      </c>
      <c r="I182" s="10">
        <v>0</v>
      </c>
    </row>
    <row r="183" spans="2:9" ht="15" hidden="1" x14ac:dyDescent="0.25">
      <c r="B183" s="2"/>
      <c r="C183" s="1"/>
      <c r="D183" s="9"/>
      <c r="E183" s="10"/>
      <c r="G183" s="1">
        <v>0</v>
      </c>
      <c r="H183" s="9"/>
      <c r="I183" s="10"/>
    </row>
    <row r="184" spans="2:9" ht="15" hidden="1" x14ac:dyDescent="0.25">
      <c r="B184" s="2" t="s">
        <v>11</v>
      </c>
      <c r="C184" s="22">
        <v>-1332</v>
      </c>
      <c r="D184" s="23">
        <f>+C184*E180</f>
        <v>-184066.92759633236</v>
      </c>
      <c r="E184" s="24">
        <f>IF(D184=0,0,D184/C184)</f>
        <v>138.18838408133061</v>
      </c>
      <c r="G184" s="22">
        <v>-6790</v>
      </c>
      <c r="H184" s="23">
        <f>+G184*I180</f>
        <v>-117141.01858224365</v>
      </c>
      <c r="I184" s="24">
        <f>IF(H184=0,0,H184/G184)</f>
        <v>17.251990954675058</v>
      </c>
    </row>
    <row r="185" spans="2:9" ht="15" hidden="1" x14ac:dyDescent="0.25">
      <c r="B185" s="2"/>
      <c r="C185" s="1"/>
      <c r="D185" s="9"/>
      <c r="E185" s="10"/>
      <c r="G185" s="1"/>
      <c r="H185" s="9"/>
      <c r="I185" s="10"/>
    </row>
    <row r="186" spans="2:9" ht="15.75" hidden="1" thickBot="1" x14ac:dyDescent="0.3">
      <c r="B186" s="2" t="s">
        <v>9</v>
      </c>
      <c r="C186" s="25">
        <f>SUM(C180:C184)</f>
        <v>41210</v>
      </c>
      <c r="D186" s="25">
        <f>SUM(D180:D184)</f>
        <v>5694743.3079916341</v>
      </c>
      <c r="E186" s="26">
        <f>IF(D186=0,0,D186/C186)</f>
        <v>138.18838408133061</v>
      </c>
      <c r="G186" s="25">
        <f>SUM(G180:G184)</f>
        <v>1602</v>
      </c>
      <c r="H186" s="25">
        <f>SUM(H180:H184)</f>
        <v>27637.689509389456</v>
      </c>
      <c r="I186" s="26">
        <f>IF(H186=0,0,H186/G186)</f>
        <v>17.251990954675065</v>
      </c>
    </row>
    <row r="187" spans="2:9" ht="15.75" hidden="1" thickTop="1" x14ac:dyDescent="0.25"/>
    <row r="188" spans="2:9" ht="15" hidden="1" x14ac:dyDescent="0.25"/>
    <row r="189" spans="2:9" ht="15.75" hidden="1" x14ac:dyDescent="0.25">
      <c r="B189" s="3">
        <v>40360</v>
      </c>
      <c r="C189" s="34" t="s">
        <v>0</v>
      </c>
      <c r="D189" s="34"/>
      <c r="E189" s="34"/>
      <c r="F189" s="4"/>
      <c r="G189" s="34" t="s">
        <v>12</v>
      </c>
      <c r="H189" s="34"/>
      <c r="I189" s="34"/>
    </row>
    <row r="190" spans="2:9" ht="15" hidden="1" x14ac:dyDescent="0.25">
      <c r="B190" s="2"/>
      <c r="C190" s="5" t="s">
        <v>1</v>
      </c>
      <c r="D190" s="6" t="s">
        <v>2</v>
      </c>
      <c r="E190" s="7" t="s">
        <v>3</v>
      </c>
      <c r="F190" s="8"/>
      <c r="G190" s="5" t="s">
        <v>1</v>
      </c>
      <c r="H190" s="6" t="s">
        <v>2</v>
      </c>
      <c r="I190" s="7" t="s">
        <v>3</v>
      </c>
    </row>
    <row r="191" spans="2:9" ht="15" hidden="1" x14ac:dyDescent="0.25">
      <c r="B191" s="2" t="s">
        <v>4</v>
      </c>
      <c r="C191" s="1">
        <f>+C186</f>
        <v>41210</v>
      </c>
      <c r="D191" s="9">
        <f>+D186</f>
        <v>5694743.3079916341</v>
      </c>
      <c r="E191" s="10">
        <f>IF(D191=0,0,D191/C191)</f>
        <v>138.18838408133061</v>
      </c>
      <c r="G191" s="1">
        <f>+G186</f>
        <v>1602</v>
      </c>
      <c r="H191" s="9">
        <f>+H186</f>
        <v>27637.689509389456</v>
      </c>
      <c r="I191" s="10">
        <f>IF(H191=0,0,H191/G191)</f>
        <v>17.251990954675065</v>
      </c>
    </row>
    <row r="192" spans="2:9" ht="15" hidden="1" x14ac:dyDescent="0.25">
      <c r="B192" s="2"/>
      <c r="C192" s="1"/>
      <c r="D192" s="9"/>
      <c r="E192" s="10"/>
      <c r="G192" s="1"/>
      <c r="H192" s="9"/>
      <c r="I192" s="10"/>
    </row>
    <row r="193" spans="2:9" ht="15" hidden="1" x14ac:dyDescent="0.25">
      <c r="B193" s="2" t="s">
        <v>5</v>
      </c>
      <c r="C193" s="22">
        <v>0</v>
      </c>
      <c r="D193" s="23">
        <v>0</v>
      </c>
      <c r="E193" s="24">
        <f>IF(D193=0,0,D193/C193)</f>
        <v>0</v>
      </c>
      <c r="G193" s="22">
        <v>0</v>
      </c>
      <c r="H193" s="23">
        <v>0</v>
      </c>
      <c r="I193" s="24">
        <f>IF(H193=0,0,H193/G193)</f>
        <v>0</v>
      </c>
    </row>
    <row r="194" spans="2:9" ht="15" hidden="1" x14ac:dyDescent="0.25">
      <c r="B194" s="2"/>
      <c r="C194" s="1"/>
      <c r="D194" s="9"/>
      <c r="E194" s="10"/>
      <c r="G194" s="1"/>
      <c r="H194" s="9"/>
      <c r="I194" s="10"/>
    </row>
    <row r="195" spans="2:9" ht="15" hidden="1" x14ac:dyDescent="0.25">
      <c r="B195" s="2" t="s">
        <v>6</v>
      </c>
      <c r="C195" s="18">
        <f>SUM(C191:C193)</f>
        <v>41210</v>
      </c>
      <c r="D195" s="18">
        <f>SUM(D191:D193)</f>
        <v>5694743.3079916341</v>
      </c>
      <c r="E195" s="20">
        <f>IF(D195=0,0,D195/C195)</f>
        <v>138.18838408133061</v>
      </c>
      <c r="F195" s="21"/>
      <c r="G195" s="18">
        <f>SUM(G191:G193)</f>
        <v>1602</v>
      </c>
      <c r="H195" s="19">
        <f>SUM(H191:H193)</f>
        <v>27637.689509389456</v>
      </c>
      <c r="I195" s="20">
        <f>IF(H195=0,0,H195/G195)</f>
        <v>17.251990954675065</v>
      </c>
    </row>
    <row r="196" spans="2:9" ht="15" hidden="1" x14ac:dyDescent="0.25">
      <c r="B196" s="2"/>
      <c r="C196" s="1"/>
      <c r="D196" s="9"/>
      <c r="E196" s="10"/>
      <c r="G196" s="1"/>
      <c r="H196" s="9"/>
      <c r="I196" s="10"/>
    </row>
    <row r="197" spans="2:9" ht="15" hidden="1" x14ac:dyDescent="0.25">
      <c r="B197" s="2" t="s">
        <v>7</v>
      </c>
      <c r="C197" s="1">
        <v>0</v>
      </c>
      <c r="D197" s="9">
        <v>0</v>
      </c>
      <c r="E197" s="10">
        <v>0</v>
      </c>
      <c r="G197" s="1">
        <v>0</v>
      </c>
      <c r="H197" s="9">
        <v>0</v>
      </c>
      <c r="I197" s="10">
        <v>0</v>
      </c>
    </row>
    <row r="198" spans="2:9" ht="15" hidden="1" x14ac:dyDescent="0.25">
      <c r="B198" s="2"/>
      <c r="C198" s="1"/>
      <c r="D198" s="9"/>
      <c r="E198" s="10"/>
      <c r="G198" s="1">
        <v>0</v>
      </c>
      <c r="H198" s="9"/>
      <c r="I198" s="10"/>
    </row>
    <row r="199" spans="2:9" ht="15" hidden="1" x14ac:dyDescent="0.25">
      <c r="B199" s="2" t="s">
        <v>11</v>
      </c>
      <c r="C199" s="22">
        <v>-5343</v>
      </c>
      <c r="D199" s="23">
        <f>+C199*E195</f>
        <v>-738340.53614654951</v>
      </c>
      <c r="E199" s="24">
        <f>IF(D199=0,0,D199/C199)</f>
        <v>138.18838408133061</v>
      </c>
      <c r="G199" s="22">
        <v>0</v>
      </c>
      <c r="H199" s="23">
        <v>0</v>
      </c>
      <c r="I199" s="24">
        <f>IF(H199=0,0,H199/G199)</f>
        <v>0</v>
      </c>
    </row>
    <row r="200" spans="2:9" ht="15" hidden="1" x14ac:dyDescent="0.25">
      <c r="B200" s="2"/>
      <c r="C200" s="1"/>
      <c r="D200" s="9"/>
      <c r="E200" s="10"/>
      <c r="G200" s="1"/>
      <c r="H200" s="9"/>
      <c r="I200" s="10"/>
    </row>
    <row r="201" spans="2:9" ht="15.75" hidden="1" thickBot="1" x14ac:dyDescent="0.3">
      <c r="B201" s="2" t="s">
        <v>9</v>
      </c>
      <c r="C201" s="25">
        <f>SUM(C195:C199)</f>
        <v>35867</v>
      </c>
      <c r="D201" s="25">
        <f>SUM(D195:D199)</f>
        <v>4956402.7718450846</v>
      </c>
      <c r="E201" s="26">
        <f>IF(D201=0,0,D201/C201)</f>
        <v>138.18838408133061</v>
      </c>
      <c r="G201" s="25">
        <f>SUM(G195:G199)</f>
        <v>1602</v>
      </c>
      <c r="H201" s="25">
        <f>SUM(H195:H199)</f>
        <v>27637.689509389456</v>
      </c>
      <c r="I201" s="26">
        <f>IF(H201=0,0,H201/G201)</f>
        <v>17.251990954675065</v>
      </c>
    </row>
    <row r="202" spans="2:9" ht="15.75" hidden="1" thickTop="1" x14ac:dyDescent="0.25"/>
    <row r="203" spans="2:9" ht="15" hidden="1" x14ac:dyDescent="0.25"/>
    <row r="204" spans="2:9" ht="15.75" hidden="1" x14ac:dyDescent="0.25">
      <c r="B204" s="3">
        <v>40391</v>
      </c>
      <c r="C204" s="34" t="s">
        <v>0</v>
      </c>
      <c r="D204" s="34"/>
      <c r="E204" s="34"/>
      <c r="F204" s="4"/>
      <c r="G204" s="34" t="s">
        <v>12</v>
      </c>
      <c r="H204" s="34"/>
      <c r="I204" s="34"/>
    </row>
    <row r="205" spans="2:9" ht="15" hidden="1" x14ac:dyDescent="0.25">
      <c r="B205" s="2"/>
      <c r="C205" s="5" t="s">
        <v>1</v>
      </c>
      <c r="D205" s="6" t="s">
        <v>2</v>
      </c>
      <c r="E205" s="7" t="s">
        <v>3</v>
      </c>
      <c r="F205" s="8"/>
      <c r="G205" s="5" t="s">
        <v>1</v>
      </c>
      <c r="H205" s="6" t="s">
        <v>2</v>
      </c>
      <c r="I205" s="7" t="s">
        <v>3</v>
      </c>
    </row>
    <row r="206" spans="2:9" ht="15" hidden="1" x14ac:dyDescent="0.25">
      <c r="B206" s="2" t="s">
        <v>4</v>
      </c>
      <c r="C206" s="1">
        <f>+C201</f>
        <v>35867</v>
      </c>
      <c r="D206" s="9">
        <f>+D201</f>
        <v>4956402.7718450846</v>
      </c>
      <c r="E206" s="10">
        <f>IF(D206=0,0,D206/C206)</f>
        <v>138.18838408133061</v>
      </c>
      <c r="G206" s="1">
        <f>+G201</f>
        <v>1602</v>
      </c>
      <c r="H206" s="9">
        <f>+H201</f>
        <v>27637.689509389456</v>
      </c>
      <c r="I206" s="10">
        <f>IF(H206=0,0,H206/G206)</f>
        <v>17.251990954675065</v>
      </c>
    </row>
    <row r="207" spans="2:9" ht="15" hidden="1" x14ac:dyDescent="0.25">
      <c r="B207" s="2"/>
      <c r="C207" s="1"/>
      <c r="D207" s="9"/>
      <c r="E207" s="10"/>
      <c r="G207" s="1"/>
      <c r="H207" s="9"/>
      <c r="I207" s="10"/>
    </row>
    <row r="208" spans="2:9" ht="15" hidden="1" x14ac:dyDescent="0.25">
      <c r="B208" s="2" t="s">
        <v>13</v>
      </c>
      <c r="C208" s="1">
        <v>1019</v>
      </c>
      <c r="D208" s="9">
        <v>0</v>
      </c>
      <c r="E208" s="10">
        <f>+D208/C208</f>
        <v>0</v>
      </c>
      <c r="G208" s="1">
        <v>0</v>
      </c>
      <c r="H208" s="9">
        <v>0</v>
      </c>
      <c r="I208" s="10">
        <v>0</v>
      </c>
    </row>
    <row r="209" spans="2:9" ht="15" hidden="1" x14ac:dyDescent="0.25">
      <c r="B209" s="2"/>
      <c r="C209" s="1"/>
      <c r="D209" s="9"/>
      <c r="E209" s="10"/>
      <c r="G209" s="1"/>
      <c r="H209" s="9"/>
      <c r="I209" s="10"/>
    </row>
    <row r="210" spans="2:9" ht="15" hidden="1" x14ac:dyDescent="0.25">
      <c r="B210" s="2" t="s">
        <v>5</v>
      </c>
      <c r="C210" s="22">
        <v>0</v>
      </c>
      <c r="D210" s="23">
        <v>0</v>
      </c>
      <c r="E210" s="24">
        <f>IF(D210=0,0,D210/C210)</f>
        <v>0</v>
      </c>
      <c r="G210" s="22">
        <v>0</v>
      </c>
      <c r="H210" s="23">
        <v>0</v>
      </c>
      <c r="I210" s="24">
        <f>IF(H210=0,0,H210/G210)</f>
        <v>0</v>
      </c>
    </row>
    <row r="211" spans="2:9" ht="15" hidden="1" x14ac:dyDescent="0.25">
      <c r="B211" s="2"/>
      <c r="C211" s="1"/>
      <c r="D211" s="9"/>
      <c r="E211" s="10"/>
      <c r="G211" s="1"/>
      <c r="H211" s="9"/>
      <c r="I211" s="10"/>
    </row>
    <row r="212" spans="2:9" ht="15" hidden="1" x14ac:dyDescent="0.25">
      <c r="B212" s="2" t="s">
        <v>6</v>
      </c>
      <c r="C212" s="18">
        <f>SUM(C206:C210)</f>
        <v>36886</v>
      </c>
      <c r="D212" s="18">
        <f>SUM(D206:D210)</f>
        <v>4956402.7718450846</v>
      </c>
      <c r="E212" s="20">
        <f>IF(D212=0,0,D212/C212)</f>
        <v>134.37083912175581</v>
      </c>
      <c r="F212" s="21"/>
      <c r="G212" s="18">
        <f>SUM(G206:G210)</f>
        <v>1602</v>
      </c>
      <c r="H212" s="19">
        <f>SUM(H206:H210)</f>
        <v>27637.689509389456</v>
      </c>
      <c r="I212" s="20">
        <f>IF(H212=0,0,H212/G212)</f>
        <v>17.251990954675065</v>
      </c>
    </row>
    <row r="213" spans="2:9" ht="15" hidden="1" x14ac:dyDescent="0.25">
      <c r="B213" s="2"/>
      <c r="C213" s="1"/>
      <c r="D213" s="9"/>
      <c r="E213" s="10"/>
      <c r="G213" s="1"/>
      <c r="H213" s="9"/>
      <c r="I213" s="10"/>
    </row>
    <row r="214" spans="2:9" ht="15" hidden="1" x14ac:dyDescent="0.25">
      <c r="B214" s="2" t="s">
        <v>7</v>
      </c>
      <c r="C214" s="1">
        <v>0</v>
      </c>
      <c r="D214" s="9">
        <v>0</v>
      </c>
      <c r="E214" s="10">
        <v>0</v>
      </c>
      <c r="G214" s="1">
        <v>0</v>
      </c>
      <c r="H214" s="9">
        <v>0</v>
      </c>
      <c r="I214" s="10">
        <v>0</v>
      </c>
    </row>
    <row r="215" spans="2:9" ht="15" hidden="1" x14ac:dyDescent="0.25">
      <c r="B215" s="2"/>
      <c r="C215" s="1"/>
      <c r="D215" s="9"/>
      <c r="E215" s="10"/>
      <c r="G215" s="1">
        <v>0</v>
      </c>
      <c r="H215" s="9"/>
      <c r="I215" s="10"/>
    </row>
    <row r="216" spans="2:9" ht="15" hidden="1" x14ac:dyDescent="0.25">
      <c r="B216" s="2" t="s">
        <v>11</v>
      </c>
      <c r="C216" s="22">
        <v>-21212</v>
      </c>
      <c r="D216" s="23">
        <f>+C216*E212</f>
        <v>-2850274.2394506843</v>
      </c>
      <c r="E216" s="24">
        <f>IF(D216=0,0,D216/C216)</f>
        <v>134.37083912175581</v>
      </c>
      <c r="G216" s="22">
        <v>31942</v>
      </c>
      <c r="H216" s="23">
        <v>551063</v>
      </c>
      <c r="I216" s="24">
        <f>IF(H216=0,0,H216/G216)</f>
        <v>17.251987978210508</v>
      </c>
    </row>
    <row r="217" spans="2:9" ht="15" hidden="1" x14ac:dyDescent="0.25">
      <c r="B217" s="2"/>
      <c r="C217" s="1"/>
      <c r="D217" s="9"/>
      <c r="E217" s="10"/>
      <c r="G217" s="1"/>
      <c r="H217" s="9"/>
      <c r="I217" s="10"/>
    </row>
    <row r="218" spans="2:9" ht="15.75" hidden="1" thickBot="1" x14ac:dyDescent="0.3">
      <c r="B218" s="2" t="s">
        <v>9</v>
      </c>
      <c r="C218" s="25">
        <f>SUM(C212:C216)</f>
        <v>15674</v>
      </c>
      <c r="D218" s="25">
        <f>SUM(D212:D216)</f>
        <v>2106128.5323944003</v>
      </c>
      <c r="E218" s="26">
        <f>IF(D218=0,0,D218/C218)</f>
        <v>134.37083912175581</v>
      </c>
      <c r="G218" s="25">
        <f>SUM(G212:G216)</f>
        <v>33544</v>
      </c>
      <c r="H218" s="25">
        <f>SUM(H212:H216)</f>
        <v>578700.68950938946</v>
      </c>
      <c r="I218" s="26">
        <f>IF(H218=0,0,H218/G218)</f>
        <v>17.251988120361002</v>
      </c>
    </row>
    <row r="219" spans="2:9" ht="15.75" hidden="1" thickTop="1" x14ac:dyDescent="0.25"/>
    <row r="220" spans="2:9" ht="15" hidden="1" x14ac:dyDescent="0.25"/>
    <row r="221" spans="2:9" ht="15.75" hidden="1" x14ac:dyDescent="0.25">
      <c r="B221" s="3">
        <v>40422</v>
      </c>
      <c r="C221" s="34" t="s">
        <v>0</v>
      </c>
      <c r="D221" s="34"/>
      <c r="E221" s="34"/>
      <c r="F221" s="4"/>
      <c r="G221" s="34" t="s">
        <v>12</v>
      </c>
      <c r="H221" s="34"/>
      <c r="I221" s="34"/>
    </row>
    <row r="222" spans="2:9" ht="15" hidden="1" x14ac:dyDescent="0.25">
      <c r="B222" s="2"/>
      <c r="C222" s="5" t="s">
        <v>1</v>
      </c>
      <c r="D222" s="6" t="s">
        <v>2</v>
      </c>
      <c r="E222" s="7" t="s">
        <v>3</v>
      </c>
      <c r="F222" s="8"/>
      <c r="G222" s="5" t="s">
        <v>1</v>
      </c>
      <c r="H222" s="6" t="s">
        <v>2</v>
      </c>
      <c r="I222" s="7" t="s">
        <v>3</v>
      </c>
    </row>
    <row r="223" spans="2:9" ht="15" hidden="1" x14ac:dyDescent="0.25">
      <c r="B223" s="2" t="s">
        <v>4</v>
      </c>
      <c r="C223" s="1">
        <f>+C218</f>
        <v>15674</v>
      </c>
      <c r="D223" s="9">
        <f>+D218</f>
        <v>2106128.5323944003</v>
      </c>
      <c r="E223" s="10">
        <f>IF(D223=0,0,D223/C223)</f>
        <v>134.37083912175581</v>
      </c>
      <c r="G223" s="1">
        <f>+G218</f>
        <v>33544</v>
      </c>
      <c r="H223" s="9">
        <f>+H218</f>
        <v>578700.68950938946</v>
      </c>
      <c r="I223" s="10">
        <f>IF(H223=0,0,H223/G223)</f>
        <v>17.251988120361002</v>
      </c>
    </row>
    <row r="224" spans="2:9" ht="15" hidden="1" x14ac:dyDescent="0.25">
      <c r="B224" s="2"/>
      <c r="C224" s="1"/>
      <c r="D224" s="9"/>
      <c r="E224" s="10"/>
      <c r="G224" s="1"/>
      <c r="H224" s="9"/>
      <c r="I224" s="10"/>
    </row>
    <row r="225" spans="2:9" ht="15" hidden="1" x14ac:dyDescent="0.25">
      <c r="B225" s="2" t="s">
        <v>5</v>
      </c>
      <c r="C225" s="22">
        <v>0</v>
      </c>
      <c r="D225" s="23">
        <v>0</v>
      </c>
      <c r="E225" s="24">
        <f>IF(D225=0,0,D225/C225)</f>
        <v>0</v>
      </c>
      <c r="G225" s="22">
        <v>0</v>
      </c>
      <c r="H225" s="23">
        <v>0</v>
      </c>
      <c r="I225" s="24">
        <f>IF(H225=0,0,H225/G225)</f>
        <v>0</v>
      </c>
    </row>
    <row r="226" spans="2:9" ht="15" hidden="1" x14ac:dyDescent="0.25">
      <c r="B226" s="2"/>
      <c r="C226" s="1"/>
      <c r="D226" s="9"/>
      <c r="E226" s="10"/>
      <c r="G226" s="1"/>
      <c r="H226" s="9"/>
      <c r="I226" s="10"/>
    </row>
    <row r="227" spans="2:9" ht="15" hidden="1" x14ac:dyDescent="0.25">
      <c r="B227" s="2" t="s">
        <v>6</v>
      </c>
      <c r="C227" s="18">
        <f>SUM(C223:C225)</f>
        <v>15674</v>
      </c>
      <c r="D227" s="18">
        <f>SUM(D223:D225)</f>
        <v>2106128.5323944003</v>
      </c>
      <c r="E227" s="20">
        <f>IF(D227=0,0,D227/C227)</f>
        <v>134.37083912175581</v>
      </c>
      <c r="F227" s="21"/>
      <c r="G227" s="18">
        <f>SUM(G223:G225)</f>
        <v>33544</v>
      </c>
      <c r="H227" s="19">
        <f>SUM(H223:H225)</f>
        <v>578700.68950938946</v>
      </c>
      <c r="I227" s="20">
        <f>IF(H227=0,0,H227/G227)</f>
        <v>17.251988120361002</v>
      </c>
    </row>
    <row r="228" spans="2:9" ht="15" hidden="1" x14ac:dyDescent="0.25">
      <c r="B228" s="2"/>
      <c r="C228" s="1"/>
      <c r="D228" s="9"/>
      <c r="E228" s="10"/>
      <c r="G228" s="1"/>
      <c r="H228" s="9"/>
      <c r="I228" s="10"/>
    </row>
    <row r="229" spans="2:9" ht="15" hidden="1" x14ac:dyDescent="0.25">
      <c r="B229" s="2" t="s">
        <v>7</v>
      </c>
      <c r="C229" s="1">
        <v>0</v>
      </c>
      <c r="D229" s="9">
        <v>0</v>
      </c>
      <c r="E229" s="10">
        <v>0</v>
      </c>
      <c r="G229" s="1">
        <v>0</v>
      </c>
      <c r="H229" s="9">
        <v>0</v>
      </c>
      <c r="I229" s="10">
        <v>0</v>
      </c>
    </row>
    <row r="230" spans="2:9" ht="15" hidden="1" x14ac:dyDescent="0.25">
      <c r="B230" s="2"/>
      <c r="C230" s="1"/>
      <c r="D230" s="9"/>
      <c r="E230" s="10"/>
      <c r="G230" s="1">
        <v>0</v>
      </c>
      <c r="H230" s="9"/>
      <c r="I230" s="10"/>
    </row>
    <row r="231" spans="2:9" ht="15" hidden="1" x14ac:dyDescent="0.25">
      <c r="B231" s="2" t="s">
        <v>11</v>
      </c>
      <c r="C231" s="22">
        <v>-4088</v>
      </c>
      <c r="D231" s="23">
        <f>+C231*E227</f>
        <v>-549307.99032973778</v>
      </c>
      <c r="E231" s="24">
        <f>IF(D231=0,0,D231/C231)</f>
        <v>134.37083912175581</v>
      </c>
      <c r="G231" s="22">
        <v>0</v>
      </c>
      <c r="H231" s="23">
        <v>0</v>
      </c>
      <c r="I231" s="24">
        <f>IF(H231=0,0,H231/G231)</f>
        <v>0</v>
      </c>
    </row>
    <row r="232" spans="2:9" ht="15" hidden="1" x14ac:dyDescent="0.25">
      <c r="B232" s="2"/>
      <c r="C232" s="1"/>
      <c r="D232" s="9"/>
      <c r="E232" s="10"/>
      <c r="G232" s="1"/>
      <c r="H232" s="9"/>
      <c r="I232" s="10"/>
    </row>
    <row r="233" spans="2:9" ht="15.75" hidden="1" thickBot="1" x14ac:dyDescent="0.3">
      <c r="B233" s="2" t="s">
        <v>9</v>
      </c>
      <c r="C233" s="25">
        <f>SUM(C227:C231)</f>
        <v>11586</v>
      </c>
      <c r="D233" s="25">
        <f>SUM(D227:D231)</f>
        <v>1556820.5420646626</v>
      </c>
      <c r="E233" s="26">
        <f>IF(D233=0,0,D233/C233)</f>
        <v>134.37083912175578</v>
      </c>
      <c r="G233" s="25">
        <f>SUM(G227:G231)</f>
        <v>33544</v>
      </c>
      <c r="H233" s="25">
        <f>SUM(H227:H231)</f>
        <v>578700.68950938946</v>
      </c>
      <c r="I233" s="26">
        <f>IF(H233=0,0,H233/G233)</f>
        <v>17.251988120361002</v>
      </c>
    </row>
    <row r="234" spans="2:9" ht="15.75" hidden="1" thickTop="1" x14ac:dyDescent="0.25"/>
    <row r="235" spans="2:9" ht="15" hidden="1" x14ac:dyDescent="0.25"/>
    <row r="236" spans="2:9" ht="15.75" hidden="1" x14ac:dyDescent="0.25">
      <c r="B236" s="3">
        <v>40452</v>
      </c>
      <c r="C236" s="34" t="s">
        <v>0</v>
      </c>
      <c r="D236" s="34"/>
      <c r="E236" s="34"/>
      <c r="F236" s="4"/>
      <c r="G236" s="34" t="s">
        <v>12</v>
      </c>
      <c r="H236" s="34"/>
      <c r="I236" s="34"/>
    </row>
    <row r="237" spans="2:9" ht="15" hidden="1" x14ac:dyDescent="0.25">
      <c r="B237" s="2"/>
      <c r="C237" s="5" t="s">
        <v>1</v>
      </c>
      <c r="D237" s="6" t="s">
        <v>2</v>
      </c>
      <c r="E237" s="7" t="s">
        <v>3</v>
      </c>
      <c r="F237" s="8"/>
      <c r="G237" s="5" t="s">
        <v>1</v>
      </c>
      <c r="H237" s="6" t="s">
        <v>2</v>
      </c>
      <c r="I237" s="7" t="s">
        <v>3</v>
      </c>
    </row>
    <row r="238" spans="2:9" ht="15" hidden="1" x14ac:dyDescent="0.25">
      <c r="B238" s="2" t="s">
        <v>4</v>
      </c>
      <c r="C238" s="1">
        <f>+C233</f>
        <v>11586</v>
      </c>
      <c r="D238" s="9">
        <f>+D233</f>
        <v>1556820.5420646626</v>
      </c>
      <c r="E238" s="10">
        <f>IF(D238=0,0,D238/C238)</f>
        <v>134.37083912175578</v>
      </c>
      <c r="G238" s="1">
        <f>+G233</f>
        <v>33544</v>
      </c>
      <c r="H238" s="9">
        <f>+H233</f>
        <v>578700.68950938946</v>
      </c>
      <c r="I238" s="10">
        <f>IF(H238=0,0,H238/G238)</f>
        <v>17.251988120361002</v>
      </c>
    </row>
    <row r="239" spans="2:9" ht="15" hidden="1" x14ac:dyDescent="0.25">
      <c r="B239" s="2"/>
      <c r="C239" s="1"/>
      <c r="D239" s="9"/>
      <c r="E239" s="10"/>
      <c r="G239" s="1"/>
      <c r="H239" s="9"/>
      <c r="I239" s="10"/>
    </row>
    <row r="240" spans="2:9" ht="15" hidden="1" x14ac:dyDescent="0.25">
      <c r="B240" s="2" t="s">
        <v>5</v>
      </c>
      <c r="C240" s="22">
        <v>0</v>
      </c>
      <c r="D240" s="23">
        <v>0</v>
      </c>
      <c r="E240" s="24">
        <f>IF(D240=0,0,D240/C240)</f>
        <v>0</v>
      </c>
      <c r="G240" s="22">
        <v>0</v>
      </c>
      <c r="H240" s="23">
        <v>0</v>
      </c>
      <c r="I240" s="24">
        <f>IF(H240=0,0,H240/G240)</f>
        <v>0</v>
      </c>
    </row>
    <row r="241" spans="2:9" ht="15" hidden="1" x14ac:dyDescent="0.25">
      <c r="B241" s="2"/>
      <c r="C241" s="1"/>
      <c r="D241" s="9"/>
      <c r="E241" s="10"/>
      <c r="G241" s="1"/>
      <c r="H241" s="9"/>
      <c r="I241" s="10"/>
    </row>
    <row r="242" spans="2:9" ht="15" hidden="1" x14ac:dyDescent="0.25">
      <c r="B242" s="2" t="s">
        <v>6</v>
      </c>
      <c r="C242" s="18">
        <f>SUM(C238:C240)</f>
        <v>11586</v>
      </c>
      <c r="D242" s="18">
        <f>SUM(D238:D240)</f>
        <v>1556820.5420646626</v>
      </c>
      <c r="E242" s="20">
        <f>IF(D242=0,0,D242/C242)</f>
        <v>134.37083912175578</v>
      </c>
      <c r="F242" s="21"/>
      <c r="G242" s="18">
        <f>SUM(G238:G240)</f>
        <v>33544</v>
      </c>
      <c r="H242" s="19">
        <f>SUM(H238:H240)</f>
        <v>578700.68950938946</v>
      </c>
      <c r="I242" s="20">
        <f>IF(H242=0,0,H242/G242)</f>
        <v>17.251988120361002</v>
      </c>
    </row>
    <row r="243" spans="2:9" ht="15" hidden="1" x14ac:dyDescent="0.25">
      <c r="B243" s="2"/>
      <c r="C243" s="1"/>
      <c r="D243" s="9"/>
      <c r="E243" s="10"/>
      <c r="G243" s="1"/>
      <c r="H243" s="9"/>
      <c r="I243" s="10"/>
    </row>
    <row r="244" spans="2:9" ht="15" hidden="1" x14ac:dyDescent="0.25">
      <c r="B244" s="2" t="s">
        <v>7</v>
      </c>
      <c r="C244" s="1">
        <v>0</v>
      </c>
      <c r="D244" s="9">
        <v>0</v>
      </c>
      <c r="E244" s="10">
        <v>0</v>
      </c>
      <c r="G244" s="1">
        <v>0</v>
      </c>
      <c r="H244" s="9">
        <v>0</v>
      </c>
      <c r="I244" s="10">
        <v>0</v>
      </c>
    </row>
    <row r="245" spans="2:9" ht="15" hidden="1" x14ac:dyDescent="0.25">
      <c r="B245" s="2"/>
      <c r="C245" s="1"/>
      <c r="D245" s="9"/>
      <c r="E245" s="10"/>
      <c r="G245" s="1">
        <v>0</v>
      </c>
      <c r="H245" s="9"/>
      <c r="I245" s="10"/>
    </row>
    <row r="246" spans="2:9" ht="15" hidden="1" x14ac:dyDescent="0.25">
      <c r="B246" s="2" t="s">
        <v>11</v>
      </c>
      <c r="C246" s="22">
        <v>-4139</v>
      </c>
      <c r="D246" s="23">
        <f>+C246*E242</f>
        <v>-556160.90312494722</v>
      </c>
      <c r="E246" s="24">
        <f>IF(D246=0,0,D246/C246)</f>
        <v>134.37083912175578</v>
      </c>
      <c r="G246" s="22">
        <v>0</v>
      </c>
      <c r="H246" s="23">
        <v>0</v>
      </c>
      <c r="I246" s="24">
        <f>IF(H246=0,0,H246/G246)</f>
        <v>0</v>
      </c>
    </row>
    <row r="247" spans="2:9" ht="15" hidden="1" x14ac:dyDescent="0.25">
      <c r="B247" s="2"/>
      <c r="C247" s="1"/>
      <c r="D247" s="9"/>
      <c r="E247" s="10"/>
      <c r="G247" s="1"/>
      <c r="H247" s="9"/>
      <c r="I247" s="10"/>
    </row>
    <row r="248" spans="2:9" ht="15.75" hidden="1" thickBot="1" x14ac:dyDescent="0.3">
      <c r="B248" s="2" t="s">
        <v>9</v>
      </c>
      <c r="C248" s="25">
        <f>SUM(C242:C246)</f>
        <v>7447</v>
      </c>
      <c r="D248" s="25">
        <f>SUM(D242:D246)</f>
        <v>1000659.6389397153</v>
      </c>
      <c r="E248" s="26">
        <f>IF(D248=0,0,D248/C248)</f>
        <v>134.37083912175578</v>
      </c>
      <c r="G248" s="25">
        <f>SUM(G242:G246)</f>
        <v>33544</v>
      </c>
      <c r="H248" s="25">
        <f>SUM(H242:H246)</f>
        <v>578700.68950938946</v>
      </c>
      <c r="I248" s="26">
        <f>IF(H248=0,0,H248/G248)</f>
        <v>17.251988120361002</v>
      </c>
    </row>
    <row r="249" spans="2:9" ht="15.75" hidden="1" thickTop="1" x14ac:dyDescent="0.25"/>
    <row r="250" spans="2:9" ht="15.75" hidden="1" x14ac:dyDescent="0.25">
      <c r="B250" s="3">
        <v>40483</v>
      </c>
      <c r="C250" s="34" t="s">
        <v>0</v>
      </c>
      <c r="D250" s="34"/>
      <c r="E250" s="34"/>
      <c r="F250" s="4"/>
      <c r="G250" s="34" t="s">
        <v>12</v>
      </c>
      <c r="H250" s="34"/>
      <c r="I250" s="34"/>
    </row>
    <row r="251" spans="2:9" ht="15" hidden="1" x14ac:dyDescent="0.25">
      <c r="B251" s="2"/>
      <c r="C251" s="5" t="s">
        <v>1</v>
      </c>
      <c r="D251" s="6" t="s">
        <v>2</v>
      </c>
      <c r="E251" s="7" t="s">
        <v>3</v>
      </c>
      <c r="F251" s="8"/>
      <c r="G251" s="5" t="s">
        <v>1</v>
      </c>
      <c r="H251" s="6" t="s">
        <v>2</v>
      </c>
      <c r="I251" s="7" t="s">
        <v>3</v>
      </c>
    </row>
    <row r="252" spans="2:9" ht="15" hidden="1" x14ac:dyDescent="0.25">
      <c r="B252" s="2" t="s">
        <v>4</v>
      </c>
      <c r="C252" s="1">
        <f>+C248</f>
        <v>7447</v>
      </c>
      <c r="D252" s="9">
        <f>+D248</f>
        <v>1000659.6389397153</v>
      </c>
      <c r="E252" s="10">
        <f>IF(D252=0,0,D252/C252)</f>
        <v>134.37083912175578</v>
      </c>
      <c r="G252" s="1">
        <f>+G248</f>
        <v>33544</v>
      </c>
      <c r="H252" s="9">
        <f>+H248</f>
        <v>578700.68950938946</v>
      </c>
      <c r="I252" s="10">
        <f>IF(H252=0,0,H252/G252)</f>
        <v>17.251988120361002</v>
      </c>
    </row>
    <row r="253" spans="2:9" ht="15" hidden="1" x14ac:dyDescent="0.25">
      <c r="B253" s="2"/>
      <c r="C253" s="1"/>
      <c r="D253" s="9"/>
      <c r="E253" s="10"/>
      <c r="G253" s="1"/>
      <c r="H253" s="9"/>
      <c r="I253" s="10"/>
    </row>
    <row r="254" spans="2:9" ht="15" hidden="1" x14ac:dyDescent="0.25">
      <c r="B254" s="2" t="s">
        <v>5</v>
      </c>
      <c r="C254" s="22">
        <v>0</v>
      </c>
      <c r="D254" s="23">
        <v>0</v>
      </c>
      <c r="E254" s="24">
        <f>IF(D254=0,0,D254/C254)</f>
        <v>0</v>
      </c>
      <c r="G254" s="22">
        <v>0</v>
      </c>
      <c r="H254" s="23">
        <v>0</v>
      </c>
      <c r="I254" s="24">
        <f>IF(H254=0,0,H254/G254)</f>
        <v>0</v>
      </c>
    </row>
    <row r="255" spans="2:9" ht="15" hidden="1" x14ac:dyDescent="0.25">
      <c r="B255" s="2"/>
      <c r="C255" s="1"/>
      <c r="D255" s="9"/>
      <c r="E255" s="10"/>
      <c r="G255" s="1"/>
      <c r="H255" s="9"/>
      <c r="I255" s="10"/>
    </row>
    <row r="256" spans="2:9" ht="15" hidden="1" x14ac:dyDescent="0.25">
      <c r="B256" s="2" t="s">
        <v>6</v>
      </c>
      <c r="C256" s="18">
        <f>SUM(C252:C254)</f>
        <v>7447</v>
      </c>
      <c r="D256" s="18">
        <f>SUM(D252:D254)</f>
        <v>1000659.6389397153</v>
      </c>
      <c r="E256" s="20">
        <f>IF(D256=0,0,D256/C256)</f>
        <v>134.37083912175578</v>
      </c>
      <c r="F256" s="21"/>
      <c r="G256" s="18">
        <f>SUM(G252:G254)</f>
        <v>33544</v>
      </c>
      <c r="H256" s="19">
        <f>SUM(H252:H254)</f>
        <v>578700.68950938946</v>
      </c>
      <c r="I256" s="20">
        <f>IF(H256=0,0,H256/G256)</f>
        <v>17.251988120361002</v>
      </c>
    </row>
    <row r="257" spans="2:9" ht="15" hidden="1" x14ac:dyDescent="0.25">
      <c r="B257" s="2"/>
      <c r="C257" s="1"/>
      <c r="D257" s="9"/>
      <c r="E257" s="10"/>
      <c r="G257" s="1"/>
      <c r="H257" s="9"/>
      <c r="I257" s="10"/>
    </row>
    <row r="258" spans="2:9" ht="15" hidden="1" x14ac:dyDescent="0.25">
      <c r="B258" s="2" t="s">
        <v>7</v>
      </c>
      <c r="C258" s="1">
        <v>0</v>
      </c>
      <c r="D258" s="9">
        <v>0</v>
      </c>
      <c r="E258" s="10">
        <v>0</v>
      </c>
      <c r="G258" s="1">
        <v>0</v>
      </c>
      <c r="H258" s="9">
        <v>0</v>
      </c>
      <c r="I258" s="10">
        <v>0</v>
      </c>
    </row>
    <row r="259" spans="2:9" ht="15" hidden="1" x14ac:dyDescent="0.25">
      <c r="B259" s="2"/>
      <c r="C259" s="1"/>
      <c r="D259" s="9"/>
      <c r="E259" s="10"/>
      <c r="G259" s="1">
        <v>0</v>
      </c>
      <c r="H259" s="9"/>
      <c r="I259" s="10"/>
    </row>
    <row r="260" spans="2:9" ht="15" hidden="1" x14ac:dyDescent="0.25">
      <c r="B260" s="2" t="s">
        <v>11</v>
      </c>
      <c r="C260" s="22">
        <v>-3922</v>
      </c>
      <c r="D260" s="23">
        <f>+C260*E256</f>
        <v>-527002.43103552621</v>
      </c>
      <c r="E260" s="24">
        <f>IF(D260=0,0,D260/C260)</f>
        <v>134.37083912175578</v>
      </c>
      <c r="G260" s="22">
        <v>0</v>
      </c>
      <c r="H260" s="23">
        <v>0</v>
      </c>
      <c r="I260" s="24">
        <f>IF(H260=0,0,H260/G260)</f>
        <v>0</v>
      </c>
    </row>
    <row r="261" spans="2:9" ht="15" hidden="1" x14ac:dyDescent="0.25">
      <c r="B261" s="2"/>
      <c r="C261" s="1"/>
      <c r="D261" s="9"/>
      <c r="E261" s="10"/>
      <c r="G261" s="1"/>
      <c r="H261" s="9"/>
      <c r="I261" s="10"/>
    </row>
    <row r="262" spans="2:9" ht="15.75" hidden="1" thickBot="1" x14ac:dyDescent="0.3">
      <c r="B262" s="2" t="s">
        <v>9</v>
      </c>
      <c r="C262" s="25">
        <f>SUM(C256:C260)</f>
        <v>3525</v>
      </c>
      <c r="D262" s="25">
        <f>SUM(D256:D260)</f>
        <v>473657.20790418913</v>
      </c>
      <c r="E262" s="26">
        <f>IF(D262=0,0,D262/C262)</f>
        <v>134.37083912175578</v>
      </c>
      <c r="G262" s="25">
        <f>SUM(G256:G260)</f>
        <v>33544</v>
      </c>
      <c r="H262" s="25">
        <f>SUM(H256:H260)</f>
        <v>578700.68950938946</v>
      </c>
      <c r="I262" s="26">
        <f>IF(H262=0,0,H262/G262)</f>
        <v>17.251988120361002</v>
      </c>
    </row>
    <row r="263" spans="2:9" ht="15.75" hidden="1" thickTop="1" x14ac:dyDescent="0.25"/>
    <row r="264" spans="2:9" ht="15" hidden="1" x14ac:dyDescent="0.25"/>
    <row r="265" spans="2:9" ht="15.75" hidden="1" x14ac:dyDescent="0.25">
      <c r="B265" s="3">
        <v>40513</v>
      </c>
      <c r="C265" s="34" t="s">
        <v>0</v>
      </c>
      <c r="D265" s="34"/>
      <c r="E265" s="34"/>
      <c r="F265" s="4"/>
      <c r="G265" s="34" t="s">
        <v>12</v>
      </c>
      <c r="H265" s="34"/>
      <c r="I265" s="34"/>
    </row>
    <row r="266" spans="2:9" ht="15" hidden="1" x14ac:dyDescent="0.25">
      <c r="B266" s="2"/>
      <c r="C266" s="5" t="s">
        <v>1</v>
      </c>
      <c r="D266" s="6" t="s">
        <v>2</v>
      </c>
      <c r="E266" s="7" t="s">
        <v>3</v>
      </c>
      <c r="F266" s="8"/>
      <c r="G266" s="5" t="s">
        <v>1</v>
      </c>
      <c r="H266" s="6" t="s">
        <v>2</v>
      </c>
      <c r="I266" s="7" t="s">
        <v>3</v>
      </c>
    </row>
    <row r="267" spans="2:9" ht="15" hidden="1" x14ac:dyDescent="0.25">
      <c r="B267" s="2" t="s">
        <v>4</v>
      </c>
      <c r="C267" s="1">
        <f>+C262</f>
        <v>3525</v>
      </c>
      <c r="D267" s="9">
        <f>+D262</f>
        <v>473657.20790418913</v>
      </c>
      <c r="E267" s="10">
        <f>IF(D267=0,0,D267/C267)</f>
        <v>134.37083912175578</v>
      </c>
      <c r="G267" s="1">
        <f>+G262</f>
        <v>33544</v>
      </c>
      <c r="H267" s="9">
        <f>+H262</f>
        <v>578700.68950938946</v>
      </c>
      <c r="I267" s="10">
        <f>IF(H267=0,0,H267/G267)</f>
        <v>17.251988120361002</v>
      </c>
    </row>
    <row r="268" spans="2:9" ht="15" hidden="1" x14ac:dyDescent="0.25">
      <c r="B268" s="2"/>
      <c r="C268" s="1"/>
      <c r="D268" s="9"/>
      <c r="E268" s="10"/>
      <c r="G268" s="1"/>
      <c r="H268" s="9"/>
      <c r="I268" s="10"/>
    </row>
    <row r="269" spans="2:9" ht="15" hidden="1" x14ac:dyDescent="0.25">
      <c r="B269" s="2" t="s">
        <v>5</v>
      </c>
      <c r="C269" s="11">
        <v>24074</v>
      </c>
      <c r="D269" s="12">
        <v>11503061</v>
      </c>
      <c r="E269" s="13">
        <f>IF(D269=0,0,D269/C269)</f>
        <v>477.82092714131426</v>
      </c>
      <c r="F269" s="14"/>
      <c r="G269" s="11">
        <v>9627</v>
      </c>
      <c r="H269" s="12">
        <v>0</v>
      </c>
      <c r="I269" s="13">
        <f>IF(H269=0,0,H269/G269)</f>
        <v>0</v>
      </c>
    </row>
    <row r="270" spans="2:9" ht="15" hidden="1" x14ac:dyDescent="0.25">
      <c r="B270" s="2"/>
      <c r="C270" s="15"/>
      <c r="D270" s="16"/>
      <c r="E270" s="17"/>
      <c r="F270" s="14"/>
      <c r="G270" s="15"/>
      <c r="H270" s="16"/>
      <c r="I270" s="17"/>
    </row>
    <row r="271" spans="2:9" ht="15" hidden="1" x14ac:dyDescent="0.25">
      <c r="B271" s="2" t="s">
        <v>6</v>
      </c>
      <c r="C271" s="18">
        <f>+C267+C269</f>
        <v>27599</v>
      </c>
      <c r="D271" s="19">
        <f>+D267+D269</f>
        <v>11976718.20790419</v>
      </c>
      <c r="E271" s="20">
        <f>IF(D271=0,0,D271/C271)</f>
        <v>433.95478850335843</v>
      </c>
      <c r="F271" s="21"/>
      <c r="G271" s="18">
        <f>+G267+G269</f>
        <v>43171</v>
      </c>
      <c r="H271" s="19">
        <f>+H267+H269</f>
        <v>578700.68950938946</v>
      </c>
      <c r="I271" s="20">
        <f>IF(H271=0,0,H271/G271)</f>
        <v>13.404847918959243</v>
      </c>
    </row>
    <row r="272" spans="2:9" ht="15" hidden="1" x14ac:dyDescent="0.25">
      <c r="B272" s="2"/>
      <c r="C272" s="18"/>
      <c r="D272" s="19"/>
      <c r="E272" s="20"/>
      <c r="G272" s="18"/>
      <c r="H272" s="19"/>
      <c r="I272" s="20"/>
    </row>
    <row r="273" spans="2:9" ht="15" hidden="1" x14ac:dyDescent="0.25">
      <c r="B273" s="2" t="s">
        <v>7</v>
      </c>
      <c r="C273" s="18"/>
      <c r="D273" s="19"/>
      <c r="E273" s="10">
        <f>IF(D273=0,0,D273/C273)</f>
        <v>0</v>
      </c>
      <c r="G273" s="18">
        <v>-7297</v>
      </c>
      <c r="H273" s="19">
        <f>+G273*I271</f>
        <v>-97815.175264645601</v>
      </c>
      <c r="I273" s="10">
        <f>IF(H273=0,0,H273/G273)</f>
        <v>13.404847918959243</v>
      </c>
    </row>
    <row r="274" spans="2:9" ht="15" hidden="1" x14ac:dyDescent="0.25">
      <c r="B274" s="2"/>
      <c r="C274" s="18"/>
      <c r="D274" s="19"/>
      <c r="E274" s="10"/>
      <c r="G274" s="18"/>
      <c r="H274" s="19"/>
      <c r="I274" s="10"/>
    </row>
    <row r="275" spans="2:9" ht="15" hidden="1" x14ac:dyDescent="0.25">
      <c r="B275" s="2" t="s">
        <v>8</v>
      </c>
      <c r="C275" s="18">
        <v>-3525</v>
      </c>
      <c r="D275" s="19">
        <f>+C275*E271</f>
        <v>-1529690.6294743384</v>
      </c>
      <c r="E275" s="20">
        <f>IF(D275=0,0,D275/C275)</f>
        <v>433.95478850335843</v>
      </c>
      <c r="F275" s="21"/>
      <c r="G275" s="18">
        <v>-1088</v>
      </c>
      <c r="H275" s="19">
        <f>+G275*I273</f>
        <v>-14584.474535827656</v>
      </c>
      <c r="I275" s="20">
        <f>IF(H275=0,0,H275/G275)</f>
        <v>13.404847918959243</v>
      </c>
    </row>
    <row r="276" spans="2:9" ht="15" hidden="1" x14ac:dyDescent="0.25">
      <c r="B276" s="2"/>
      <c r="C276" s="18"/>
      <c r="D276" s="19"/>
      <c r="E276" s="20"/>
      <c r="G276" s="18"/>
      <c r="H276" s="19"/>
      <c r="I276" s="20"/>
    </row>
    <row r="277" spans="2:9" ht="15" hidden="1" x14ac:dyDescent="0.25">
      <c r="B277" s="2" t="s">
        <v>14</v>
      </c>
      <c r="C277" s="22"/>
      <c r="D277" s="23"/>
      <c r="E277" s="24"/>
      <c r="G277" s="22">
        <v>43808</v>
      </c>
      <c r="H277" s="23">
        <v>1114634</v>
      </c>
      <c r="I277" s="24"/>
    </row>
    <row r="278" spans="2:9" ht="15" hidden="1" x14ac:dyDescent="0.25">
      <c r="B278" s="2"/>
      <c r="C278" s="18"/>
      <c r="D278" s="19"/>
      <c r="E278" s="20"/>
      <c r="G278" s="18"/>
      <c r="H278" s="19"/>
      <c r="I278" s="20"/>
    </row>
    <row r="279" spans="2:9" ht="15.75" hidden="1" thickBot="1" x14ac:dyDescent="0.3">
      <c r="B279" s="2" t="s">
        <v>9</v>
      </c>
      <c r="C279" s="25">
        <f>SUM(C271:C277)</f>
        <v>24074</v>
      </c>
      <c r="D279" s="25">
        <f>SUM(D271:D277)</f>
        <v>10447027.578429852</v>
      </c>
      <c r="E279" s="26">
        <f>IF(D279=0,0,D279/C279)</f>
        <v>433.95478850335849</v>
      </c>
      <c r="G279" s="25">
        <f>SUM(G271:G277)</f>
        <v>78594</v>
      </c>
      <c r="H279" s="25">
        <f>SUM(H271:H277)</f>
        <v>1580935.0397089161</v>
      </c>
      <c r="I279" s="26">
        <f>IF(H279=0,0,H279/G279)</f>
        <v>20.115212862418456</v>
      </c>
    </row>
    <row r="280" spans="2:9" ht="15.75" hidden="1" thickTop="1" x14ac:dyDescent="0.25">
      <c r="B280" s="2"/>
      <c r="C280" s="18"/>
      <c r="D280" s="19"/>
      <c r="E280" s="20"/>
      <c r="G280" s="18"/>
      <c r="H280" s="19"/>
      <c r="I280" s="20"/>
    </row>
    <row r="281" spans="2:9" ht="15" hidden="1" x14ac:dyDescent="0.25">
      <c r="B281" s="2"/>
      <c r="C281" s="1"/>
      <c r="D281" s="9"/>
      <c r="E281" s="10"/>
      <c r="G281" s="1"/>
      <c r="H281" s="9"/>
      <c r="I281" s="10"/>
    </row>
    <row r="282" spans="2:9" ht="15.75" hidden="1" x14ac:dyDescent="0.25">
      <c r="B282" s="3">
        <v>40544</v>
      </c>
      <c r="C282" s="34" t="s">
        <v>0</v>
      </c>
      <c r="D282" s="34"/>
      <c r="E282" s="34"/>
      <c r="F282" s="4"/>
      <c r="G282" s="34" t="s">
        <v>15</v>
      </c>
      <c r="H282" s="34"/>
      <c r="I282" s="34"/>
    </row>
    <row r="283" spans="2:9" ht="15" hidden="1" x14ac:dyDescent="0.25">
      <c r="B283" s="2"/>
      <c r="C283" s="5" t="s">
        <v>1</v>
      </c>
      <c r="D283" s="6" t="s">
        <v>2</v>
      </c>
      <c r="E283" s="7" t="s">
        <v>3</v>
      </c>
      <c r="F283" s="8"/>
      <c r="G283" s="5" t="s">
        <v>1</v>
      </c>
      <c r="H283" s="6" t="s">
        <v>2</v>
      </c>
      <c r="I283" s="7" t="s">
        <v>3</v>
      </c>
    </row>
    <row r="284" spans="2:9" ht="15" hidden="1" x14ac:dyDescent="0.25">
      <c r="B284" s="2" t="s">
        <v>4</v>
      </c>
      <c r="C284" s="1">
        <f>+C279</f>
        <v>24074</v>
      </c>
      <c r="D284" s="9">
        <f>+D279</f>
        <v>10447027.578429852</v>
      </c>
      <c r="E284" s="10">
        <f>IF(D284=0,0,D284/C284)</f>
        <v>433.95478850335849</v>
      </c>
      <c r="G284" s="1">
        <f>+G279</f>
        <v>78594</v>
      </c>
      <c r="H284" s="9">
        <f>+H279</f>
        <v>1580935.0397089161</v>
      </c>
      <c r="I284" s="10">
        <f>IF(H284=0,0,H284/G284)</f>
        <v>20.115212862418456</v>
      </c>
    </row>
    <row r="285" spans="2:9" ht="15" hidden="1" x14ac:dyDescent="0.25">
      <c r="B285" s="2"/>
      <c r="C285" s="1"/>
      <c r="D285" s="9"/>
      <c r="E285" s="10"/>
      <c r="G285" s="1"/>
      <c r="H285" s="9"/>
      <c r="I285" s="10"/>
    </row>
    <row r="286" spans="2:9" ht="30" hidden="1" x14ac:dyDescent="0.25">
      <c r="B286" s="27" t="s">
        <v>10</v>
      </c>
      <c r="C286" s="1">
        <v>-4112</v>
      </c>
      <c r="D286" s="9">
        <f>-1811089</f>
        <v>-1811089</v>
      </c>
      <c r="E286" s="10"/>
      <c r="G286" s="1">
        <v>8228</v>
      </c>
      <c r="H286" s="9">
        <v>110295</v>
      </c>
      <c r="I286" s="10"/>
    </row>
    <row r="287" spans="2:9" ht="15" hidden="1" x14ac:dyDescent="0.25">
      <c r="B287" s="2"/>
      <c r="C287" s="1"/>
      <c r="D287" s="9"/>
      <c r="E287" s="10"/>
      <c r="G287" s="1"/>
      <c r="H287" s="9"/>
      <c r="I287" s="10"/>
    </row>
    <row r="288" spans="2:9" ht="15" hidden="1" x14ac:dyDescent="0.25">
      <c r="B288" s="2" t="s">
        <v>5</v>
      </c>
      <c r="C288" s="11">
        <v>0</v>
      </c>
      <c r="D288" s="12">
        <v>156184</v>
      </c>
      <c r="E288" s="24">
        <v>0</v>
      </c>
      <c r="G288" s="22">
        <v>0</v>
      </c>
      <c r="H288" s="23">
        <v>0</v>
      </c>
      <c r="I288" s="24">
        <f>IF(H288=0,0,H288/G288)</f>
        <v>0</v>
      </c>
    </row>
    <row r="289" spans="2:9" ht="15" hidden="1" x14ac:dyDescent="0.25">
      <c r="B289" s="2"/>
      <c r="C289" s="1"/>
      <c r="D289" s="9"/>
      <c r="E289" s="10"/>
      <c r="G289" s="1"/>
      <c r="H289" s="9"/>
      <c r="I289" s="10"/>
    </row>
    <row r="290" spans="2:9" ht="15" hidden="1" x14ac:dyDescent="0.25">
      <c r="B290" s="2" t="s">
        <v>6</v>
      </c>
      <c r="C290" s="18">
        <f>SUM(C284:C288)</f>
        <v>19962</v>
      </c>
      <c r="D290" s="19">
        <f>SUM(D284:D288)</f>
        <v>8792122.5784298517</v>
      </c>
      <c r="E290" s="20">
        <f>IF(D290=0,0,D290/C290)</f>
        <v>440.44297056556718</v>
      </c>
      <c r="F290" s="21"/>
      <c r="G290" s="18">
        <f>SUM(G284:G288)</f>
        <v>86822</v>
      </c>
      <c r="H290" s="19">
        <f>SUM(H284:H288)</f>
        <v>1691230.0397089161</v>
      </c>
      <c r="I290" s="20">
        <f>IF(H290=0,0,H290/G290)</f>
        <v>19.479279902661954</v>
      </c>
    </row>
    <row r="291" spans="2:9" ht="15" hidden="1" x14ac:dyDescent="0.25">
      <c r="B291" s="2"/>
      <c r="C291" s="1"/>
      <c r="D291" s="9"/>
      <c r="E291" s="10"/>
      <c r="G291" s="1"/>
      <c r="H291" s="9"/>
      <c r="I291" s="10"/>
    </row>
    <row r="292" spans="2:9" ht="15" hidden="1" x14ac:dyDescent="0.25">
      <c r="B292" s="2" t="s">
        <v>7</v>
      </c>
      <c r="C292" s="1">
        <v>0</v>
      </c>
      <c r="D292" s="9">
        <v>0</v>
      </c>
      <c r="E292" s="10">
        <v>0</v>
      </c>
      <c r="G292" s="1">
        <v>0</v>
      </c>
      <c r="H292" s="9">
        <v>0</v>
      </c>
      <c r="I292" s="10">
        <v>0</v>
      </c>
    </row>
    <row r="293" spans="2:9" ht="15" hidden="1" x14ac:dyDescent="0.25">
      <c r="B293" s="2"/>
      <c r="C293" s="1"/>
      <c r="D293" s="9"/>
      <c r="E293" s="10"/>
      <c r="G293" s="1"/>
      <c r="H293" s="9"/>
      <c r="I293" s="10"/>
    </row>
    <row r="294" spans="2:9" ht="15" hidden="1" x14ac:dyDescent="0.25">
      <c r="B294" s="2" t="s">
        <v>11</v>
      </c>
      <c r="C294" s="22">
        <v>-797</v>
      </c>
      <c r="D294" s="23">
        <f>+C294*E290</f>
        <v>-351033.04754075705</v>
      </c>
      <c r="E294" s="24">
        <f>IF(D294=0,0,D294/C294)</f>
        <v>440.44297056556718</v>
      </c>
      <c r="G294" s="22">
        <v>-9052</v>
      </c>
      <c r="H294" s="23">
        <f>+G294*I290</f>
        <v>-176326.44167889602</v>
      </c>
      <c r="I294" s="24">
        <f>IF(H294=0,0,H294/G294)</f>
        <v>19.479279902661954</v>
      </c>
    </row>
    <row r="295" spans="2:9" ht="15" hidden="1" x14ac:dyDescent="0.25">
      <c r="B295" s="2"/>
      <c r="C295" s="1"/>
      <c r="D295" s="9"/>
      <c r="E295" s="10"/>
      <c r="G295" s="1"/>
      <c r="H295" s="9"/>
      <c r="I295" s="10"/>
    </row>
    <row r="296" spans="2:9" ht="15.75" hidden="1" thickBot="1" x14ac:dyDescent="0.3">
      <c r="B296" s="2" t="s">
        <v>9</v>
      </c>
      <c r="C296" s="25">
        <f>SUM(C290:C294)</f>
        <v>19165</v>
      </c>
      <c r="D296" s="28">
        <f>SUM(D290:D294)</f>
        <v>8441089.5308890939</v>
      </c>
      <c r="E296" s="26">
        <f>IF(D296=0,0,D296/C296)</f>
        <v>440.44297056556712</v>
      </c>
      <c r="G296" s="25">
        <f>SUM(G290:G294)</f>
        <v>77770</v>
      </c>
      <c r="H296" s="28">
        <f>SUM(H290:H294)</f>
        <v>1514903.59803002</v>
      </c>
      <c r="I296" s="26">
        <f>IF(H296=0,0,H296/G296)</f>
        <v>19.479279902661951</v>
      </c>
    </row>
    <row r="297" spans="2:9" ht="15.75" hidden="1" thickTop="1" x14ac:dyDescent="0.25"/>
    <row r="298" spans="2:9" ht="15" hidden="1" x14ac:dyDescent="0.25"/>
    <row r="299" spans="2:9" ht="15.75" hidden="1" x14ac:dyDescent="0.25">
      <c r="B299" s="3">
        <v>40575</v>
      </c>
      <c r="C299" s="34" t="s">
        <v>0</v>
      </c>
      <c r="D299" s="34"/>
      <c r="E299" s="34"/>
      <c r="F299" s="4"/>
      <c r="G299" s="34" t="s">
        <v>15</v>
      </c>
      <c r="H299" s="34"/>
      <c r="I299" s="34"/>
    </row>
    <row r="300" spans="2:9" ht="15" hidden="1" x14ac:dyDescent="0.25">
      <c r="B300" s="2"/>
      <c r="C300" s="5" t="s">
        <v>1</v>
      </c>
      <c r="D300" s="6" t="s">
        <v>2</v>
      </c>
      <c r="E300" s="7" t="s">
        <v>3</v>
      </c>
      <c r="F300" s="8"/>
      <c r="G300" s="5" t="s">
        <v>1</v>
      </c>
      <c r="H300" s="6" t="s">
        <v>2</v>
      </c>
      <c r="I300" s="7" t="s">
        <v>3</v>
      </c>
    </row>
    <row r="301" spans="2:9" ht="15" hidden="1" x14ac:dyDescent="0.25">
      <c r="B301" s="2" t="s">
        <v>4</v>
      </c>
      <c r="C301" s="1">
        <f>+C296</f>
        <v>19165</v>
      </c>
      <c r="D301" s="9">
        <f>+D296</f>
        <v>8441089.5308890939</v>
      </c>
      <c r="E301" s="10">
        <f>IF(D301=0,0,D301/C301)</f>
        <v>440.44297056556712</v>
      </c>
      <c r="G301" s="1">
        <f>+G296</f>
        <v>77770</v>
      </c>
      <c r="H301" s="9">
        <f>+H296</f>
        <v>1514903.59803002</v>
      </c>
      <c r="I301" s="10">
        <f>IF(H301=0,0,H301/G301)</f>
        <v>19.479279902661951</v>
      </c>
    </row>
    <row r="302" spans="2:9" ht="15" hidden="1" x14ac:dyDescent="0.25">
      <c r="B302" s="2"/>
      <c r="C302" s="1"/>
      <c r="D302" s="9"/>
      <c r="E302" s="10"/>
      <c r="G302" s="1"/>
      <c r="H302" s="9"/>
      <c r="I302" s="10"/>
    </row>
    <row r="303" spans="2:9" ht="15" hidden="1" x14ac:dyDescent="0.25">
      <c r="B303" s="2" t="s">
        <v>5</v>
      </c>
      <c r="C303" s="22">
        <v>0</v>
      </c>
      <c r="D303" s="23">
        <v>0</v>
      </c>
      <c r="E303" s="24">
        <f>IF(D303=0,0,D303/C303)</f>
        <v>0</v>
      </c>
      <c r="G303" s="22">
        <v>-14</v>
      </c>
      <c r="H303" s="23">
        <v>-188</v>
      </c>
      <c r="I303" s="24">
        <f>IF(H303=0,0,H303/G303)</f>
        <v>13.428571428571429</v>
      </c>
    </row>
    <row r="304" spans="2:9" ht="15" hidden="1" x14ac:dyDescent="0.25">
      <c r="B304" s="2"/>
      <c r="C304" s="1"/>
      <c r="D304" s="9"/>
      <c r="E304" s="10"/>
      <c r="G304" s="1"/>
      <c r="H304" s="9"/>
      <c r="I304" s="10"/>
    </row>
    <row r="305" spans="2:9" ht="15" hidden="1" x14ac:dyDescent="0.25">
      <c r="B305" s="2" t="s">
        <v>6</v>
      </c>
      <c r="C305" s="18">
        <f>SUM(C301:C303)</f>
        <v>19165</v>
      </c>
      <c r="D305" s="18">
        <f>SUM(D301:D303)</f>
        <v>8441089.5308890939</v>
      </c>
      <c r="E305" s="20">
        <f>IF(D305=0,0,D305/C305)</f>
        <v>440.44297056556712</v>
      </c>
      <c r="F305" s="21"/>
      <c r="G305" s="18">
        <f>SUM(G301:G303)</f>
        <v>77756</v>
      </c>
      <c r="H305" s="19">
        <f>SUM(H301:H303)</f>
        <v>1514715.59803002</v>
      </c>
      <c r="I305" s="20">
        <f>IF(H305=0,0,H305/G305)</f>
        <v>19.480369335228406</v>
      </c>
    </row>
    <row r="306" spans="2:9" ht="15" hidden="1" x14ac:dyDescent="0.25">
      <c r="B306" s="2"/>
      <c r="C306" s="1"/>
      <c r="D306" s="9"/>
      <c r="E306" s="10"/>
      <c r="G306" s="1"/>
      <c r="H306" s="9"/>
      <c r="I306" s="10"/>
    </row>
    <row r="307" spans="2:9" ht="15" hidden="1" x14ac:dyDescent="0.25">
      <c r="B307" s="2" t="s">
        <v>7</v>
      </c>
      <c r="C307" s="1">
        <v>0</v>
      </c>
      <c r="D307" s="9">
        <v>0</v>
      </c>
      <c r="E307" s="10">
        <v>0</v>
      </c>
      <c r="G307" s="1">
        <v>0</v>
      </c>
      <c r="H307" s="9">
        <v>0</v>
      </c>
      <c r="I307" s="10">
        <v>0</v>
      </c>
    </row>
    <row r="308" spans="2:9" ht="15" hidden="1" x14ac:dyDescent="0.25">
      <c r="B308" s="2"/>
      <c r="C308" s="1"/>
      <c r="D308" s="9"/>
      <c r="E308" s="10"/>
      <c r="G308" s="1">
        <v>0</v>
      </c>
      <c r="H308" s="9"/>
      <c r="I308" s="10"/>
    </row>
    <row r="309" spans="2:9" ht="15" hidden="1" x14ac:dyDescent="0.25">
      <c r="B309" s="2" t="s">
        <v>11</v>
      </c>
      <c r="C309" s="22">
        <v>-4661</v>
      </c>
      <c r="D309" s="23">
        <f>+C309*E305</f>
        <v>-2052904.6858061084</v>
      </c>
      <c r="E309" s="24">
        <f>IF(D309=0,0,D309/C309)</f>
        <v>440.44297056556712</v>
      </c>
      <c r="G309" s="22">
        <v>0</v>
      </c>
      <c r="H309" s="23">
        <v>0</v>
      </c>
      <c r="I309" s="24">
        <f>IF(H309=0,0,H309/G309)</f>
        <v>0</v>
      </c>
    </row>
    <row r="310" spans="2:9" ht="15" hidden="1" x14ac:dyDescent="0.25">
      <c r="B310" s="2"/>
      <c r="C310" s="1"/>
      <c r="D310" s="9"/>
      <c r="E310" s="10"/>
      <c r="G310" s="1"/>
      <c r="H310" s="9"/>
      <c r="I310" s="10"/>
    </row>
    <row r="311" spans="2:9" ht="15.75" hidden="1" thickBot="1" x14ac:dyDescent="0.3">
      <c r="B311" s="2" t="s">
        <v>9</v>
      </c>
      <c r="C311" s="25">
        <f>SUM(C305:C309)</f>
        <v>14504</v>
      </c>
      <c r="D311" s="25">
        <f>SUM(D305:D309)</f>
        <v>6388184.8450829852</v>
      </c>
      <c r="E311" s="26">
        <f>IF(D311=0,0,D311/C311)</f>
        <v>440.44297056556712</v>
      </c>
      <c r="G311" s="25">
        <f>SUM(G305:G309)</f>
        <v>77756</v>
      </c>
      <c r="H311" s="25">
        <f>SUM(H305:H309)</f>
        <v>1514715.59803002</v>
      </c>
      <c r="I311" s="26">
        <f>IF(H311=0,0,H311/G311)</f>
        <v>19.480369335228406</v>
      </c>
    </row>
    <row r="312" spans="2:9" ht="15" hidden="1" x14ac:dyDescent="0.25"/>
    <row r="313" spans="2:9" ht="15" hidden="1" x14ac:dyDescent="0.25"/>
    <row r="314" spans="2:9" ht="15.75" hidden="1" x14ac:dyDescent="0.25">
      <c r="B314" s="3">
        <v>40603</v>
      </c>
      <c r="C314" s="34" t="s">
        <v>0</v>
      </c>
      <c r="D314" s="34"/>
      <c r="E314" s="34"/>
      <c r="F314" s="4"/>
      <c r="G314" s="34" t="s">
        <v>15</v>
      </c>
      <c r="H314" s="34"/>
      <c r="I314" s="34"/>
    </row>
    <row r="315" spans="2:9" ht="15" hidden="1" x14ac:dyDescent="0.25">
      <c r="B315" s="2"/>
      <c r="C315" s="5" t="s">
        <v>1</v>
      </c>
      <c r="D315" s="6" t="s">
        <v>2</v>
      </c>
      <c r="E315" s="7" t="s">
        <v>3</v>
      </c>
      <c r="F315" s="8"/>
      <c r="G315" s="5" t="s">
        <v>1</v>
      </c>
      <c r="H315" s="6" t="s">
        <v>2</v>
      </c>
      <c r="I315" s="7" t="s">
        <v>3</v>
      </c>
    </row>
    <row r="316" spans="2:9" ht="15" hidden="1" x14ac:dyDescent="0.25">
      <c r="B316" s="2" t="s">
        <v>4</v>
      </c>
      <c r="C316" s="1">
        <f>+C311</f>
        <v>14504</v>
      </c>
      <c r="D316" s="9">
        <f>+D311</f>
        <v>6388184.8450829852</v>
      </c>
      <c r="E316" s="10">
        <f>IF(D316=0,0,D316/C316)</f>
        <v>440.44297056556712</v>
      </c>
      <c r="G316" s="1">
        <f>+G311</f>
        <v>77756</v>
      </c>
      <c r="H316" s="9">
        <f>+H311</f>
        <v>1514715.59803002</v>
      </c>
      <c r="I316" s="10">
        <f>IF(H316=0,0,H316/G316)</f>
        <v>19.480369335228406</v>
      </c>
    </row>
    <row r="317" spans="2:9" ht="15" hidden="1" x14ac:dyDescent="0.25">
      <c r="B317" s="2"/>
      <c r="C317" s="1"/>
      <c r="D317" s="9"/>
      <c r="E317" s="10"/>
      <c r="G317" s="1"/>
      <c r="H317" s="9"/>
      <c r="I317" s="10"/>
    </row>
    <row r="318" spans="2:9" ht="15" hidden="1" x14ac:dyDescent="0.25">
      <c r="B318" s="2" t="s">
        <v>5</v>
      </c>
      <c r="C318" s="22">
        <v>0</v>
      </c>
      <c r="D318" s="23">
        <v>0</v>
      </c>
      <c r="E318" s="24">
        <f>IF(D318=0,0,D318/C318)</f>
        <v>0</v>
      </c>
      <c r="G318" s="22">
        <v>0</v>
      </c>
      <c r="H318" s="23">
        <v>0</v>
      </c>
      <c r="I318" s="24">
        <f>IF(H318=0,0,H318/G318)</f>
        <v>0</v>
      </c>
    </row>
    <row r="319" spans="2:9" ht="15" hidden="1" x14ac:dyDescent="0.25">
      <c r="B319" s="2"/>
      <c r="C319" s="1"/>
      <c r="D319" s="9"/>
      <c r="E319" s="10"/>
      <c r="G319" s="1"/>
      <c r="H319" s="9"/>
      <c r="I319" s="10"/>
    </row>
    <row r="320" spans="2:9" ht="15" hidden="1" x14ac:dyDescent="0.25">
      <c r="B320" s="2" t="s">
        <v>6</v>
      </c>
      <c r="C320" s="18">
        <f>SUM(C316:C318)</f>
        <v>14504</v>
      </c>
      <c r="D320" s="18">
        <f>SUM(D316:D318)</f>
        <v>6388184.8450829852</v>
      </c>
      <c r="E320" s="20">
        <f>IF(D320=0,0,D320/C320)</f>
        <v>440.44297056556712</v>
      </c>
      <c r="F320" s="21"/>
      <c r="G320" s="18">
        <f>SUM(G316:G318)</f>
        <v>77756</v>
      </c>
      <c r="H320" s="19">
        <f>SUM(H316:H318)</f>
        <v>1514715.59803002</v>
      </c>
      <c r="I320" s="20">
        <f>IF(H320=0,0,H320/G320)</f>
        <v>19.480369335228406</v>
      </c>
    </row>
    <row r="321" spans="2:9" ht="15" hidden="1" x14ac:dyDescent="0.25">
      <c r="B321" s="2"/>
      <c r="C321" s="1"/>
      <c r="D321" s="9"/>
      <c r="E321" s="10"/>
      <c r="G321" s="1"/>
      <c r="H321" s="9"/>
      <c r="I321" s="10"/>
    </row>
    <row r="322" spans="2:9" ht="15" hidden="1" x14ac:dyDescent="0.25">
      <c r="B322" s="2" t="s">
        <v>7</v>
      </c>
      <c r="C322" s="1">
        <v>0</v>
      </c>
      <c r="D322" s="9">
        <v>0</v>
      </c>
      <c r="E322" s="10">
        <v>0</v>
      </c>
      <c r="G322" s="1">
        <v>0</v>
      </c>
      <c r="H322" s="9">
        <v>0</v>
      </c>
      <c r="I322" s="10">
        <v>0</v>
      </c>
    </row>
    <row r="323" spans="2:9" ht="15" hidden="1" x14ac:dyDescent="0.25">
      <c r="B323" s="2"/>
      <c r="C323" s="1"/>
      <c r="D323" s="9"/>
      <c r="E323" s="10"/>
      <c r="G323" s="1">
        <v>0</v>
      </c>
      <c r="H323" s="9"/>
      <c r="I323" s="10"/>
    </row>
    <row r="324" spans="2:9" ht="15" hidden="1" x14ac:dyDescent="0.25">
      <c r="B324" s="2" t="s">
        <v>11</v>
      </c>
      <c r="C324" s="22">
        <v>-3443</v>
      </c>
      <c r="D324" s="23">
        <f>+C324*E320</f>
        <v>-1516445.1476572475</v>
      </c>
      <c r="E324" s="24">
        <f>IF(D324=0,0,D324/C324)</f>
        <v>440.44297056556707</v>
      </c>
      <c r="G324" s="22">
        <v>0</v>
      </c>
      <c r="H324" s="23">
        <v>0</v>
      </c>
      <c r="I324" s="24">
        <f>IF(H324=0,0,H324/G324)</f>
        <v>0</v>
      </c>
    </row>
    <row r="325" spans="2:9" ht="15" hidden="1" x14ac:dyDescent="0.25">
      <c r="B325" s="2"/>
      <c r="C325" s="1"/>
      <c r="D325" s="9"/>
      <c r="E325" s="10"/>
      <c r="G325" s="1"/>
      <c r="H325" s="9"/>
      <c r="I325" s="10"/>
    </row>
    <row r="326" spans="2:9" ht="15.75" hidden="1" thickBot="1" x14ac:dyDescent="0.3">
      <c r="B326" s="2" t="s">
        <v>9</v>
      </c>
      <c r="C326" s="25">
        <f>SUM(C320:C324)</f>
        <v>11061</v>
      </c>
      <c r="D326" s="25">
        <f>SUM(D320:D324)</f>
        <v>4871739.697425738</v>
      </c>
      <c r="E326" s="26">
        <f>IF(D326=0,0,D326/C326)</f>
        <v>440.44297056556712</v>
      </c>
      <c r="G326" s="25">
        <f>SUM(G320:G324)</f>
        <v>77756</v>
      </c>
      <c r="H326" s="25">
        <f>SUM(H320:H324)</f>
        <v>1514715.59803002</v>
      </c>
      <c r="I326" s="26">
        <f>IF(H326=0,0,H326/G326)</f>
        <v>19.480369335228406</v>
      </c>
    </row>
    <row r="327" spans="2:9" ht="15.75" hidden="1" thickTop="1" x14ac:dyDescent="0.25"/>
    <row r="328" spans="2:9" ht="15" hidden="1" x14ac:dyDescent="0.25"/>
    <row r="329" spans="2:9" ht="15.75" hidden="1" x14ac:dyDescent="0.25">
      <c r="B329" s="3">
        <v>40634</v>
      </c>
      <c r="C329" s="34" t="s">
        <v>0</v>
      </c>
      <c r="D329" s="34"/>
      <c r="E329" s="34"/>
      <c r="F329" s="4"/>
      <c r="G329" s="34" t="s">
        <v>15</v>
      </c>
      <c r="H329" s="34"/>
      <c r="I329" s="34"/>
    </row>
    <row r="330" spans="2:9" ht="15" hidden="1" x14ac:dyDescent="0.25">
      <c r="B330" s="2"/>
      <c r="C330" s="5" t="s">
        <v>1</v>
      </c>
      <c r="D330" s="6" t="s">
        <v>2</v>
      </c>
      <c r="E330" s="7" t="s">
        <v>3</v>
      </c>
      <c r="F330" s="8"/>
      <c r="G330" s="5" t="s">
        <v>1</v>
      </c>
      <c r="H330" s="6" t="s">
        <v>2</v>
      </c>
      <c r="I330" s="7" t="s">
        <v>3</v>
      </c>
    </row>
    <row r="331" spans="2:9" ht="15" hidden="1" x14ac:dyDescent="0.25">
      <c r="B331" s="2" t="s">
        <v>4</v>
      </c>
      <c r="C331" s="1">
        <f>+C326</f>
        <v>11061</v>
      </c>
      <c r="D331" s="9">
        <f>+D326</f>
        <v>4871739.697425738</v>
      </c>
      <c r="E331" s="10">
        <f>IF(D331=0,0,D331/C331)</f>
        <v>440.44297056556712</v>
      </c>
      <c r="G331" s="1">
        <f>+G326</f>
        <v>77756</v>
      </c>
      <c r="H331" s="9">
        <f>+H326</f>
        <v>1514715.59803002</v>
      </c>
      <c r="I331" s="10">
        <f>IF(H331=0,0,H331/G331)</f>
        <v>19.480369335228406</v>
      </c>
    </row>
    <row r="332" spans="2:9" ht="15" hidden="1" x14ac:dyDescent="0.25">
      <c r="B332" s="2"/>
      <c r="C332" s="1"/>
      <c r="D332" s="9"/>
      <c r="E332" s="10"/>
      <c r="G332" s="1"/>
      <c r="H332" s="9"/>
      <c r="I332" s="10"/>
    </row>
    <row r="333" spans="2:9" ht="15" hidden="1" x14ac:dyDescent="0.25">
      <c r="B333" s="2" t="s">
        <v>5</v>
      </c>
      <c r="C333" s="22">
        <v>0</v>
      </c>
      <c r="D333" s="23">
        <v>0</v>
      </c>
      <c r="E333" s="24">
        <f>IF(D333=0,0,D333/C333)</f>
        <v>0</v>
      </c>
      <c r="G333" s="22">
        <v>0</v>
      </c>
      <c r="H333" s="23">
        <v>0</v>
      </c>
      <c r="I333" s="24">
        <f>IF(H333=0,0,H333/G333)</f>
        <v>0</v>
      </c>
    </row>
    <row r="334" spans="2:9" ht="15" hidden="1" x14ac:dyDescent="0.25">
      <c r="B334" s="2"/>
      <c r="C334" s="1"/>
      <c r="D334" s="9"/>
      <c r="E334" s="10"/>
      <c r="G334" s="1"/>
      <c r="H334" s="9"/>
      <c r="I334" s="10"/>
    </row>
    <row r="335" spans="2:9" ht="15" hidden="1" x14ac:dyDescent="0.25">
      <c r="B335" s="2" t="s">
        <v>6</v>
      </c>
      <c r="C335" s="18">
        <f>SUM(C331:C333)</f>
        <v>11061</v>
      </c>
      <c r="D335" s="18">
        <f>SUM(D331:D333)</f>
        <v>4871739.697425738</v>
      </c>
      <c r="E335" s="20">
        <f>IF(D335=0,0,D335/C335)</f>
        <v>440.44297056556712</v>
      </c>
      <c r="F335" s="21"/>
      <c r="G335" s="18">
        <f>SUM(G331:G333)</f>
        <v>77756</v>
      </c>
      <c r="H335" s="19">
        <f>SUM(H331:H333)</f>
        <v>1514715.59803002</v>
      </c>
      <c r="I335" s="20">
        <f>IF(H335=0,0,H335/G335)</f>
        <v>19.480369335228406</v>
      </c>
    </row>
    <row r="336" spans="2:9" ht="15" hidden="1" x14ac:dyDescent="0.25">
      <c r="B336" s="2"/>
      <c r="C336" s="1"/>
      <c r="D336" s="9"/>
      <c r="E336" s="10"/>
      <c r="G336" s="1"/>
      <c r="H336" s="9"/>
      <c r="I336" s="10"/>
    </row>
    <row r="337" spans="1:10" ht="15" hidden="1" x14ac:dyDescent="0.25">
      <c r="B337" s="2" t="s">
        <v>7</v>
      </c>
      <c r="C337" s="1">
        <v>0</v>
      </c>
      <c r="D337" s="9">
        <v>0</v>
      </c>
      <c r="E337" s="10">
        <v>0</v>
      </c>
      <c r="G337" s="1">
        <v>0</v>
      </c>
      <c r="H337" s="9">
        <v>0</v>
      </c>
      <c r="I337" s="10">
        <v>0</v>
      </c>
    </row>
    <row r="338" spans="1:10" ht="15" hidden="1" x14ac:dyDescent="0.25">
      <c r="B338" s="2"/>
      <c r="C338" s="1"/>
      <c r="D338" s="9"/>
      <c r="E338" s="10"/>
      <c r="G338" s="1">
        <v>0</v>
      </c>
      <c r="H338" s="9"/>
      <c r="I338" s="10"/>
    </row>
    <row r="339" spans="1:10" ht="15" hidden="1" x14ac:dyDescent="0.25">
      <c r="B339" s="2" t="s">
        <v>11</v>
      </c>
      <c r="C339" s="22">
        <v>-4142</v>
      </c>
      <c r="D339" s="23">
        <f>+C339*E335</f>
        <v>-1824314.784082579</v>
      </c>
      <c r="E339" s="24">
        <f>IF(D339=0,0,D339/C339)</f>
        <v>440.44297056556712</v>
      </c>
      <c r="G339" s="22">
        <v>0</v>
      </c>
      <c r="H339" s="23">
        <v>0</v>
      </c>
      <c r="I339" s="24">
        <f>IF(H339=0,0,H339/G339)</f>
        <v>0</v>
      </c>
    </row>
    <row r="340" spans="1:10" ht="15" hidden="1" x14ac:dyDescent="0.25">
      <c r="B340" s="2"/>
      <c r="C340" s="1"/>
      <c r="D340" s="9"/>
      <c r="E340" s="10"/>
      <c r="G340" s="1"/>
      <c r="H340" s="9"/>
      <c r="I340" s="10"/>
    </row>
    <row r="341" spans="1:10" ht="15.75" hidden="1" thickBot="1" x14ac:dyDescent="0.3">
      <c r="B341" s="2" t="s">
        <v>9</v>
      </c>
      <c r="C341" s="25">
        <f>SUM(C335:C339)</f>
        <v>6919</v>
      </c>
      <c r="D341" s="25">
        <f>SUM(D335:D339)</f>
        <v>3047424.913343159</v>
      </c>
      <c r="E341" s="26">
        <f>IF(D341=0,0,D341/C341)</f>
        <v>440.44297056556712</v>
      </c>
      <c r="G341" s="25">
        <f>SUM(G335:G339)</f>
        <v>77756</v>
      </c>
      <c r="H341" s="25">
        <f>SUM(H335:H339)</f>
        <v>1514715.59803002</v>
      </c>
      <c r="I341" s="26">
        <f>IF(H341=0,0,H341/G341)</f>
        <v>19.480369335228406</v>
      </c>
    </row>
    <row r="342" spans="1:10" ht="19.5" hidden="1" thickTop="1" x14ac:dyDescent="0.3">
      <c r="A342" s="31"/>
    </row>
    <row r="343" spans="1:10" ht="15" hidden="1" x14ac:dyDescent="0.25">
      <c r="J343" s="30" t="s">
        <v>16</v>
      </c>
    </row>
    <row r="344" spans="1:10" ht="15.75" hidden="1" x14ac:dyDescent="0.25">
      <c r="B344" s="3">
        <v>41395</v>
      </c>
      <c r="C344" s="34" t="s">
        <v>0</v>
      </c>
      <c r="D344" s="34"/>
      <c r="E344" s="34"/>
      <c r="F344" s="4"/>
      <c r="G344" s="34" t="s">
        <v>19</v>
      </c>
      <c r="H344" s="34"/>
      <c r="I344" s="34"/>
    </row>
    <row r="345" spans="1:10" ht="15" hidden="1" x14ac:dyDescent="0.25">
      <c r="B345" s="2"/>
      <c r="C345" s="5" t="s">
        <v>1</v>
      </c>
      <c r="D345" s="6" t="s">
        <v>2</v>
      </c>
      <c r="E345" s="7" t="s">
        <v>3</v>
      </c>
      <c r="F345" s="8"/>
      <c r="G345" s="5" t="s">
        <v>1</v>
      </c>
      <c r="H345" s="6" t="s">
        <v>2</v>
      </c>
      <c r="I345" s="7" t="s">
        <v>3</v>
      </c>
    </row>
    <row r="346" spans="1:10" ht="15" hidden="1" x14ac:dyDescent="0.25">
      <c r="B346" s="2" t="s">
        <v>4</v>
      </c>
      <c r="C346" s="1">
        <v>0</v>
      </c>
      <c r="D346" s="9">
        <v>0</v>
      </c>
      <c r="E346" s="10">
        <f>IF(D346=0,0,D346/C346)</f>
        <v>0</v>
      </c>
      <c r="G346" s="1">
        <v>94997</v>
      </c>
      <c r="H346" s="9">
        <v>8529352</v>
      </c>
      <c r="I346" s="10">
        <f>IF(H346=0,0,H346/G346)</f>
        <v>89.785487962777765</v>
      </c>
    </row>
    <row r="347" spans="1:10" ht="15" hidden="1" x14ac:dyDescent="0.25">
      <c r="B347" s="2"/>
      <c r="C347" s="1"/>
      <c r="D347" s="9"/>
      <c r="E347" s="10"/>
      <c r="G347" s="1"/>
      <c r="H347" s="9"/>
      <c r="I347" s="10"/>
    </row>
    <row r="348" spans="1:10" ht="15" hidden="1" x14ac:dyDescent="0.25">
      <c r="B348" s="2" t="s">
        <v>5</v>
      </c>
      <c r="C348" s="22">
        <v>0</v>
      </c>
      <c r="D348" s="23">
        <v>0</v>
      </c>
      <c r="E348" s="24">
        <f>IF(D348=0,0,D348/C348)</f>
        <v>0</v>
      </c>
      <c r="G348" s="22">
        <v>0</v>
      </c>
      <c r="H348" s="23">
        <v>0</v>
      </c>
      <c r="I348" s="24">
        <f>IF(H348=0,0,H348/G348)</f>
        <v>0</v>
      </c>
    </row>
    <row r="349" spans="1:10" ht="15" hidden="1" x14ac:dyDescent="0.25">
      <c r="B349" s="2"/>
      <c r="C349" s="1"/>
      <c r="D349" s="9"/>
      <c r="E349" s="10"/>
      <c r="G349" s="1"/>
      <c r="H349" s="9"/>
      <c r="I349" s="10"/>
    </row>
    <row r="350" spans="1:10" ht="15" hidden="1" x14ac:dyDescent="0.25">
      <c r="B350" s="2" t="s">
        <v>6</v>
      </c>
      <c r="C350" s="18">
        <f>SUM(C346:C348)</f>
        <v>0</v>
      </c>
      <c r="D350" s="18">
        <f>SUM(D346:D348)</f>
        <v>0</v>
      </c>
      <c r="E350" s="20">
        <f>IF(D350=0,0,D350/C350)</f>
        <v>0</v>
      </c>
      <c r="F350" s="21"/>
      <c r="G350" s="18">
        <f>SUM(G346:G348)</f>
        <v>94997</v>
      </c>
      <c r="H350" s="19">
        <f>SUM(H346:H348)</f>
        <v>8529352</v>
      </c>
      <c r="I350" s="20">
        <f>IF(H350=0,0,H350/G350)</f>
        <v>89.785487962777765</v>
      </c>
    </row>
    <row r="351" spans="1:10" ht="15" hidden="1" x14ac:dyDescent="0.25">
      <c r="B351" s="2"/>
      <c r="C351" s="1"/>
      <c r="D351" s="9"/>
      <c r="E351" s="10"/>
      <c r="G351" s="1"/>
      <c r="H351" s="9"/>
      <c r="I351" s="10"/>
    </row>
    <row r="352" spans="1:10" ht="15" hidden="1" x14ac:dyDescent="0.25">
      <c r="B352" s="2" t="s">
        <v>7</v>
      </c>
      <c r="C352" s="1">
        <v>0</v>
      </c>
      <c r="D352" s="9">
        <v>0</v>
      </c>
      <c r="E352" s="10">
        <v>0</v>
      </c>
      <c r="G352" s="1">
        <v>0</v>
      </c>
      <c r="H352" s="9">
        <v>0</v>
      </c>
      <c r="I352" s="10">
        <v>0</v>
      </c>
    </row>
    <row r="353" spans="2:9" ht="15" hidden="1" x14ac:dyDescent="0.25">
      <c r="B353" s="2"/>
      <c r="C353" s="1"/>
      <c r="D353" s="9"/>
      <c r="E353" s="10"/>
      <c r="G353" s="1">
        <v>0</v>
      </c>
      <c r="H353" s="9"/>
      <c r="I353" s="10"/>
    </row>
    <row r="354" spans="2:9" ht="15" hidden="1" x14ac:dyDescent="0.25">
      <c r="B354" s="2" t="s">
        <v>11</v>
      </c>
      <c r="C354" s="22">
        <v>0</v>
      </c>
      <c r="D354" s="23">
        <v>0</v>
      </c>
      <c r="E354" s="24">
        <f>IF(D354=0,0,D354/C354)</f>
        <v>0</v>
      </c>
      <c r="G354" s="22">
        <v>-2462</v>
      </c>
      <c r="H354" s="23">
        <f>+G354*I350</f>
        <v>-221051.87136435887</v>
      </c>
      <c r="I354" s="24">
        <f>IF(H354=0,0,H354/G354)</f>
        <v>89.785487962777765</v>
      </c>
    </row>
    <row r="355" spans="2:9" ht="15" hidden="1" x14ac:dyDescent="0.25">
      <c r="B355" s="2"/>
      <c r="C355" s="1"/>
      <c r="D355" s="9"/>
      <c r="E355" s="10"/>
      <c r="G355" s="1"/>
      <c r="H355" s="9"/>
      <c r="I355" s="10"/>
    </row>
    <row r="356" spans="2:9" ht="15.75" hidden="1" thickBot="1" x14ac:dyDescent="0.3">
      <c r="B356" s="2" t="s">
        <v>9</v>
      </c>
      <c r="C356" s="25">
        <f>SUM(C350:C354)</f>
        <v>0</v>
      </c>
      <c r="D356" s="25">
        <f>SUM(D350:D354)</f>
        <v>0</v>
      </c>
      <c r="E356" s="26">
        <f>IF(D356=0,0,D356/C356)</f>
        <v>0</v>
      </c>
      <c r="G356" s="25">
        <f>SUM(G350:G354)</f>
        <v>92535</v>
      </c>
      <c r="H356" s="25">
        <f>SUM(H350:H354)</f>
        <v>8308300.1286356412</v>
      </c>
      <c r="I356" s="26">
        <f>IF(H356=0,0,H356/G356)</f>
        <v>89.785487962777779</v>
      </c>
    </row>
    <row r="357" spans="2:9" ht="15.75" hidden="1" thickTop="1" x14ac:dyDescent="0.25"/>
    <row r="358" spans="2:9" ht="15" hidden="1" x14ac:dyDescent="0.25"/>
    <row r="359" spans="2:9" ht="15.75" hidden="1" x14ac:dyDescent="0.25">
      <c r="B359" s="3">
        <v>41426</v>
      </c>
      <c r="C359" s="34" t="s">
        <v>0</v>
      </c>
      <c r="D359" s="34"/>
      <c r="E359" s="34"/>
      <c r="F359" s="4"/>
      <c r="G359" s="34" t="s">
        <v>19</v>
      </c>
      <c r="H359" s="34"/>
      <c r="I359" s="34"/>
    </row>
    <row r="360" spans="2:9" ht="15" hidden="1" x14ac:dyDescent="0.25">
      <c r="B360" s="2"/>
      <c r="C360" s="5" t="s">
        <v>1</v>
      </c>
      <c r="D360" s="6" t="s">
        <v>2</v>
      </c>
      <c r="E360" s="7" t="s">
        <v>3</v>
      </c>
      <c r="F360" s="8"/>
      <c r="G360" s="5" t="s">
        <v>1</v>
      </c>
      <c r="H360" s="6" t="s">
        <v>2</v>
      </c>
      <c r="I360" s="7" t="s">
        <v>3</v>
      </c>
    </row>
    <row r="361" spans="2:9" ht="15" hidden="1" x14ac:dyDescent="0.25">
      <c r="B361" s="2" t="s">
        <v>4</v>
      </c>
      <c r="C361" s="1">
        <f>+C356</f>
        <v>0</v>
      </c>
      <c r="D361" s="9">
        <f>+D356</f>
        <v>0</v>
      </c>
      <c r="E361" s="10">
        <f>IF(D361=0,0,D361/C361)</f>
        <v>0</v>
      </c>
      <c r="G361" s="1">
        <f>+G356</f>
        <v>92535</v>
      </c>
      <c r="H361" s="9">
        <f>+H356</f>
        <v>8308300.1286356412</v>
      </c>
      <c r="I361" s="10">
        <f>IF(H361=0,0,H361/G361)</f>
        <v>89.785487962777779</v>
      </c>
    </row>
    <row r="362" spans="2:9" ht="15" hidden="1" x14ac:dyDescent="0.25">
      <c r="B362" s="2"/>
      <c r="C362" s="1"/>
      <c r="D362" s="9"/>
      <c r="E362" s="10"/>
      <c r="G362" s="1"/>
      <c r="H362" s="9"/>
      <c r="I362" s="10"/>
    </row>
    <row r="363" spans="2:9" ht="15" hidden="1" x14ac:dyDescent="0.25">
      <c r="B363" s="2" t="s">
        <v>5</v>
      </c>
      <c r="C363" s="22">
        <v>0</v>
      </c>
      <c r="D363" s="23">
        <v>0</v>
      </c>
      <c r="E363" s="24">
        <f>IF(D363=0,0,D363/C363)</f>
        <v>0</v>
      </c>
      <c r="G363" s="22">
        <v>0</v>
      </c>
      <c r="H363" s="23">
        <v>0</v>
      </c>
      <c r="I363" s="24">
        <f>IF(H363=0,0,H363/G363)</f>
        <v>0</v>
      </c>
    </row>
    <row r="364" spans="2:9" ht="15" hidden="1" x14ac:dyDescent="0.25">
      <c r="B364" s="2"/>
      <c r="C364" s="1"/>
      <c r="D364" s="9"/>
      <c r="E364" s="10"/>
      <c r="G364" s="1"/>
      <c r="H364" s="9"/>
      <c r="I364" s="10"/>
    </row>
    <row r="365" spans="2:9" ht="15" hidden="1" x14ac:dyDescent="0.25">
      <c r="B365" s="2" t="s">
        <v>6</v>
      </c>
      <c r="C365" s="18">
        <f>SUM(C361:C363)</f>
        <v>0</v>
      </c>
      <c r="D365" s="18">
        <f>SUM(D361:D363)</f>
        <v>0</v>
      </c>
      <c r="E365" s="20">
        <f>IF(D365=0,0,D365/C365)</f>
        <v>0</v>
      </c>
      <c r="F365" s="21"/>
      <c r="G365" s="18">
        <f>SUM(G361:G363)</f>
        <v>92535</v>
      </c>
      <c r="H365" s="19">
        <f>SUM(H361:H363)</f>
        <v>8308300.1286356412</v>
      </c>
      <c r="I365" s="20">
        <f>IF(H365=0,0,H365/G365)</f>
        <v>89.785487962777779</v>
      </c>
    </row>
    <row r="366" spans="2:9" ht="15" hidden="1" x14ac:dyDescent="0.25">
      <c r="B366" s="2"/>
      <c r="C366" s="1"/>
      <c r="D366" s="9"/>
      <c r="E366" s="10"/>
      <c r="G366" s="1"/>
      <c r="H366" s="9"/>
      <c r="I366" s="10"/>
    </row>
    <row r="367" spans="2:9" ht="15" hidden="1" x14ac:dyDescent="0.25">
      <c r="B367" s="2" t="s">
        <v>7</v>
      </c>
      <c r="C367" s="1">
        <v>0</v>
      </c>
      <c r="D367" s="9">
        <v>0</v>
      </c>
      <c r="E367" s="10">
        <v>0</v>
      </c>
      <c r="G367" s="1">
        <v>0</v>
      </c>
      <c r="H367" s="9">
        <v>0</v>
      </c>
      <c r="I367" s="10">
        <v>0</v>
      </c>
    </row>
    <row r="368" spans="2:9" ht="15" hidden="1" x14ac:dyDescent="0.25">
      <c r="B368" s="2"/>
      <c r="C368" s="1"/>
      <c r="D368" s="9"/>
      <c r="E368" s="10"/>
      <c r="G368" s="1">
        <v>0</v>
      </c>
      <c r="H368" s="9"/>
      <c r="I368" s="10"/>
    </row>
    <row r="369" spans="2:9" ht="15" hidden="1" x14ac:dyDescent="0.25">
      <c r="B369" s="2" t="s">
        <v>11</v>
      </c>
      <c r="C369" s="22">
        <v>0</v>
      </c>
      <c r="D369" s="23">
        <f>+C369*E365</f>
        <v>0</v>
      </c>
      <c r="E369" s="24">
        <f>IF(D369=0,0,D369/C369)</f>
        <v>0</v>
      </c>
      <c r="G369" s="22">
        <v>-1866</v>
      </c>
      <c r="H369" s="23">
        <f>+G369*I365</f>
        <v>-167539.72053854333</v>
      </c>
      <c r="I369" s="24">
        <f>IF(H369=0,0,H369/G369)</f>
        <v>89.785487962777779</v>
      </c>
    </row>
    <row r="370" spans="2:9" ht="15" hidden="1" x14ac:dyDescent="0.25">
      <c r="B370" s="2"/>
      <c r="C370" s="1"/>
      <c r="D370" s="9"/>
      <c r="E370" s="10"/>
      <c r="G370" s="1"/>
      <c r="H370" s="9"/>
      <c r="I370" s="10"/>
    </row>
    <row r="371" spans="2:9" ht="15.75" hidden="1" thickBot="1" x14ac:dyDescent="0.3">
      <c r="B371" s="2" t="s">
        <v>9</v>
      </c>
      <c r="C371" s="25">
        <f>SUM(C365:C369)</f>
        <v>0</v>
      </c>
      <c r="D371" s="25">
        <f>SUM(D365:D369)</f>
        <v>0</v>
      </c>
      <c r="E371" s="26">
        <f>IF(D371=0,0,D371/C371)</f>
        <v>0</v>
      </c>
      <c r="G371" s="25">
        <f>SUM(G365:G369)</f>
        <v>90669</v>
      </c>
      <c r="H371" s="25">
        <f>SUM(H365:H369)</f>
        <v>8140760.4080970977</v>
      </c>
      <c r="I371" s="26">
        <f>IF(H371=0,0,H371/G371)</f>
        <v>89.785487962777765</v>
      </c>
    </row>
    <row r="372" spans="2:9" ht="15.75" hidden="1" thickTop="1" x14ac:dyDescent="0.25"/>
    <row r="373" spans="2:9" ht="15" hidden="1" x14ac:dyDescent="0.25"/>
    <row r="374" spans="2:9" ht="15.75" hidden="1" x14ac:dyDescent="0.25">
      <c r="B374" s="3">
        <v>41456</v>
      </c>
      <c r="C374" s="34" t="s">
        <v>0</v>
      </c>
      <c r="D374" s="34"/>
      <c r="E374" s="34"/>
      <c r="F374" s="4"/>
      <c r="G374" s="34" t="s">
        <v>19</v>
      </c>
      <c r="H374" s="34"/>
      <c r="I374" s="34"/>
    </row>
    <row r="375" spans="2:9" ht="15" hidden="1" x14ac:dyDescent="0.25">
      <c r="B375" s="2"/>
      <c r="C375" s="5" t="s">
        <v>1</v>
      </c>
      <c r="D375" s="6" t="s">
        <v>2</v>
      </c>
      <c r="E375" s="7" t="s">
        <v>3</v>
      </c>
      <c r="F375" s="8"/>
      <c r="G375" s="5" t="s">
        <v>1</v>
      </c>
      <c r="H375" s="6" t="s">
        <v>2</v>
      </c>
      <c r="I375" s="7" t="s">
        <v>3</v>
      </c>
    </row>
    <row r="376" spans="2:9" ht="15" hidden="1" x14ac:dyDescent="0.25">
      <c r="B376" s="2" t="s">
        <v>4</v>
      </c>
      <c r="C376" s="1">
        <f>+C371</f>
        <v>0</v>
      </c>
      <c r="D376" s="9">
        <f>+D371</f>
        <v>0</v>
      </c>
      <c r="E376" s="10">
        <f>IF(D376=0,0,D376/C376)</f>
        <v>0</v>
      </c>
      <c r="G376" s="1">
        <f>+G371</f>
        <v>90669</v>
      </c>
      <c r="H376" s="9">
        <f>+H371</f>
        <v>8140760.4080970977</v>
      </c>
      <c r="I376" s="10">
        <f>IF(H376=0,0,H376/G376)</f>
        <v>89.785487962777765</v>
      </c>
    </row>
    <row r="377" spans="2:9" ht="15" hidden="1" x14ac:dyDescent="0.25">
      <c r="B377" s="2"/>
      <c r="C377" s="1"/>
      <c r="D377" s="9"/>
      <c r="E377" s="10"/>
      <c r="G377" s="1"/>
      <c r="H377" s="9"/>
      <c r="I377" s="10"/>
    </row>
    <row r="378" spans="2:9" ht="15" hidden="1" x14ac:dyDescent="0.25">
      <c r="B378" s="2" t="s">
        <v>5</v>
      </c>
      <c r="C378" s="22">
        <v>0</v>
      </c>
      <c r="D378" s="23">
        <v>0</v>
      </c>
      <c r="E378" s="24">
        <f>IF(D378=0,0,D378/C378)</f>
        <v>0</v>
      </c>
      <c r="G378" s="22">
        <v>0</v>
      </c>
      <c r="H378" s="23">
        <v>0</v>
      </c>
      <c r="I378" s="24">
        <f>IF(H378=0,0,H378/G378)</f>
        <v>0</v>
      </c>
    </row>
    <row r="379" spans="2:9" ht="15" hidden="1" x14ac:dyDescent="0.25">
      <c r="B379" s="2"/>
      <c r="C379" s="1"/>
      <c r="D379" s="9"/>
      <c r="E379" s="10"/>
      <c r="G379" s="1"/>
      <c r="H379" s="9"/>
      <c r="I379" s="10"/>
    </row>
    <row r="380" spans="2:9" ht="15" hidden="1" x14ac:dyDescent="0.25">
      <c r="B380" s="2" t="s">
        <v>6</v>
      </c>
      <c r="C380" s="18">
        <f>SUM(C376:C378)</f>
        <v>0</v>
      </c>
      <c r="D380" s="18">
        <f>SUM(D376:D378)</f>
        <v>0</v>
      </c>
      <c r="E380" s="20">
        <f>IF(D380=0,0,D380/C380)</f>
        <v>0</v>
      </c>
      <c r="F380" s="21"/>
      <c r="G380" s="18">
        <f>SUM(G376:G378)</f>
        <v>90669</v>
      </c>
      <c r="H380" s="19">
        <f>SUM(H376:H378)</f>
        <v>8140760.4080970977</v>
      </c>
      <c r="I380" s="20">
        <f>IF(H380=0,0,H380/G380)</f>
        <v>89.785487962777765</v>
      </c>
    </row>
    <row r="381" spans="2:9" ht="15" hidden="1" x14ac:dyDescent="0.25">
      <c r="B381" s="2"/>
      <c r="C381" s="1"/>
      <c r="D381" s="9"/>
      <c r="E381" s="10"/>
      <c r="G381" s="1"/>
      <c r="H381" s="9"/>
      <c r="I381" s="10"/>
    </row>
    <row r="382" spans="2:9" ht="15" hidden="1" x14ac:dyDescent="0.25">
      <c r="B382" s="2" t="s">
        <v>7</v>
      </c>
      <c r="C382" s="1">
        <v>0</v>
      </c>
      <c r="D382" s="9">
        <v>0</v>
      </c>
      <c r="E382" s="10">
        <v>0</v>
      </c>
      <c r="G382" s="1">
        <v>0</v>
      </c>
      <c r="H382" s="9">
        <v>0</v>
      </c>
      <c r="I382" s="10">
        <v>0</v>
      </c>
    </row>
    <row r="383" spans="2:9" ht="15" hidden="1" x14ac:dyDescent="0.25">
      <c r="B383" s="2"/>
      <c r="C383" s="1"/>
      <c r="D383" s="9"/>
      <c r="E383" s="10"/>
      <c r="G383" s="1">
        <v>0</v>
      </c>
      <c r="H383" s="9"/>
      <c r="I383" s="10"/>
    </row>
    <row r="384" spans="2:9" ht="15" hidden="1" x14ac:dyDescent="0.25">
      <c r="B384" s="2" t="s">
        <v>11</v>
      </c>
      <c r="C384" s="22"/>
      <c r="D384" s="23">
        <f>+C384*E380</f>
        <v>0</v>
      </c>
      <c r="E384" s="24">
        <f>IF(D384=0,0,D384/C384)</f>
        <v>0</v>
      </c>
      <c r="G384" s="22">
        <v>-3542</v>
      </c>
      <c r="H384" s="23">
        <f>+G384*I380</f>
        <v>-318020.19836415886</v>
      </c>
      <c r="I384" s="24">
        <f>IF(H384=0,0,H384/G384)</f>
        <v>89.785487962777765</v>
      </c>
    </row>
    <row r="385" spans="2:9" ht="15" hidden="1" x14ac:dyDescent="0.25">
      <c r="B385" s="2"/>
      <c r="C385" s="1"/>
      <c r="D385" s="9"/>
      <c r="E385" s="10"/>
      <c r="G385" s="1"/>
      <c r="H385" s="9"/>
      <c r="I385" s="10"/>
    </row>
    <row r="386" spans="2:9" ht="15.75" hidden="1" thickBot="1" x14ac:dyDescent="0.3">
      <c r="B386" s="2" t="s">
        <v>9</v>
      </c>
      <c r="C386" s="25">
        <f>SUM(C380:C384)</f>
        <v>0</v>
      </c>
      <c r="D386" s="25">
        <f>SUM(D380:D384)</f>
        <v>0</v>
      </c>
      <c r="E386" s="26">
        <f>IF(D386=0,0,D386/C386)</f>
        <v>0</v>
      </c>
      <c r="G386" s="25">
        <f>SUM(G380:G384)</f>
        <v>87127</v>
      </c>
      <c r="H386" s="25">
        <f>SUM(H380:H384)</f>
        <v>7822740.2097329386</v>
      </c>
      <c r="I386" s="26">
        <f>IF(H386=0,0,H386/G386)</f>
        <v>89.785487962777765</v>
      </c>
    </row>
    <row r="387" spans="2:9" ht="15.75" hidden="1" thickTop="1" x14ac:dyDescent="0.25"/>
    <row r="388" spans="2:9" ht="15" hidden="1" x14ac:dyDescent="0.25"/>
    <row r="389" spans="2:9" ht="15.75" hidden="1" x14ac:dyDescent="0.25">
      <c r="B389" s="3">
        <v>41487</v>
      </c>
      <c r="C389" s="34" t="s">
        <v>0</v>
      </c>
      <c r="D389" s="34"/>
      <c r="E389" s="34"/>
      <c r="F389" s="4"/>
      <c r="G389" s="34" t="s">
        <v>19</v>
      </c>
      <c r="H389" s="34"/>
      <c r="I389" s="34"/>
    </row>
    <row r="390" spans="2:9" ht="15" hidden="1" x14ac:dyDescent="0.25">
      <c r="B390" s="2"/>
      <c r="C390" s="5" t="s">
        <v>1</v>
      </c>
      <c r="D390" s="6" t="s">
        <v>2</v>
      </c>
      <c r="E390" s="7" t="s">
        <v>3</v>
      </c>
      <c r="F390" s="8"/>
      <c r="G390" s="5" t="s">
        <v>1</v>
      </c>
      <c r="H390" s="6" t="s">
        <v>2</v>
      </c>
      <c r="I390" s="7" t="s">
        <v>3</v>
      </c>
    </row>
    <row r="391" spans="2:9" ht="15" hidden="1" x14ac:dyDescent="0.25">
      <c r="B391" s="2" t="s">
        <v>4</v>
      </c>
      <c r="C391" s="1">
        <f>+C386</f>
        <v>0</v>
      </c>
      <c r="D391" s="9">
        <f>+D386</f>
        <v>0</v>
      </c>
      <c r="E391" s="10">
        <f>IF(D391=0,0,D391/C391)</f>
        <v>0</v>
      </c>
      <c r="G391" s="1">
        <f>+G386</f>
        <v>87127</v>
      </c>
      <c r="H391" s="9">
        <f>+H386</f>
        <v>7822740.2097329386</v>
      </c>
      <c r="I391" s="10">
        <f>IF(H391=0,0,H391/G391)</f>
        <v>89.785487962777765</v>
      </c>
    </row>
    <row r="392" spans="2:9" ht="15" hidden="1" x14ac:dyDescent="0.25">
      <c r="B392" s="2"/>
      <c r="C392" s="1"/>
      <c r="D392" s="9"/>
      <c r="E392" s="10"/>
      <c r="G392" s="1"/>
      <c r="H392" s="9"/>
      <c r="I392" s="10"/>
    </row>
    <row r="393" spans="2:9" ht="15" hidden="1" x14ac:dyDescent="0.25">
      <c r="B393" s="2" t="s">
        <v>5</v>
      </c>
      <c r="C393" s="22">
        <v>0</v>
      </c>
      <c r="D393" s="23">
        <v>0</v>
      </c>
      <c r="E393" s="24">
        <f>IF(D393=0,0,D393/C393)</f>
        <v>0</v>
      </c>
      <c r="G393" s="22">
        <v>0</v>
      </c>
      <c r="H393" s="23">
        <v>0</v>
      </c>
      <c r="I393" s="24">
        <f>IF(H393=0,0,H393/G393)</f>
        <v>0</v>
      </c>
    </row>
    <row r="394" spans="2:9" ht="15" hidden="1" x14ac:dyDescent="0.25">
      <c r="B394" s="2"/>
      <c r="C394" s="1"/>
      <c r="D394" s="9"/>
      <c r="E394" s="10"/>
      <c r="G394" s="1"/>
      <c r="H394" s="9"/>
      <c r="I394" s="10"/>
    </row>
    <row r="395" spans="2:9" ht="15" hidden="1" x14ac:dyDescent="0.25">
      <c r="B395" s="2" t="s">
        <v>6</v>
      </c>
      <c r="C395" s="18">
        <f>SUM(C391:C393)</f>
        <v>0</v>
      </c>
      <c r="D395" s="18">
        <f>SUM(D391:D393)</f>
        <v>0</v>
      </c>
      <c r="E395" s="20">
        <f>IF(D395=0,0,D395/C395)</f>
        <v>0</v>
      </c>
      <c r="F395" s="21"/>
      <c r="G395" s="18">
        <f>SUM(G391:G393)</f>
        <v>87127</v>
      </c>
      <c r="H395" s="19">
        <f>SUM(H391:H393)</f>
        <v>7822740.2097329386</v>
      </c>
      <c r="I395" s="20">
        <f>IF(H395=0,0,H395/G395)</f>
        <v>89.785487962777765</v>
      </c>
    </row>
    <row r="396" spans="2:9" ht="15" hidden="1" x14ac:dyDescent="0.25">
      <c r="B396" s="2"/>
      <c r="C396" s="1"/>
      <c r="D396" s="9"/>
      <c r="E396" s="10"/>
      <c r="G396" s="1"/>
      <c r="H396" s="9"/>
      <c r="I396" s="10"/>
    </row>
    <row r="397" spans="2:9" ht="15" hidden="1" x14ac:dyDescent="0.25">
      <c r="B397" s="2" t="s">
        <v>7</v>
      </c>
      <c r="C397" s="1">
        <v>0</v>
      </c>
      <c r="D397" s="9">
        <v>0</v>
      </c>
      <c r="E397" s="10">
        <v>0</v>
      </c>
      <c r="G397" s="1">
        <v>0</v>
      </c>
      <c r="H397" s="9">
        <v>0</v>
      </c>
      <c r="I397" s="10">
        <v>0</v>
      </c>
    </row>
    <row r="398" spans="2:9" ht="15" hidden="1" x14ac:dyDescent="0.25">
      <c r="B398" s="2"/>
      <c r="C398" s="1"/>
      <c r="D398" s="9"/>
      <c r="E398" s="10"/>
      <c r="G398" s="1">
        <v>0</v>
      </c>
      <c r="H398" s="9"/>
      <c r="I398" s="10"/>
    </row>
    <row r="399" spans="2:9" ht="15" hidden="1" x14ac:dyDescent="0.25">
      <c r="B399" s="2" t="s">
        <v>11</v>
      </c>
      <c r="C399" s="22"/>
      <c r="D399" s="23">
        <f>+C399*E395</f>
        <v>0</v>
      </c>
      <c r="E399" s="24">
        <f>IF(D399=0,0,D399/C399)</f>
        <v>0</v>
      </c>
      <c r="G399" s="22">
        <v>-3434</v>
      </c>
      <c r="H399" s="23">
        <f>+G399*I395</f>
        <v>-308323.36566417885</v>
      </c>
      <c r="I399" s="24">
        <f>IF(H399=0,0,H399/G399)</f>
        <v>89.785487962777765</v>
      </c>
    </row>
    <row r="400" spans="2:9" ht="15" hidden="1" x14ac:dyDescent="0.25">
      <c r="B400" s="2"/>
      <c r="C400" s="1"/>
      <c r="D400" s="9"/>
      <c r="E400" s="10"/>
      <c r="G400" s="1"/>
      <c r="H400" s="9"/>
      <c r="I400" s="10"/>
    </row>
    <row r="401" spans="2:9" ht="15.75" hidden="1" thickBot="1" x14ac:dyDescent="0.3">
      <c r="B401" s="2" t="s">
        <v>9</v>
      </c>
      <c r="C401" s="25">
        <f>SUM(C395:C399)</f>
        <v>0</v>
      </c>
      <c r="D401" s="25">
        <f>SUM(D395:D399)</f>
        <v>0</v>
      </c>
      <c r="E401" s="26">
        <f>IF(D401=0,0,D401/C401)</f>
        <v>0</v>
      </c>
      <c r="G401" s="25">
        <f>SUM(G395:G399)</f>
        <v>83693</v>
      </c>
      <c r="H401" s="25">
        <f>SUM(H395:H399)</f>
        <v>7514416.8440687601</v>
      </c>
      <c r="I401" s="26">
        <f>IF(H401=0,0,H401/G401)</f>
        <v>89.785487962777765</v>
      </c>
    </row>
    <row r="402" spans="2:9" ht="15.75" hidden="1" thickTop="1" x14ac:dyDescent="0.25"/>
    <row r="403" spans="2:9" ht="15" hidden="1" x14ac:dyDescent="0.25"/>
    <row r="404" spans="2:9" ht="15.75" hidden="1" x14ac:dyDescent="0.25">
      <c r="B404" s="3">
        <v>41518</v>
      </c>
      <c r="C404" s="34" t="s">
        <v>0</v>
      </c>
      <c r="D404" s="34"/>
      <c r="E404" s="34"/>
      <c r="F404" s="4"/>
      <c r="G404" s="34" t="s">
        <v>19</v>
      </c>
      <c r="H404" s="34"/>
      <c r="I404" s="34"/>
    </row>
    <row r="405" spans="2:9" ht="15" hidden="1" x14ac:dyDescent="0.25">
      <c r="B405" s="2"/>
      <c r="C405" s="5" t="s">
        <v>1</v>
      </c>
      <c r="D405" s="6" t="s">
        <v>2</v>
      </c>
      <c r="E405" s="7" t="s">
        <v>3</v>
      </c>
      <c r="F405" s="8"/>
      <c r="G405" s="5" t="s">
        <v>1</v>
      </c>
      <c r="H405" s="6" t="s">
        <v>2</v>
      </c>
      <c r="I405" s="7" t="s">
        <v>3</v>
      </c>
    </row>
    <row r="406" spans="2:9" ht="15" hidden="1" x14ac:dyDescent="0.25">
      <c r="B406" s="2" t="s">
        <v>4</v>
      </c>
      <c r="C406" s="1">
        <f>+C401</f>
        <v>0</v>
      </c>
      <c r="D406" s="9">
        <f>+D401</f>
        <v>0</v>
      </c>
      <c r="E406" s="10">
        <f>IF(D406=0,0,D406/C406)</f>
        <v>0</v>
      </c>
      <c r="G406" s="1">
        <f>+G401</f>
        <v>83693</v>
      </c>
      <c r="H406" s="9">
        <f>+H401</f>
        <v>7514416.8440687601</v>
      </c>
      <c r="I406" s="10">
        <f>IF(H406=0,0,H406/G406)</f>
        <v>89.785487962777765</v>
      </c>
    </row>
    <row r="407" spans="2:9" ht="15" hidden="1" x14ac:dyDescent="0.25">
      <c r="B407" s="2"/>
      <c r="C407" s="1"/>
      <c r="D407" s="9"/>
      <c r="E407" s="10"/>
      <c r="G407" s="1"/>
      <c r="H407" s="9"/>
      <c r="I407" s="10"/>
    </row>
    <row r="408" spans="2:9" ht="15" hidden="1" x14ac:dyDescent="0.25">
      <c r="B408" s="2" t="s">
        <v>5</v>
      </c>
      <c r="C408" s="22">
        <v>0</v>
      </c>
      <c r="D408" s="23">
        <v>0</v>
      </c>
      <c r="E408" s="24">
        <f>IF(D408=0,0,D408/C408)</f>
        <v>0</v>
      </c>
      <c r="G408" s="22">
        <v>0</v>
      </c>
      <c r="H408" s="23">
        <v>0</v>
      </c>
      <c r="I408" s="24">
        <f>IF(H408=0,0,H408/G408)</f>
        <v>0</v>
      </c>
    </row>
    <row r="409" spans="2:9" ht="15" hidden="1" x14ac:dyDescent="0.25">
      <c r="B409" s="2"/>
      <c r="C409" s="1"/>
      <c r="D409" s="9"/>
      <c r="E409" s="10"/>
      <c r="G409" s="1"/>
      <c r="H409" s="9"/>
      <c r="I409" s="10"/>
    </row>
    <row r="410" spans="2:9" ht="15" hidden="1" x14ac:dyDescent="0.25">
      <c r="B410" s="2" t="s">
        <v>6</v>
      </c>
      <c r="C410" s="18">
        <f>SUM(C406:C408)</f>
        <v>0</v>
      </c>
      <c r="D410" s="18">
        <f>SUM(D406:D408)</f>
        <v>0</v>
      </c>
      <c r="E410" s="20">
        <f>IF(D410=0,0,D410/C410)</f>
        <v>0</v>
      </c>
      <c r="F410" s="21"/>
      <c r="G410" s="18">
        <f>SUM(G406:G408)</f>
        <v>83693</v>
      </c>
      <c r="H410" s="19">
        <f>SUM(H406:H408)</f>
        <v>7514416.8440687601</v>
      </c>
      <c r="I410" s="20">
        <f>IF(H410=0,0,H410/G410)</f>
        <v>89.785487962777765</v>
      </c>
    </row>
    <row r="411" spans="2:9" ht="15" hidden="1" x14ac:dyDescent="0.25">
      <c r="B411" s="2"/>
      <c r="C411" s="1"/>
      <c r="D411" s="9"/>
      <c r="E411" s="10"/>
      <c r="G411" s="1"/>
      <c r="H411" s="9"/>
      <c r="I411" s="10"/>
    </row>
    <row r="412" spans="2:9" ht="15" hidden="1" x14ac:dyDescent="0.25">
      <c r="B412" s="2" t="s">
        <v>7</v>
      </c>
      <c r="C412" s="1">
        <v>0</v>
      </c>
      <c r="D412" s="9">
        <v>0</v>
      </c>
      <c r="E412" s="10">
        <v>0</v>
      </c>
      <c r="G412" s="1">
        <v>0</v>
      </c>
      <c r="H412" s="9">
        <v>0</v>
      </c>
      <c r="I412" s="10">
        <v>0</v>
      </c>
    </row>
    <row r="413" spans="2:9" ht="15" hidden="1" x14ac:dyDescent="0.25">
      <c r="B413" s="2"/>
      <c r="C413" s="1"/>
      <c r="D413" s="9"/>
      <c r="E413" s="10"/>
      <c r="G413" s="1">
        <v>0</v>
      </c>
      <c r="H413" s="9"/>
      <c r="I413" s="10"/>
    </row>
    <row r="414" spans="2:9" ht="15" hidden="1" x14ac:dyDescent="0.25">
      <c r="B414" s="2" t="s">
        <v>11</v>
      </c>
      <c r="C414" s="22"/>
      <c r="D414" s="23">
        <f>+C414*E410</f>
        <v>0</v>
      </c>
      <c r="E414" s="24">
        <f>IF(D414=0,0,D414/C414)</f>
        <v>0</v>
      </c>
      <c r="G414" s="22">
        <v>-3008</v>
      </c>
      <c r="H414" s="23">
        <f>+G414*I410</f>
        <v>-270074.74779203552</v>
      </c>
      <c r="I414" s="24">
        <f>IF(H414=0,0,H414/G414)</f>
        <v>89.785487962777765</v>
      </c>
    </row>
    <row r="415" spans="2:9" ht="15" hidden="1" x14ac:dyDescent="0.25">
      <c r="B415" s="2"/>
      <c r="C415" s="1"/>
      <c r="D415" s="9"/>
      <c r="E415" s="10"/>
      <c r="G415" s="1"/>
      <c r="H415" s="9"/>
      <c r="I415" s="10"/>
    </row>
    <row r="416" spans="2:9" ht="15.75" hidden="1" thickBot="1" x14ac:dyDescent="0.3">
      <c r="B416" s="2" t="s">
        <v>9</v>
      </c>
      <c r="C416" s="25">
        <f>SUM(C410:C414)</f>
        <v>0</v>
      </c>
      <c r="D416" s="25">
        <f>SUM(D410:D414)</f>
        <v>0</v>
      </c>
      <c r="E416" s="26">
        <f>IF(D416=0,0,D416/C416)</f>
        <v>0</v>
      </c>
      <c r="G416" s="25">
        <f>SUM(G410:G414)</f>
        <v>80685</v>
      </c>
      <c r="H416" s="25">
        <f>SUM(H410:H414)</f>
        <v>7244342.0962767247</v>
      </c>
      <c r="I416" s="26">
        <f>IF(H416=0,0,H416/G416)</f>
        <v>89.785487962777779</v>
      </c>
    </row>
    <row r="417" spans="2:9" ht="15.75" hidden="1" thickTop="1" x14ac:dyDescent="0.25"/>
    <row r="418" spans="2:9" ht="15" hidden="1" x14ac:dyDescent="0.25"/>
    <row r="419" spans="2:9" ht="15.75" hidden="1" x14ac:dyDescent="0.25">
      <c r="B419" s="3">
        <v>41548</v>
      </c>
      <c r="C419" s="34" t="s">
        <v>0</v>
      </c>
      <c r="D419" s="34"/>
      <c r="E419" s="34"/>
      <c r="F419" s="4"/>
      <c r="G419" s="34" t="s">
        <v>19</v>
      </c>
      <c r="H419" s="34"/>
      <c r="I419" s="34"/>
    </row>
    <row r="420" spans="2:9" ht="15" hidden="1" x14ac:dyDescent="0.25">
      <c r="B420" s="2"/>
      <c r="C420" s="5" t="s">
        <v>1</v>
      </c>
      <c r="D420" s="6" t="s">
        <v>2</v>
      </c>
      <c r="E420" s="7" t="s">
        <v>3</v>
      </c>
      <c r="F420" s="8"/>
      <c r="G420" s="5" t="s">
        <v>1</v>
      </c>
      <c r="H420" s="6" t="s">
        <v>2</v>
      </c>
      <c r="I420" s="7" t="s">
        <v>3</v>
      </c>
    </row>
    <row r="421" spans="2:9" ht="15" hidden="1" x14ac:dyDescent="0.25">
      <c r="B421" s="2" t="s">
        <v>4</v>
      </c>
      <c r="C421" s="1">
        <f>+C416</f>
        <v>0</v>
      </c>
      <c r="D421" s="9">
        <f>+D416</f>
        <v>0</v>
      </c>
      <c r="E421" s="10">
        <f>IF(D421=0,0,D421/C421)</f>
        <v>0</v>
      </c>
      <c r="G421" s="1">
        <f>+G416</f>
        <v>80685</v>
      </c>
      <c r="H421" s="9">
        <f>+H416</f>
        <v>7244342.0962767247</v>
      </c>
      <c r="I421" s="10">
        <f>IF(H421=0,0,H421/G421)</f>
        <v>89.785487962777779</v>
      </c>
    </row>
    <row r="422" spans="2:9" ht="15" hidden="1" x14ac:dyDescent="0.25">
      <c r="B422" s="2"/>
      <c r="C422" s="1"/>
      <c r="D422" s="9"/>
      <c r="E422" s="10"/>
      <c r="G422" s="1"/>
      <c r="H422" s="9"/>
      <c r="I422" s="10"/>
    </row>
    <row r="423" spans="2:9" ht="15" hidden="1" x14ac:dyDescent="0.25">
      <c r="B423" s="2" t="s">
        <v>5</v>
      </c>
      <c r="C423" s="22">
        <v>0</v>
      </c>
      <c r="D423" s="23">
        <v>0</v>
      </c>
      <c r="E423" s="24">
        <f>IF(D423=0,0,D423/C423)</f>
        <v>0</v>
      </c>
      <c r="G423" s="22">
        <v>0</v>
      </c>
      <c r="H423" s="23">
        <v>0</v>
      </c>
      <c r="I423" s="24">
        <f>IF(H423=0,0,H423/G423)</f>
        <v>0</v>
      </c>
    </row>
    <row r="424" spans="2:9" ht="15" hidden="1" x14ac:dyDescent="0.25">
      <c r="B424" s="2"/>
      <c r="C424" s="1"/>
      <c r="D424" s="9"/>
      <c r="E424" s="10"/>
      <c r="G424" s="1"/>
      <c r="H424" s="9"/>
      <c r="I424" s="10"/>
    </row>
    <row r="425" spans="2:9" ht="15" hidden="1" x14ac:dyDescent="0.25">
      <c r="B425" s="2" t="s">
        <v>6</v>
      </c>
      <c r="C425" s="18">
        <f>SUM(C421:C423)</f>
        <v>0</v>
      </c>
      <c r="D425" s="18">
        <f>SUM(D421:D423)</f>
        <v>0</v>
      </c>
      <c r="E425" s="20">
        <f>IF(D425=0,0,D425/C425)</f>
        <v>0</v>
      </c>
      <c r="F425" s="21"/>
      <c r="G425" s="18">
        <f>SUM(G421:G423)</f>
        <v>80685</v>
      </c>
      <c r="H425" s="19">
        <f>SUM(H421:H423)</f>
        <v>7244342.0962767247</v>
      </c>
      <c r="I425" s="20">
        <f>IF(H425=0,0,H425/G425)</f>
        <v>89.785487962777779</v>
      </c>
    </row>
    <row r="426" spans="2:9" ht="15" hidden="1" x14ac:dyDescent="0.25">
      <c r="B426" s="2"/>
      <c r="C426" s="1"/>
      <c r="D426" s="9"/>
      <c r="E426" s="10"/>
      <c r="G426" s="1"/>
      <c r="H426" s="9"/>
      <c r="I426" s="10"/>
    </row>
    <row r="427" spans="2:9" ht="15" hidden="1" x14ac:dyDescent="0.25">
      <c r="B427" s="2" t="s">
        <v>7</v>
      </c>
      <c r="C427" s="1">
        <v>0</v>
      </c>
      <c r="D427" s="9">
        <v>0</v>
      </c>
      <c r="E427" s="10">
        <v>0</v>
      </c>
      <c r="G427" s="1">
        <v>0</v>
      </c>
      <c r="H427" s="9">
        <v>0</v>
      </c>
      <c r="I427" s="10">
        <v>0</v>
      </c>
    </row>
    <row r="428" spans="2:9" ht="15" hidden="1" x14ac:dyDescent="0.25">
      <c r="B428" s="2"/>
      <c r="C428" s="1"/>
      <c r="D428" s="9"/>
      <c r="E428" s="10"/>
      <c r="G428" s="1">
        <v>0</v>
      </c>
      <c r="H428" s="9"/>
      <c r="I428" s="10"/>
    </row>
    <row r="429" spans="2:9" ht="15" hidden="1" x14ac:dyDescent="0.25">
      <c r="B429" s="2" t="s">
        <v>11</v>
      </c>
      <c r="C429" s="22"/>
      <c r="D429" s="23">
        <f>+C429*E425</f>
        <v>0</v>
      </c>
      <c r="E429" s="24">
        <f>IF(D429=0,0,D429/C429)</f>
        <v>0</v>
      </c>
      <c r="G429" s="22">
        <v>-1660</v>
      </c>
      <c r="H429" s="23">
        <f>+G429*I425</f>
        <v>-149043.91001821111</v>
      </c>
      <c r="I429" s="24">
        <f>IF(H429=0,0,H429/G429)</f>
        <v>89.785487962777779</v>
      </c>
    </row>
    <row r="430" spans="2:9" ht="15" hidden="1" x14ac:dyDescent="0.25">
      <c r="B430" s="2"/>
      <c r="C430" s="1"/>
      <c r="D430" s="9"/>
      <c r="E430" s="10"/>
      <c r="G430" s="1"/>
      <c r="H430" s="9"/>
      <c r="I430" s="10"/>
    </row>
    <row r="431" spans="2:9" ht="15.75" hidden="1" thickBot="1" x14ac:dyDescent="0.3">
      <c r="B431" s="2" t="s">
        <v>9</v>
      </c>
      <c r="C431" s="25">
        <f>SUM(C425:C429)</f>
        <v>0</v>
      </c>
      <c r="D431" s="25">
        <f>SUM(D425:D429)</f>
        <v>0</v>
      </c>
      <c r="E431" s="26">
        <f>IF(D431=0,0,D431/C431)</f>
        <v>0</v>
      </c>
      <c r="G431" s="25">
        <f>SUM(G425:G429)</f>
        <v>79025</v>
      </c>
      <c r="H431" s="25">
        <f>SUM(H425:H429)</f>
        <v>7095298.1862585135</v>
      </c>
      <c r="I431" s="26">
        <f>IF(H431=0,0,H431/G431)</f>
        <v>89.785487962777779</v>
      </c>
    </row>
    <row r="432" spans="2:9" ht="15.75" hidden="1" thickTop="1" x14ac:dyDescent="0.25"/>
    <row r="433" spans="2:10" ht="15" hidden="1" x14ac:dyDescent="0.25"/>
    <row r="435" spans="2:10" ht="15.75" x14ac:dyDescent="0.25">
      <c r="B435" s="3">
        <v>41760</v>
      </c>
      <c r="C435" s="34" t="s">
        <v>0</v>
      </c>
      <c r="D435" s="34"/>
      <c r="E435" s="34"/>
      <c r="F435" s="4"/>
      <c r="G435" s="34" t="s">
        <v>20</v>
      </c>
      <c r="H435" s="34"/>
      <c r="I435" s="34"/>
      <c r="J435" s="30" t="s">
        <v>16</v>
      </c>
    </row>
    <row r="436" spans="2:10" ht="15" x14ac:dyDescent="0.25">
      <c r="B436" s="2"/>
      <c r="C436" s="5" t="s">
        <v>1</v>
      </c>
      <c r="D436" s="6" t="s">
        <v>2</v>
      </c>
      <c r="E436" s="7" t="s">
        <v>3</v>
      </c>
      <c r="F436" s="8"/>
      <c r="G436" s="5" t="s">
        <v>1</v>
      </c>
      <c r="H436" s="6" t="s">
        <v>2</v>
      </c>
      <c r="I436" s="7" t="s">
        <v>3</v>
      </c>
    </row>
    <row r="437" spans="2:10" ht="15" x14ac:dyDescent="0.25">
      <c r="B437" s="2" t="s">
        <v>4</v>
      </c>
      <c r="C437" s="1">
        <f>+C431</f>
        <v>0</v>
      </c>
      <c r="D437" s="9">
        <f>+D431</f>
        <v>0</v>
      </c>
      <c r="E437" s="10">
        <f>IF(D437=0,0,D437/C437)</f>
        <v>0</v>
      </c>
      <c r="G437" s="1">
        <v>178431</v>
      </c>
      <c r="H437" s="9">
        <v>16854542</v>
      </c>
      <c r="I437" s="10">
        <f>IF(H437=0,0,H437/G437)</f>
        <v>94.459718322488811</v>
      </c>
    </row>
    <row r="438" spans="2:10" ht="15" x14ac:dyDescent="0.25">
      <c r="B438" s="2"/>
      <c r="C438" s="1"/>
      <c r="D438" s="9"/>
      <c r="E438" s="10"/>
      <c r="G438" s="1"/>
      <c r="H438" s="9"/>
      <c r="I438" s="10"/>
    </row>
    <row r="439" spans="2:10" ht="15" x14ac:dyDescent="0.25">
      <c r="B439" s="2" t="s">
        <v>5</v>
      </c>
      <c r="C439" s="22">
        <v>0</v>
      </c>
      <c r="D439" s="23">
        <v>0</v>
      </c>
      <c r="E439" s="24">
        <f>IF(D439=0,0,D439/C439)</f>
        <v>0</v>
      </c>
      <c r="G439" s="22">
        <v>0</v>
      </c>
      <c r="H439" s="23">
        <v>0</v>
      </c>
      <c r="I439" s="24">
        <f>IF(H439=0,0,H439/G439)</f>
        <v>0</v>
      </c>
    </row>
    <row r="440" spans="2:10" ht="15" x14ac:dyDescent="0.25">
      <c r="B440" s="2"/>
      <c r="C440" s="1"/>
      <c r="D440" s="9"/>
      <c r="E440" s="10"/>
      <c r="G440" s="1"/>
      <c r="H440" s="9"/>
      <c r="I440" s="10"/>
    </row>
    <row r="441" spans="2:10" ht="15" x14ac:dyDescent="0.25">
      <c r="B441" s="2" t="s">
        <v>6</v>
      </c>
      <c r="C441" s="18">
        <f>SUM(C437:C439)</f>
        <v>0</v>
      </c>
      <c r="D441" s="18">
        <f>SUM(D437:D439)</f>
        <v>0</v>
      </c>
      <c r="E441" s="20">
        <f>IF(D441=0,0,D441/C441)</f>
        <v>0</v>
      </c>
      <c r="F441" s="21"/>
      <c r="G441" s="18">
        <f>SUM(G437:G439)</f>
        <v>178431</v>
      </c>
      <c r="H441" s="19">
        <f>SUM(H437:H439)</f>
        <v>16854542</v>
      </c>
      <c r="I441" s="20">
        <f>IF(H441=0,0,H441/G441)</f>
        <v>94.459718322488811</v>
      </c>
    </row>
    <row r="442" spans="2:10" ht="15" x14ac:dyDescent="0.25">
      <c r="B442" s="2"/>
      <c r="C442" s="1"/>
      <c r="D442" s="9"/>
      <c r="E442" s="10"/>
      <c r="G442" s="1"/>
      <c r="H442" s="9"/>
      <c r="I442" s="10"/>
    </row>
    <row r="443" spans="2:10" ht="15" x14ac:dyDescent="0.25">
      <c r="B443" s="2" t="s">
        <v>7</v>
      </c>
      <c r="C443" s="1">
        <v>0</v>
      </c>
      <c r="D443" s="9">
        <v>0</v>
      </c>
      <c r="E443" s="10">
        <v>0</v>
      </c>
      <c r="G443" s="1">
        <v>0</v>
      </c>
      <c r="H443" s="9">
        <v>0</v>
      </c>
      <c r="I443" s="10">
        <v>0</v>
      </c>
    </row>
    <row r="444" spans="2:10" ht="15" x14ac:dyDescent="0.25">
      <c r="B444" s="2"/>
      <c r="C444" s="1"/>
      <c r="D444" s="9"/>
      <c r="E444" s="10"/>
      <c r="G444" s="1">
        <v>0</v>
      </c>
      <c r="H444" s="9"/>
      <c r="I444" s="10"/>
    </row>
    <row r="445" spans="2:10" ht="15" x14ac:dyDescent="0.25">
      <c r="B445" s="2" t="s">
        <v>11</v>
      </c>
      <c r="C445" s="22"/>
      <c r="D445" s="23">
        <f>+C445*E441</f>
        <v>0</v>
      </c>
      <c r="E445" s="24">
        <f>IF(D445=0,0,D445/C445)</f>
        <v>0</v>
      </c>
      <c r="G445" s="22">
        <v>-6432</v>
      </c>
      <c r="H445" s="23">
        <f>+G445*I441</f>
        <v>-607564.90825024806</v>
      </c>
      <c r="I445" s="24">
        <f>IF(H445=0,0,H445/G445)</f>
        <v>94.459718322488811</v>
      </c>
    </row>
    <row r="446" spans="2:10" ht="15" x14ac:dyDescent="0.25">
      <c r="B446" s="2"/>
      <c r="C446" s="1"/>
      <c r="D446" s="9"/>
      <c r="E446" s="10"/>
      <c r="G446" s="1"/>
      <c r="H446" s="9"/>
      <c r="I446" s="10"/>
    </row>
    <row r="447" spans="2:10" ht="15.75" thickBot="1" x14ac:dyDescent="0.3">
      <c r="B447" s="2" t="s">
        <v>9</v>
      </c>
      <c r="C447" s="25">
        <f>SUM(C441:C445)</f>
        <v>0</v>
      </c>
      <c r="D447" s="25">
        <f>SUM(D441:D445)</f>
        <v>0</v>
      </c>
      <c r="E447" s="26">
        <f>IF(D447=0,0,D447/C447)</f>
        <v>0</v>
      </c>
      <c r="G447" s="25">
        <f>SUM(G441:G445)</f>
        <v>171999</v>
      </c>
      <c r="H447" s="25">
        <f>SUM(H441:H445)</f>
        <v>16246977.091749752</v>
      </c>
      <c r="I447" s="26">
        <f>IF(H447=0,0,H447/G447)</f>
        <v>94.459718322488811</v>
      </c>
    </row>
    <row r="448" spans="2:10" ht="15.75" thickTop="1" x14ac:dyDescent="0.25"/>
    <row r="450" spans="2:9" ht="15.75" x14ac:dyDescent="0.25">
      <c r="B450" s="3">
        <v>41791</v>
      </c>
      <c r="C450" s="34" t="s">
        <v>0</v>
      </c>
      <c r="D450" s="34"/>
      <c r="E450" s="34"/>
      <c r="F450" s="4"/>
      <c r="G450" s="34" t="s">
        <v>20</v>
      </c>
      <c r="H450" s="34"/>
      <c r="I450" s="34"/>
    </row>
    <row r="451" spans="2:9" ht="15" x14ac:dyDescent="0.25">
      <c r="B451" s="2"/>
      <c r="C451" s="5" t="s">
        <v>1</v>
      </c>
      <c r="D451" s="6" t="s">
        <v>2</v>
      </c>
      <c r="E451" s="7" t="s">
        <v>3</v>
      </c>
      <c r="F451" s="8"/>
      <c r="G451" s="5" t="s">
        <v>1</v>
      </c>
      <c r="H451" s="6" t="s">
        <v>2</v>
      </c>
      <c r="I451" s="7" t="s">
        <v>3</v>
      </c>
    </row>
    <row r="452" spans="2:9" ht="15" x14ac:dyDescent="0.25">
      <c r="B452" s="2" t="s">
        <v>4</v>
      </c>
      <c r="C452" s="1">
        <f>+C447</f>
        <v>0</v>
      </c>
      <c r="D452" s="9">
        <f>+D447</f>
        <v>0</v>
      </c>
      <c r="E452" s="10">
        <f>IF(D452=0,0,D452/C452)</f>
        <v>0</v>
      </c>
      <c r="G452" s="1">
        <f>+G447</f>
        <v>171999</v>
      </c>
      <c r="H452" s="9">
        <f>+H447</f>
        <v>16246977.091749752</v>
      </c>
      <c r="I452" s="10">
        <f>IF(H452=0,0,H452/G452)</f>
        <v>94.459718322488811</v>
      </c>
    </row>
    <row r="453" spans="2:9" ht="15" x14ac:dyDescent="0.25">
      <c r="B453" s="2"/>
      <c r="C453" s="1"/>
      <c r="D453" s="9"/>
      <c r="E453" s="10"/>
      <c r="G453" s="1"/>
      <c r="H453" s="9"/>
      <c r="I453" s="10"/>
    </row>
    <row r="454" spans="2:9" ht="15" x14ac:dyDescent="0.25">
      <c r="B454" s="2" t="s">
        <v>5</v>
      </c>
      <c r="C454" s="22">
        <v>0</v>
      </c>
      <c r="D454" s="23">
        <v>0</v>
      </c>
      <c r="E454" s="24">
        <f>IF(D454=0,0,D454/C454)</f>
        <v>0</v>
      </c>
      <c r="G454" s="22">
        <v>0</v>
      </c>
      <c r="H454" s="23">
        <v>0</v>
      </c>
      <c r="I454" s="24">
        <f>IF(H454=0,0,H454/G454)</f>
        <v>0</v>
      </c>
    </row>
    <row r="455" spans="2:9" ht="15" x14ac:dyDescent="0.25">
      <c r="B455" s="2"/>
      <c r="C455" s="1"/>
      <c r="D455" s="9"/>
      <c r="E455" s="10"/>
      <c r="G455" s="1"/>
      <c r="H455" s="9"/>
      <c r="I455" s="10"/>
    </row>
    <row r="456" spans="2:9" ht="15" x14ac:dyDescent="0.25">
      <c r="B456" s="2" t="s">
        <v>6</v>
      </c>
      <c r="C456" s="18">
        <f>SUM(C452:C454)</f>
        <v>0</v>
      </c>
      <c r="D456" s="18">
        <f>SUM(D452:D454)</f>
        <v>0</v>
      </c>
      <c r="E456" s="20">
        <f>IF(D456=0,0,D456/C456)</f>
        <v>0</v>
      </c>
      <c r="F456" s="21"/>
      <c r="G456" s="18">
        <f>SUM(G452:G454)</f>
        <v>171999</v>
      </c>
      <c r="H456" s="19">
        <f>SUM(H452:H454)</f>
        <v>16246977.091749752</v>
      </c>
      <c r="I456" s="20">
        <f>IF(H456=0,0,H456/G456)</f>
        <v>94.459718322488811</v>
      </c>
    </row>
    <row r="457" spans="2:9" ht="15" x14ac:dyDescent="0.25">
      <c r="B457" s="2"/>
      <c r="C457" s="1"/>
      <c r="D457" s="9"/>
      <c r="E457" s="10"/>
      <c r="G457" s="1"/>
      <c r="H457" s="9"/>
      <c r="I457" s="10"/>
    </row>
    <row r="458" spans="2:9" ht="15" x14ac:dyDescent="0.25">
      <c r="B458" s="2" t="s">
        <v>7</v>
      </c>
      <c r="C458" s="1">
        <v>0</v>
      </c>
      <c r="D458" s="9">
        <v>0</v>
      </c>
      <c r="E458" s="10">
        <v>0</v>
      </c>
      <c r="G458" s="1">
        <v>0</v>
      </c>
      <c r="H458" s="9">
        <f>+G458*I456</f>
        <v>0</v>
      </c>
      <c r="I458" s="10">
        <v>0</v>
      </c>
    </row>
    <row r="459" spans="2:9" ht="15" x14ac:dyDescent="0.25">
      <c r="B459" s="2"/>
      <c r="C459" s="1"/>
      <c r="D459" s="9"/>
      <c r="E459" s="10"/>
      <c r="G459" s="1">
        <v>0</v>
      </c>
      <c r="H459" s="9"/>
      <c r="I459" s="10"/>
    </row>
    <row r="460" spans="2:9" ht="15" x14ac:dyDescent="0.25">
      <c r="B460" s="2" t="s">
        <v>11</v>
      </c>
      <c r="C460" s="22"/>
      <c r="D460" s="23">
        <f>+C460*E456</f>
        <v>0</v>
      </c>
      <c r="E460" s="24">
        <f>IF(D460=0,0,D460/C460)</f>
        <v>0</v>
      </c>
      <c r="G460" s="22">
        <v>-9218</v>
      </c>
      <c r="H460" s="23">
        <f>+G460*I456</f>
        <v>-870729.68349670188</v>
      </c>
      <c r="I460" s="24">
        <f>IF(H460=0,0,H460/G460)</f>
        <v>94.459718322488811</v>
      </c>
    </row>
    <row r="461" spans="2:9" ht="15" x14ac:dyDescent="0.25">
      <c r="B461" s="2"/>
      <c r="C461" s="1"/>
      <c r="D461" s="9"/>
      <c r="E461" s="10"/>
      <c r="G461" s="1"/>
      <c r="H461" s="9"/>
      <c r="I461" s="10"/>
    </row>
    <row r="462" spans="2:9" ht="15.75" thickBot="1" x14ac:dyDescent="0.3">
      <c r="B462" s="2" t="s">
        <v>9</v>
      </c>
      <c r="C462" s="25">
        <f>SUM(C456:C460)</f>
        <v>0</v>
      </c>
      <c r="D462" s="25">
        <f>SUM(D456:D460)</f>
        <v>0</v>
      </c>
      <c r="E462" s="26">
        <f>IF(D462=0,0,D462/C462)</f>
        <v>0</v>
      </c>
      <c r="G462" s="25">
        <f>SUM(G456:G460)</f>
        <v>162781</v>
      </c>
      <c r="H462" s="25">
        <f>SUM(H456:H460)</f>
        <v>15376247.408253049</v>
      </c>
      <c r="I462" s="26">
        <f>IF(H462=0,0,H462/G462)</f>
        <v>94.459718322488797</v>
      </c>
    </row>
    <row r="463" spans="2:9" ht="15.75" thickTop="1" x14ac:dyDescent="0.25">
      <c r="B463" s="2"/>
      <c r="C463" s="18"/>
      <c r="D463" s="18"/>
      <c r="E463" s="20"/>
      <c r="G463" s="18"/>
      <c r="H463" s="18"/>
      <c r="I463" s="20"/>
    </row>
    <row r="464" spans="2:9" ht="15" x14ac:dyDescent="0.25">
      <c r="G464" s="32"/>
      <c r="H464" s="33"/>
    </row>
    <row r="465" spans="2:9" ht="15.75" x14ac:dyDescent="0.25">
      <c r="B465" s="3">
        <v>41821</v>
      </c>
      <c r="C465" s="34" t="s">
        <v>0</v>
      </c>
      <c r="D465" s="34"/>
      <c r="E465" s="34"/>
      <c r="F465" s="4"/>
      <c r="G465" s="34" t="s">
        <v>20</v>
      </c>
      <c r="H465" s="34"/>
      <c r="I465" s="34"/>
    </row>
    <row r="466" spans="2:9" x14ac:dyDescent="0.3">
      <c r="B466" s="2"/>
      <c r="C466" s="5" t="s">
        <v>1</v>
      </c>
      <c r="D466" s="6" t="s">
        <v>2</v>
      </c>
      <c r="E466" s="7" t="s">
        <v>3</v>
      </c>
      <c r="F466" s="8"/>
      <c r="G466" s="5" t="s">
        <v>1</v>
      </c>
      <c r="H466" s="6" t="s">
        <v>2</v>
      </c>
      <c r="I466" s="7" t="s">
        <v>3</v>
      </c>
    </row>
    <row r="467" spans="2:9" x14ac:dyDescent="0.3">
      <c r="B467" s="2" t="s">
        <v>4</v>
      </c>
      <c r="C467" s="1">
        <f>+C462</f>
        <v>0</v>
      </c>
      <c r="D467" s="9">
        <f>+D462</f>
        <v>0</v>
      </c>
      <c r="E467" s="10">
        <f>IF(D467=0,0,D467/C467)</f>
        <v>0</v>
      </c>
      <c r="G467" s="1">
        <f>+G462</f>
        <v>162781</v>
      </c>
      <c r="H467" s="9">
        <f>+H462</f>
        <v>15376247.408253049</v>
      </c>
      <c r="I467" s="10">
        <f>IF(H467=0,0,H467/G467)</f>
        <v>94.459718322488797</v>
      </c>
    </row>
    <row r="468" spans="2:9" x14ac:dyDescent="0.3">
      <c r="B468" s="2"/>
      <c r="C468" s="1"/>
      <c r="D468" s="9"/>
      <c r="E468" s="10"/>
      <c r="G468" s="1"/>
      <c r="H468" s="9"/>
      <c r="I468" s="10"/>
    </row>
    <row r="469" spans="2:9" x14ac:dyDescent="0.3">
      <c r="B469" s="2" t="s">
        <v>21</v>
      </c>
      <c r="C469" s="1"/>
      <c r="D469" s="9"/>
      <c r="E469" s="10"/>
      <c r="G469" s="1">
        <v>0</v>
      </c>
      <c r="H469" s="9">
        <v>0</v>
      </c>
      <c r="I469" s="10"/>
    </row>
    <row r="470" spans="2:9" x14ac:dyDescent="0.3">
      <c r="B470" s="2"/>
      <c r="C470" s="1"/>
      <c r="D470" s="9"/>
      <c r="E470" s="10"/>
      <c r="G470" s="1"/>
      <c r="H470" s="9"/>
      <c r="I470" s="10"/>
    </row>
    <row r="471" spans="2:9" x14ac:dyDescent="0.3">
      <c r="B471" s="2" t="s">
        <v>5</v>
      </c>
      <c r="C471" s="22">
        <v>0</v>
      </c>
      <c r="D471" s="23">
        <v>0</v>
      </c>
      <c r="E471" s="24">
        <f>IF(D471=0,0,D471/C471)</f>
        <v>0</v>
      </c>
      <c r="G471" s="22">
        <v>0</v>
      </c>
      <c r="H471" s="23">
        <v>0</v>
      </c>
      <c r="I471" s="24">
        <f>IF(H471=0,0,H471/G471)</f>
        <v>0</v>
      </c>
    </row>
    <row r="472" spans="2:9" x14ac:dyDescent="0.3">
      <c r="B472" s="2"/>
      <c r="C472" s="1"/>
      <c r="D472" s="9"/>
      <c r="E472" s="10"/>
      <c r="G472" s="1"/>
      <c r="H472" s="9"/>
      <c r="I472" s="10"/>
    </row>
    <row r="473" spans="2:9" x14ac:dyDescent="0.3">
      <c r="B473" s="2" t="s">
        <v>6</v>
      </c>
      <c r="C473" s="18">
        <f>SUM(C467:C471)</f>
        <v>0</v>
      </c>
      <c r="D473" s="18">
        <f>SUM(D467:D471)</f>
        <v>0</v>
      </c>
      <c r="E473" s="20">
        <f>IF(D473=0,0,D473/C473)</f>
        <v>0</v>
      </c>
      <c r="F473" s="21"/>
      <c r="G473" s="18">
        <f>SUM(G467:G471)</f>
        <v>162781</v>
      </c>
      <c r="H473" s="19">
        <f>SUM(H467:H471)</f>
        <v>15376247.408253049</v>
      </c>
      <c r="I473" s="20">
        <f>IF(H473=0,0,H473/G473)</f>
        <v>94.459718322488797</v>
      </c>
    </row>
    <row r="474" spans="2:9" x14ac:dyDescent="0.3">
      <c r="B474" s="2"/>
      <c r="C474" s="1"/>
      <c r="D474" s="9"/>
      <c r="E474" s="10"/>
      <c r="G474" s="1"/>
      <c r="H474" s="9"/>
      <c r="I474" s="10"/>
    </row>
    <row r="475" spans="2:9" x14ac:dyDescent="0.3">
      <c r="B475" s="2" t="s">
        <v>7</v>
      </c>
      <c r="C475" s="1">
        <v>0</v>
      </c>
      <c r="D475" s="9">
        <v>0</v>
      </c>
      <c r="E475" s="10">
        <v>0</v>
      </c>
      <c r="G475" s="1">
        <v>0</v>
      </c>
      <c r="H475" s="9">
        <f>+G475*I473</f>
        <v>0</v>
      </c>
      <c r="I475" s="10">
        <v>0</v>
      </c>
    </row>
    <row r="476" spans="2:9" x14ac:dyDescent="0.3">
      <c r="B476" s="2"/>
      <c r="C476" s="1"/>
      <c r="D476" s="9"/>
      <c r="E476" s="10"/>
      <c r="G476" s="1">
        <v>0</v>
      </c>
      <c r="H476" s="9"/>
      <c r="I476" s="10"/>
    </row>
    <row r="477" spans="2:9" x14ac:dyDescent="0.3">
      <c r="B477" s="2" t="s">
        <v>11</v>
      </c>
      <c r="C477" s="22"/>
      <c r="D477" s="23">
        <f>+C477*E473</f>
        <v>0</v>
      </c>
      <c r="E477" s="24">
        <f>IF(D477=0,0,D477/C477)</f>
        <v>0</v>
      </c>
      <c r="G477" s="22">
        <v>-8300</v>
      </c>
      <c r="H477" s="23">
        <f>+G477*I473</f>
        <v>-784015.66207665706</v>
      </c>
      <c r="I477" s="24">
        <f>IF(H477=0,0,H477/G477)</f>
        <v>94.459718322488797</v>
      </c>
    </row>
    <row r="478" spans="2:9" x14ac:dyDescent="0.3">
      <c r="B478" s="2"/>
      <c r="C478" s="1"/>
      <c r="D478" s="9"/>
      <c r="E478" s="10"/>
      <c r="G478" s="1"/>
      <c r="H478" s="9"/>
      <c r="I478" s="10"/>
    </row>
    <row r="479" spans="2:9" ht="15" thickBot="1" x14ac:dyDescent="0.35">
      <c r="B479" s="2" t="s">
        <v>9</v>
      </c>
      <c r="C479" s="25">
        <f>SUM(C473:C477)</f>
        <v>0</v>
      </c>
      <c r="D479" s="25">
        <f>SUM(D473:D477)</f>
        <v>0</v>
      </c>
      <c r="E479" s="26">
        <f>IF(D479=0,0,D479/C479)</f>
        <v>0</v>
      </c>
      <c r="G479" s="25">
        <f>SUM(G473:G477)</f>
        <v>154481</v>
      </c>
      <c r="H479" s="25">
        <f>SUM(H473:H477)</f>
        <v>14592231.746176392</v>
      </c>
      <c r="I479" s="26">
        <f>IF(H479=0,0,H479/G479)</f>
        <v>94.459718322488797</v>
      </c>
    </row>
    <row r="480" spans="2:9" ht="15" thickTop="1" x14ac:dyDescent="0.3"/>
    <row r="482" spans="2:9" ht="15.6" x14ac:dyDescent="0.3">
      <c r="B482" s="3">
        <v>41852</v>
      </c>
      <c r="C482" s="34" t="s">
        <v>0</v>
      </c>
      <c r="D482" s="34"/>
      <c r="E482" s="34"/>
      <c r="F482" s="4"/>
      <c r="G482" s="34" t="s">
        <v>20</v>
      </c>
      <c r="H482" s="34"/>
      <c r="I482" s="34"/>
    </row>
    <row r="483" spans="2:9" x14ac:dyDescent="0.3">
      <c r="B483" s="2"/>
      <c r="C483" s="5" t="s">
        <v>1</v>
      </c>
      <c r="D483" s="6" t="s">
        <v>2</v>
      </c>
      <c r="E483" s="7" t="s">
        <v>3</v>
      </c>
      <c r="F483" s="8"/>
      <c r="G483" s="5" t="s">
        <v>1</v>
      </c>
      <c r="H483" s="6" t="s">
        <v>2</v>
      </c>
      <c r="I483" s="7" t="s">
        <v>3</v>
      </c>
    </row>
    <row r="484" spans="2:9" x14ac:dyDescent="0.3">
      <c r="B484" s="2" t="s">
        <v>4</v>
      </c>
      <c r="C484" s="1">
        <f>+C479</f>
        <v>0</v>
      </c>
      <c r="D484" s="9">
        <f>+D479</f>
        <v>0</v>
      </c>
      <c r="E484" s="10">
        <f>IF(D484=0,0,D484/C484)</f>
        <v>0</v>
      </c>
      <c r="G484" s="1">
        <f>+G479</f>
        <v>154481</v>
      </c>
      <c r="H484" s="9">
        <f>+H479</f>
        <v>14592231.746176392</v>
      </c>
      <c r="I484" s="10">
        <f>IF(H484=0,0,H484/G484)</f>
        <v>94.459718322488797</v>
      </c>
    </row>
    <row r="485" spans="2:9" x14ac:dyDescent="0.3">
      <c r="B485" s="2"/>
      <c r="C485" s="1"/>
      <c r="D485" s="9"/>
      <c r="E485" s="10"/>
      <c r="G485" s="1"/>
      <c r="H485" s="9"/>
      <c r="I485" s="10"/>
    </row>
    <row r="486" spans="2:9" x14ac:dyDescent="0.3">
      <c r="B486" s="2" t="s">
        <v>21</v>
      </c>
      <c r="C486" s="1"/>
      <c r="D486" s="9"/>
      <c r="E486" s="10"/>
      <c r="G486" s="1">
        <v>0</v>
      </c>
      <c r="H486" s="9">
        <v>0</v>
      </c>
      <c r="I486" s="10"/>
    </row>
    <row r="487" spans="2:9" x14ac:dyDescent="0.3">
      <c r="B487" s="2"/>
      <c r="C487" s="1"/>
      <c r="D487" s="9"/>
      <c r="E487" s="10"/>
      <c r="G487" s="1"/>
      <c r="H487" s="9"/>
      <c r="I487" s="10"/>
    </row>
    <row r="488" spans="2:9" x14ac:dyDescent="0.3">
      <c r="B488" s="2" t="s">
        <v>5</v>
      </c>
      <c r="C488" s="22">
        <v>0</v>
      </c>
      <c r="D488" s="23">
        <v>0</v>
      </c>
      <c r="E488" s="24">
        <f>IF(D488=0,0,D488/C488)</f>
        <v>0</v>
      </c>
      <c r="G488" s="22">
        <v>0</v>
      </c>
      <c r="H488" s="23">
        <v>0</v>
      </c>
      <c r="I488" s="24">
        <f>IF(H488=0,0,H488/G488)</f>
        <v>0</v>
      </c>
    </row>
    <row r="489" spans="2:9" x14ac:dyDescent="0.3">
      <c r="B489" s="2"/>
      <c r="C489" s="1"/>
      <c r="D489" s="9"/>
      <c r="E489" s="10"/>
      <c r="G489" s="1"/>
      <c r="H489" s="9"/>
      <c r="I489" s="10"/>
    </row>
    <row r="490" spans="2:9" x14ac:dyDescent="0.3">
      <c r="B490" s="2" t="s">
        <v>6</v>
      </c>
      <c r="C490" s="18">
        <f>SUM(C484:C488)</f>
        <v>0</v>
      </c>
      <c r="D490" s="18">
        <f>SUM(D484:D488)</f>
        <v>0</v>
      </c>
      <c r="E490" s="20">
        <f>IF(D490=0,0,D490/C490)</f>
        <v>0</v>
      </c>
      <c r="F490" s="21"/>
      <c r="G490" s="18">
        <f>SUM(G484:G488)</f>
        <v>154481</v>
      </c>
      <c r="H490" s="19">
        <f>SUM(H484:H488)</f>
        <v>14592231.746176392</v>
      </c>
      <c r="I490" s="20">
        <f>IF(H490=0,0,H490/G490)</f>
        <v>94.459718322488797</v>
      </c>
    </row>
    <row r="491" spans="2:9" x14ac:dyDescent="0.3">
      <c r="B491" s="2"/>
      <c r="C491" s="1"/>
      <c r="D491" s="9"/>
      <c r="E491" s="10"/>
      <c r="G491" s="1"/>
      <c r="H491" s="9"/>
      <c r="I491" s="10"/>
    </row>
    <row r="492" spans="2:9" x14ac:dyDescent="0.3">
      <c r="B492" s="2" t="s">
        <v>7</v>
      </c>
      <c r="C492" s="1">
        <v>0</v>
      </c>
      <c r="D492" s="9">
        <v>0</v>
      </c>
      <c r="E492" s="10">
        <v>0</v>
      </c>
      <c r="G492" s="1">
        <v>0</v>
      </c>
      <c r="H492" s="9">
        <f>+G492*I490</f>
        <v>0</v>
      </c>
      <c r="I492" s="10">
        <v>0</v>
      </c>
    </row>
    <row r="493" spans="2:9" x14ac:dyDescent="0.3">
      <c r="B493" s="2"/>
      <c r="C493" s="1"/>
      <c r="D493" s="9"/>
      <c r="E493" s="10"/>
      <c r="G493" s="1">
        <v>0</v>
      </c>
      <c r="H493" s="9"/>
      <c r="I493" s="10"/>
    </row>
    <row r="494" spans="2:9" x14ac:dyDescent="0.3">
      <c r="B494" s="2" t="s">
        <v>11</v>
      </c>
      <c r="C494" s="22"/>
      <c r="D494" s="23">
        <f>+C494*E490</f>
        <v>0</v>
      </c>
      <c r="E494" s="24">
        <f>IF(D494=0,0,D494/C494)</f>
        <v>0</v>
      </c>
      <c r="G494" s="22">
        <v>-9246</v>
      </c>
      <c r="H494" s="23">
        <f>+G494*I490</f>
        <v>-873374.55560973147</v>
      </c>
      <c r="I494" s="24">
        <f>IF(H494=0,0,H494/G494)</f>
        <v>94.459718322488797</v>
      </c>
    </row>
    <row r="495" spans="2:9" x14ac:dyDescent="0.3">
      <c r="B495" s="2"/>
      <c r="C495" s="1"/>
      <c r="D495" s="9"/>
      <c r="E495" s="10"/>
      <c r="G495" s="1"/>
      <c r="H495" s="9"/>
      <c r="I495" s="10"/>
    </row>
    <row r="496" spans="2:9" ht="15" thickBot="1" x14ac:dyDescent="0.35">
      <c r="B496" s="2" t="s">
        <v>9</v>
      </c>
      <c r="C496" s="25">
        <f>SUM(C490:C494)</f>
        <v>0</v>
      </c>
      <c r="D496" s="25">
        <f>SUM(D490:D494)</f>
        <v>0</v>
      </c>
      <c r="E496" s="26">
        <f>IF(D496=0,0,D496/C496)</f>
        <v>0</v>
      </c>
      <c r="G496" s="25">
        <f>SUM(G490:G494)</f>
        <v>145235</v>
      </c>
      <c r="H496" s="25">
        <f>SUM(H490:H494)</f>
        <v>13718857.190566661</v>
      </c>
      <c r="I496" s="26">
        <f>IF(H496=0,0,H496/G496)</f>
        <v>94.459718322488797</v>
      </c>
    </row>
    <row r="497" spans="2:9" ht="15" thickTop="1" x14ac:dyDescent="0.3"/>
    <row r="499" spans="2:9" ht="15.6" x14ac:dyDescent="0.3">
      <c r="B499" s="3">
        <v>41883</v>
      </c>
      <c r="C499" s="34" t="s">
        <v>0</v>
      </c>
      <c r="D499" s="34"/>
      <c r="E499" s="34"/>
      <c r="F499" s="4"/>
      <c r="G499" s="34" t="s">
        <v>20</v>
      </c>
      <c r="H499" s="34"/>
      <c r="I499" s="34"/>
    </row>
    <row r="500" spans="2:9" x14ac:dyDescent="0.3">
      <c r="B500" s="2"/>
      <c r="C500" s="5" t="s">
        <v>1</v>
      </c>
      <c r="D500" s="6" t="s">
        <v>2</v>
      </c>
      <c r="E500" s="7" t="s">
        <v>3</v>
      </c>
      <c r="F500" s="8"/>
      <c r="G500" s="5" t="s">
        <v>1</v>
      </c>
      <c r="H500" s="6" t="s">
        <v>2</v>
      </c>
      <c r="I500" s="7" t="s">
        <v>3</v>
      </c>
    </row>
    <row r="501" spans="2:9" x14ac:dyDescent="0.3">
      <c r="B501" s="2" t="s">
        <v>4</v>
      </c>
      <c r="C501" s="1">
        <f>+C496</f>
        <v>0</v>
      </c>
      <c r="D501" s="9">
        <f>+D496</f>
        <v>0</v>
      </c>
      <c r="E501" s="10">
        <f>IF(D501=0,0,D501/C501)</f>
        <v>0</v>
      </c>
      <c r="G501" s="1">
        <f>+G496</f>
        <v>145235</v>
      </c>
      <c r="H501" s="9">
        <f>+H496</f>
        <v>13718857.190566661</v>
      </c>
      <c r="I501" s="10">
        <f>IF(H501=0,0,H501/G501)</f>
        <v>94.459718322488797</v>
      </c>
    </row>
    <row r="502" spans="2:9" x14ac:dyDescent="0.3">
      <c r="B502" s="2"/>
      <c r="C502" s="1"/>
      <c r="D502" s="9"/>
      <c r="E502" s="10"/>
      <c r="G502" s="1"/>
      <c r="H502" s="9"/>
      <c r="I502" s="10"/>
    </row>
    <row r="503" spans="2:9" x14ac:dyDescent="0.3">
      <c r="B503" s="2" t="s">
        <v>5</v>
      </c>
      <c r="C503" s="22">
        <v>0</v>
      </c>
      <c r="D503" s="23">
        <v>0</v>
      </c>
      <c r="E503" s="24">
        <f>IF(D503=0,0,D503/C503)</f>
        <v>0</v>
      </c>
      <c r="G503" s="22">
        <v>0</v>
      </c>
      <c r="H503" s="23">
        <v>0</v>
      </c>
      <c r="I503" s="24">
        <f>IF(H503=0,0,H503/G503)</f>
        <v>0</v>
      </c>
    </row>
    <row r="504" spans="2:9" x14ac:dyDescent="0.3">
      <c r="B504" s="2"/>
      <c r="C504" s="1"/>
      <c r="D504" s="9"/>
      <c r="E504" s="10"/>
      <c r="G504" s="1"/>
      <c r="H504" s="9"/>
      <c r="I504" s="10"/>
    </row>
    <row r="505" spans="2:9" x14ac:dyDescent="0.3">
      <c r="B505" s="2" t="s">
        <v>6</v>
      </c>
      <c r="C505" s="18">
        <f>SUM(C501:C503)</f>
        <v>0</v>
      </c>
      <c r="D505" s="18">
        <f>SUM(D501:D503)</f>
        <v>0</v>
      </c>
      <c r="E505" s="20">
        <f>IF(D505=0,0,D505/C505)</f>
        <v>0</v>
      </c>
      <c r="F505" s="21"/>
      <c r="G505" s="18">
        <f>SUM(G501:G503)</f>
        <v>145235</v>
      </c>
      <c r="H505" s="19">
        <f>SUM(H501:H503)</f>
        <v>13718857.190566661</v>
      </c>
      <c r="I505" s="20">
        <f>IF(H505=0,0,H505/G505)</f>
        <v>94.459718322488797</v>
      </c>
    </row>
    <row r="506" spans="2:9" x14ac:dyDescent="0.3">
      <c r="B506" s="2"/>
      <c r="C506" s="1"/>
      <c r="D506" s="9"/>
      <c r="E506" s="10"/>
      <c r="G506" s="1"/>
      <c r="H506" s="9"/>
      <c r="I506" s="10"/>
    </row>
    <row r="507" spans="2:9" x14ac:dyDescent="0.3">
      <c r="B507" s="2" t="s">
        <v>7</v>
      </c>
      <c r="C507" s="1">
        <v>0</v>
      </c>
      <c r="D507" s="9">
        <v>0</v>
      </c>
      <c r="E507" s="10">
        <v>0</v>
      </c>
      <c r="G507" s="1">
        <v>0</v>
      </c>
      <c r="H507" s="9">
        <f>+G507*I505</f>
        <v>0</v>
      </c>
      <c r="I507" s="10">
        <v>0</v>
      </c>
    </row>
    <row r="508" spans="2:9" x14ac:dyDescent="0.3">
      <c r="B508" s="2"/>
      <c r="C508" s="1"/>
      <c r="D508" s="9"/>
      <c r="E508" s="10"/>
      <c r="G508" s="1">
        <v>0</v>
      </c>
      <c r="H508" s="9"/>
      <c r="I508" s="10"/>
    </row>
    <row r="509" spans="2:9" x14ac:dyDescent="0.3">
      <c r="B509" s="2" t="s">
        <v>11</v>
      </c>
      <c r="C509" s="22"/>
      <c r="D509" s="23">
        <f>+C509*E505</f>
        <v>0</v>
      </c>
      <c r="E509" s="24">
        <f>IF(D509=0,0,D509/C509)</f>
        <v>0</v>
      </c>
      <c r="G509" s="22">
        <v>-5578</v>
      </c>
      <c r="H509" s="23">
        <f>+G509*I505</f>
        <v>-526896.30880284251</v>
      </c>
      <c r="I509" s="24">
        <f>IF(H509=0,0,H509/G509)</f>
        <v>94.459718322488797</v>
      </c>
    </row>
    <row r="510" spans="2:9" x14ac:dyDescent="0.3">
      <c r="B510" s="2"/>
      <c r="C510" s="1"/>
      <c r="D510" s="9"/>
      <c r="E510" s="10"/>
      <c r="G510" s="1"/>
      <c r="H510" s="9"/>
      <c r="I510" s="10"/>
    </row>
    <row r="511" spans="2:9" ht="15" thickBot="1" x14ac:dyDescent="0.35">
      <c r="B511" s="2" t="s">
        <v>9</v>
      </c>
      <c r="C511" s="25">
        <f>SUM(C505:C509)</f>
        <v>0</v>
      </c>
      <c r="D511" s="25">
        <f>SUM(D505:D509)</f>
        <v>0</v>
      </c>
      <c r="E511" s="26">
        <f>IF(D511=0,0,D511/C511)</f>
        <v>0</v>
      </c>
      <c r="G511" s="25">
        <f>SUM(G505:G509)</f>
        <v>139657</v>
      </c>
      <c r="H511" s="25">
        <f>SUM(H505:H509)</f>
        <v>13191960.881763818</v>
      </c>
      <c r="I511" s="26">
        <f>IF(H511=0,0,H511/G511)</f>
        <v>94.459718322488797</v>
      </c>
    </row>
    <row r="512" spans="2:9" ht="15" thickTop="1" x14ac:dyDescent="0.3"/>
    <row r="514" spans="2:9" ht="15.6" x14ac:dyDescent="0.3">
      <c r="B514" s="3">
        <v>41913</v>
      </c>
      <c r="C514" s="34" t="s">
        <v>0</v>
      </c>
      <c r="D514" s="34"/>
      <c r="E514" s="34"/>
      <c r="F514" s="4"/>
      <c r="G514" s="34" t="s">
        <v>20</v>
      </c>
      <c r="H514" s="34"/>
      <c r="I514" s="34"/>
    </row>
    <row r="515" spans="2:9" x14ac:dyDescent="0.3">
      <c r="B515" s="2"/>
      <c r="C515" s="5" t="s">
        <v>1</v>
      </c>
      <c r="D515" s="6" t="s">
        <v>2</v>
      </c>
      <c r="E515" s="7" t="s">
        <v>3</v>
      </c>
      <c r="F515" s="8"/>
      <c r="G515" s="5" t="s">
        <v>1</v>
      </c>
      <c r="H515" s="6" t="s">
        <v>2</v>
      </c>
      <c r="I515" s="7" t="s">
        <v>3</v>
      </c>
    </row>
    <row r="516" spans="2:9" x14ac:dyDescent="0.3">
      <c r="B516" s="2" t="s">
        <v>4</v>
      </c>
      <c r="C516" s="1">
        <f>+C511</f>
        <v>0</v>
      </c>
      <c r="D516" s="9">
        <f>+D511</f>
        <v>0</v>
      </c>
      <c r="E516" s="10">
        <f>IF(D516=0,0,D516/C516)</f>
        <v>0</v>
      </c>
      <c r="G516" s="1">
        <f>+G511</f>
        <v>139657</v>
      </c>
      <c r="H516" s="9">
        <f>+H511</f>
        <v>13191960.881763818</v>
      </c>
      <c r="I516" s="10">
        <f>IF(H516=0,0,H516/G516)</f>
        <v>94.459718322488797</v>
      </c>
    </row>
    <row r="517" spans="2:9" x14ac:dyDescent="0.3">
      <c r="B517" s="2"/>
      <c r="C517" s="1"/>
      <c r="D517" s="9"/>
      <c r="E517" s="10"/>
      <c r="G517" s="1"/>
      <c r="H517" s="9"/>
      <c r="I517" s="10"/>
    </row>
    <row r="518" spans="2:9" x14ac:dyDescent="0.3">
      <c r="B518" s="2" t="s">
        <v>5</v>
      </c>
      <c r="C518" s="22">
        <v>0</v>
      </c>
      <c r="D518" s="23">
        <v>0</v>
      </c>
      <c r="E518" s="24">
        <f>IF(D518=0,0,D518/C518)</f>
        <v>0</v>
      </c>
      <c r="G518" s="22">
        <v>0</v>
      </c>
      <c r="H518" s="23">
        <v>0</v>
      </c>
      <c r="I518" s="24">
        <f>IF(H518=0,0,H518/G518)</f>
        <v>0</v>
      </c>
    </row>
    <row r="519" spans="2:9" x14ac:dyDescent="0.3">
      <c r="B519" s="2"/>
      <c r="C519" s="1"/>
      <c r="D519" s="9"/>
      <c r="E519" s="10"/>
      <c r="G519" s="1"/>
      <c r="H519" s="9"/>
      <c r="I519" s="10"/>
    </row>
    <row r="520" spans="2:9" x14ac:dyDescent="0.3">
      <c r="B520" s="2" t="s">
        <v>6</v>
      </c>
      <c r="C520" s="18">
        <f>SUM(C516:C518)</f>
        <v>0</v>
      </c>
      <c r="D520" s="18">
        <f>SUM(D516:D518)</f>
        <v>0</v>
      </c>
      <c r="E520" s="20">
        <f>IF(D520=0,0,D520/C520)</f>
        <v>0</v>
      </c>
      <c r="F520" s="21"/>
      <c r="G520" s="18">
        <f>SUM(G516:G518)</f>
        <v>139657</v>
      </c>
      <c r="H520" s="19">
        <f>SUM(H516:H518)</f>
        <v>13191960.881763818</v>
      </c>
      <c r="I520" s="20">
        <f>IF(H520=0,0,H520/G520)</f>
        <v>94.459718322488797</v>
      </c>
    </row>
    <row r="521" spans="2:9" x14ac:dyDescent="0.3">
      <c r="B521" s="2"/>
      <c r="C521" s="1"/>
      <c r="D521" s="9"/>
      <c r="E521" s="10"/>
      <c r="G521" s="1"/>
      <c r="H521" s="9"/>
      <c r="I521" s="10"/>
    </row>
    <row r="522" spans="2:9" x14ac:dyDescent="0.3">
      <c r="B522" s="2" t="s">
        <v>7</v>
      </c>
      <c r="C522" s="1">
        <v>0</v>
      </c>
      <c r="D522" s="9">
        <v>0</v>
      </c>
      <c r="E522" s="10">
        <v>0</v>
      </c>
      <c r="G522" s="1">
        <v>0</v>
      </c>
      <c r="H522" s="9">
        <f>+G522*I520</f>
        <v>0</v>
      </c>
      <c r="I522" s="10">
        <v>0</v>
      </c>
    </row>
    <row r="523" spans="2:9" x14ac:dyDescent="0.3">
      <c r="B523" s="2"/>
      <c r="C523" s="1"/>
      <c r="D523" s="9"/>
      <c r="E523" s="10"/>
      <c r="G523" s="1">
        <v>0</v>
      </c>
      <c r="H523" s="9"/>
      <c r="I523" s="10"/>
    </row>
    <row r="524" spans="2:9" x14ac:dyDescent="0.3">
      <c r="B524" s="2" t="s">
        <v>11</v>
      </c>
      <c r="C524" s="22"/>
      <c r="D524" s="23">
        <f>+C524*E520</f>
        <v>0</v>
      </c>
      <c r="E524" s="24">
        <f>IF(D524=0,0,D524/C524)</f>
        <v>0</v>
      </c>
      <c r="G524" s="22">
        <v>-2056</v>
      </c>
      <c r="H524" s="23">
        <f>+G524*I520</f>
        <v>-194209.18087103698</v>
      </c>
      <c r="I524" s="24">
        <f>IF(H524=0,0,H524/G524)</f>
        <v>94.459718322488797</v>
      </c>
    </row>
    <row r="525" spans="2:9" x14ac:dyDescent="0.3">
      <c r="B525" s="2"/>
      <c r="C525" s="1"/>
      <c r="D525" s="9"/>
      <c r="E525" s="10"/>
      <c r="G525" s="1"/>
      <c r="H525" s="9"/>
      <c r="I525" s="10"/>
    </row>
    <row r="526" spans="2:9" ht="15" thickBot="1" x14ac:dyDescent="0.35">
      <c r="B526" s="2" t="s">
        <v>9</v>
      </c>
      <c r="C526" s="25">
        <f>SUM(C520:C524)</f>
        <v>0</v>
      </c>
      <c r="D526" s="25">
        <f>SUM(D520:D524)</f>
        <v>0</v>
      </c>
      <c r="E526" s="26">
        <f>IF(D526=0,0,D526/C526)</f>
        <v>0</v>
      </c>
      <c r="G526" s="25">
        <f>SUM(G520:G524)</f>
        <v>137601</v>
      </c>
      <c r="H526" s="25">
        <f>SUM(H520:H524)</f>
        <v>12997751.70089278</v>
      </c>
      <c r="I526" s="26">
        <f>IF(H526=0,0,H526/G526)</f>
        <v>94.459718322488783</v>
      </c>
    </row>
    <row r="527" spans="2:9" ht="15" thickTop="1" x14ac:dyDescent="0.3"/>
  </sheetData>
  <mergeCells count="68">
    <mergeCell ref="C374:E374"/>
    <mergeCell ref="G374:I374"/>
    <mergeCell ref="C389:E389"/>
    <mergeCell ref="G389:I389"/>
    <mergeCell ref="C329:E329"/>
    <mergeCell ref="G329:I329"/>
    <mergeCell ref="C344:E344"/>
    <mergeCell ref="G344:I344"/>
    <mergeCell ref="C359:E359"/>
    <mergeCell ref="G359:I359"/>
    <mergeCell ref="C282:E282"/>
    <mergeCell ref="G282:I282"/>
    <mergeCell ref="C299:E299"/>
    <mergeCell ref="G299:I299"/>
    <mergeCell ref="C314:E314"/>
    <mergeCell ref="G314:I314"/>
    <mergeCell ref="C236:E236"/>
    <mergeCell ref="G236:I236"/>
    <mergeCell ref="C250:E250"/>
    <mergeCell ref="G250:I250"/>
    <mergeCell ref="C265:E265"/>
    <mergeCell ref="G265:I265"/>
    <mergeCell ref="C189:E189"/>
    <mergeCell ref="G189:I189"/>
    <mergeCell ref="C204:E204"/>
    <mergeCell ref="G204:I204"/>
    <mergeCell ref="C221:E221"/>
    <mergeCell ref="G221:I221"/>
    <mergeCell ref="C144:E144"/>
    <mergeCell ref="G144:I144"/>
    <mergeCell ref="C159:E159"/>
    <mergeCell ref="G159:I159"/>
    <mergeCell ref="C174:E174"/>
    <mergeCell ref="G174:I174"/>
    <mergeCell ref="C95:E95"/>
    <mergeCell ref="G95:I95"/>
    <mergeCell ref="C112:E112"/>
    <mergeCell ref="G112:I112"/>
    <mergeCell ref="C129:E129"/>
    <mergeCell ref="G129:I129"/>
    <mergeCell ref="C50:E50"/>
    <mergeCell ref="G50:I50"/>
    <mergeCell ref="C65:E65"/>
    <mergeCell ref="G65:I65"/>
    <mergeCell ref="C80:E80"/>
    <mergeCell ref="G80:I80"/>
    <mergeCell ref="C4:E4"/>
    <mergeCell ref="G4:I4"/>
    <mergeCell ref="C20:E20"/>
    <mergeCell ref="G20:I20"/>
    <mergeCell ref="C35:E35"/>
    <mergeCell ref="G35:I35"/>
    <mergeCell ref="C499:E499"/>
    <mergeCell ref="G499:I499"/>
    <mergeCell ref="C514:E514"/>
    <mergeCell ref="G514:I514"/>
    <mergeCell ref="C404:E404"/>
    <mergeCell ref="G404:I404"/>
    <mergeCell ref="C465:E465"/>
    <mergeCell ref="G465:I465"/>
    <mergeCell ref="C482:E482"/>
    <mergeCell ref="G482:I482"/>
    <mergeCell ref="C435:E435"/>
    <mergeCell ref="G435:I435"/>
    <mergeCell ref="C450:E450"/>
    <mergeCell ref="G450:I450"/>
    <mergeCell ref="C419:E419"/>
    <mergeCell ref="G419:I419"/>
  </mergeCells>
  <pageMargins left="0.7" right="0.7" top="0.75" bottom="0.75" header="0.3" footer="0.3"/>
  <pageSetup scale="29" fitToHeight="5" orientation="landscape" r:id="rId1"/>
  <headerFooter>
    <oddFooter>&amp;L&amp;T&amp;D&amp;C&amp;F&amp;A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SO2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 Blake</dc:creator>
  <cp:lastModifiedBy>AEP</cp:lastModifiedBy>
  <cp:lastPrinted>2012-08-17T14:33:36Z</cp:lastPrinted>
  <dcterms:created xsi:type="dcterms:W3CDTF">2012-07-25T11:50:39Z</dcterms:created>
  <dcterms:modified xsi:type="dcterms:W3CDTF">2015-05-22T02:19:32Z</dcterms:modified>
</cp:coreProperties>
</file>