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640" activeTab="0"/>
  </bookViews>
  <sheets>
    <sheet name="Project 28" sheetId="1" r:id="rId1"/>
    <sheet name="Project 29" sheetId="2" r:id="rId2"/>
    <sheet name="Project 30" sheetId="3" r:id="rId3"/>
    <sheet name="Project 31" sheetId="4" r:id="rId4"/>
    <sheet name="Project 33" sheetId="5" r:id="rId5"/>
    <sheet name="Project 35" sheetId="6" r:id="rId6"/>
  </sheets>
  <definedNames>
    <definedName name="_xlnm.Print_Area" localSheetId="0">'Project 28'!$A$1:$J$41</definedName>
    <definedName name="_xlnm.Print_Area" localSheetId="1">'Project 29'!$A$1:$J$43</definedName>
    <definedName name="_xlnm.Print_Area" localSheetId="2">'Project 30'!$A$1:$J$45</definedName>
    <definedName name="_xlnm.Print_Area" localSheetId="3">'Project 31'!$A$1:$J$23</definedName>
    <definedName name="_xlnm.Print_Area" localSheetId="4">'Project 33'!$A$1:$J$38</definedName>
    <definedName name="_xlnm.Print_Area" localSheetId="5">'Project 35'!$A$1:$J$41</definedName>
  </definedNames>
  <calcPr fullCalcOnLoad="1"/>
</workbook>
</file>

<file path=xl/sharedStrings.xml><?xml version="1.0" encoding="utf-8"?>
<sst xmlns="http://schemas.openxmlformats.org/spreadsheetml/2006/main" count="185" uniqueCount="43">
  <si>
    <t>Month</t>
  </si>
  <si>
    <t>Plant Balance</t>
  </si>
  <si>
    <t>Book Depreciation</t>
  </si>
  <si>
    <t>Tax Depreciation</t>
  </si>
  <si>
    <t>Temporary Difference</t>
  </si>
  <si>
    <t>Income Tax Rate</t>
  </si>
  <si>
    <t>Deferred Tax</t>
  </si>
  <si>
    <t>Accumulated Deferred Taxes</t>
  </si>
  <si>
    <t>Deferred Taxes on Retirements</t>
  </si>
  <si>
    <t>Kentucky Utilities Company</t>
  </si>
  <si>
    <t>Deferred Tax Calculations</t>
  </si>
  <si>
    <t>Environmental Compliance Plans, by Approved Project</t>
  </si>
  <si>
    <t>Beg Balance</t>
  </si>
  <si>
    <t>Project 31 - Trimble County Ash Treatment Basin (BAP/GSP)</t>
  </si>
  <si>
    <t>2009 - Plan</t>
  </si>
  <si>
    <t xml:space="preserve"> </t>
  </si>
  <si>
    <t>2011 - Plan</t>
  </si>
  <si>
    <t>Project 35 - Ghent Station Air Compliance</t>
  </si>
  <si>
    <t>Project 29 - ATB Expansion at E.W. Brown Station (Phase II)</t>
  </si>
  <si>
    <t>Project 28 - Brown 3 SCR</t>
  </si>
  <si>
    <t>Project 33 - Beneficial Reuse</t>
  </si>
  <si>
    <t>Project 30 - Ghent CCP Storage (Landfill-Phase I)</t>
  </si>
  <si>
    <t xml:space="preserve">Due to Bonus Depreciation for tax purposes taken on certain components of Project 28, the deferred tax calculation for this project </t>
  </si>
  <si>
    <t>is computed separately for Federal and State purposes.  Specifically, for Federal taxes, certain assets received 50% bonus</t>
  </si>
  <si>
    <t>is shown below:</t>
  </si>
  <si>
    <t>Federal Basis</t>
  </si>
  <si>
    <t>Book Depr.</t>
  </si>
  <si>
    <t>Federal Tax Depr</t>
  </si>
  <si>
    <t>Fed. Difference</t>
  </si>
  <si>
    <t>Fed Tax Rate</t>
  </si>
  <si>
    <t>Fed Def Tax</t>
  </si>
  <si>
    <t>State Basis</t>
  </si>
  <si>
    <t>State Tax Depr</t>
  </si>
  <si>
    <t>St. Difference</t>
  </si>
  <si>
    <t>State Tax Rate</t>
  </si>
  <si>
    <t>St Def Tax</t>
  </si>
  <si>
    <t>St. Offset for Fed Taxes not Owed</t>
  </si>
  <si>
    <t>Total Deferred Tax</t>
  </si>
  <si>
    <t xml:space="preserve">Due to Bonus Depreciation for tax purposes taken on certain components of Project 30, the deferred tax calculation for this project </t>
  </si>
  <si>
    <t xml:space="preserve">Due to Bonus Depreciation for tax purposes taken on certain components of Project 35, the deferred tax calculation for this project </t>
  </si>
  <si>
    <t>depreciation, which reduces the Federal tax basis to 50% of the plant balance.  A sample calculation of deferred taxes for Feb 2014</t>
  </si>
  <si>
    <t xml:space="preserve">Due to Bonus Depreciation for tax purposes taken on certain components of Project 33, the deferred tax calculation for this project </t>
  </si>
  <si>
    <t xml:space="preserve">Due to Bonus Depreciation for tax purposes taken on certain components of Project 29, the deferred tax calculation for this project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</si>
</sst>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_(* #,##0_);_(* \(#,##0\);_(* &quot;-&quot;??_);_(@_)"/>
    <numFmt numFmtId="169" formatCode="_(* #,##0.0_);_(* \(#,##0.0\);_(* &quot;-&quot;??_);_(@_)"/>
    <numFmt numFmtId="170" formatCode="mmmm\ d\,\ yyyy"/>
    <numFmt numFmtId="171" formatCode="&quot;$&quot;#,##0.000000_);\(&quot;$&quot;#,##0.000000\)"/>
    <numFmt numFmtId="172" formatCode="&quot;$&quot;#,##0.000_);\(&quot;$&quot;#,##0.000\)"/>
    <numFmt numFmtId="173" formatCode="&quot;$&quot;#,##0.0_);\(&quot;$&quot;#,##0.0\)"/>
    <numFmt numFmtId="174" formatCode="0.0%"/>
    <numFmt numFmtId="175" formatCode="0.000%"/>
    <numFmt numFmtId="176" formatCode="&quot;$&quot;#,##0.00"/>
    <numFmt numFmtId="177" formatCode="&quot;$&quot;#,##0.0"/>
    <numFmt numFmtId="178" formatCode="&quot;$&quot;#,##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[$-409]dddd\,\ mmmm\ dd\,\ yyyy"/>
    <numFmt numFmtId="182" formatCode="mm/dd/yyyy"/>
    <numFmt numFmtId="183" formatCode="[$-409]mmm\-yy;@"/>
    <numFmt numFmtId="184" formatCode="&quot;$&quot;#,##0.000000_);[Red]\(&quot;$&quot;#,##0.000000\)"/>
    <numFmt numFmtId="185" formatCode="0.0000%"/>
    <numFmt numFmtId="186" formatCode="&quot;$&quot;#,##0.0000_);[Red]\(&quot;$&quot;#,##0.0000\)"/>
    <numFmt numFmtId="187" formatCode="_(* #,##0.000_);_(* \(#,##0.000\);_(* &quot;-&quot;??_);_(@_)"/>
    <numFmt numFmtId="188" formatCode="mmm\-yyyy"/>
    <numFmt numFmtId="189" formatCode="_(* #,##0.0000_);_(* \(#,##0.0000\);_(* &quot;-&quot;????_);_(@_)"/>
  </numFmts>
  <fonts count="39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3" fontId="0" fillId="0" borderId="0" xfId="0" applyNumberFormat="1" applyAlignment="1">
      <alignment/>
    </xf>
    <xf numFmtId="18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1" fontId="0" fillId="0" borderId="0" xfId="0" applyNumberFormat="1" applyAlignment="1">
      <alignment/>
    </xf>
    <xf numFmtId="185" fontId="0" fillId="0" borderId="0" xfId="0" applyNumberFormat="1" applyAlignment="1">
      <alignment/>
    </xf>
    <xf numFmtId="183" fontId="4" fillId="0" borderId="0" xfId="0" applyNumberFormat="1" applyFont="1" applyFill="1" applyBorder="1" applyAlignment="1" quotePrefix="1">
      <alignment horizontal="left"/>
    </xf>
    <xf numFmtId="168" fontId="0" fillId="0" borderId="0" xfId="42" applyNumberFormat="1" applyAlignment="1">
      <alignment/>
    </xf>
    <xf numFmtId="183" fontId="3" fillId="0" borderId="0" xfId="0" applyNumberFormat="1" applyFont="1" applyFill="1" applyAlignment="1" quotePrefix="1">
      <alignment horizontal="left"/>
    </xf>
    <xf numFmtId="0" fontId="3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Alignment="1">
      <alignment/>
    </xf>
    <xf numFmtId="168" fontId="0" fillId="0" borderId="0" xfId="42" applyNumberFormat="1" applyFont="1" applyAlignment="1">
      <alignment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 quotePrefix="1">
      <alignment horizontal="left"/>
    </xf>
    <xf numFmtId="183" fontId="0" fillId="0" borderId="0" xfId="0" applyNumberFormat="1" applyFont="1" applyFill="1" applyAlignment="1">
      <alignment horizontal="left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168" fontId="0" fillId="0" borderId="0" xfId="42" applyNumberFormat="1" applyFont="1" applyAlignment="1">
      <alignment/>
    </xf>
    <xf numFmtId="41" fontId="0" fillId="0" borderId="0" xfId="0" applyNumberFormat="1" applyFill="1" applyAlignment="1">
      <alignment/>
    </xf>
    <xf numFmtId="168" fontId="0" fillId="0" borderId="0" xfId="42" applyNumberFormat="1" applyFont="1" applyFill="1" applyAlignment="1">
      <alignment/>
    </xf>
    <xf numFmtId="41" fontId="0" fillId="0" borderId="0" xfId="0" applyNumberFormat="1" applyFont="1" applyAlignment="1" quotePrefix="1">
      <alignment horizontal="left"/>
    </xf>
    <xf numFmtId="43" fontId="0" fillId="0" borderId="0" xfId="42" applyFont="1" applyAlignment="1">
      <alignment/>
    </xf>
    <xf numFmtId="168" fontId="0" fillId="0" borderId="0" xfId="42" applyNumberFormat="1" applyFont="1" applyFill="1" applyAlignment="1" quotePrefix="1">
      <alignment horizontal="left"/>
    </xf>
    <xf numFmtId="43" fontId="0" fillId="0" borderId="0" xfId="42" applyFont="1" applyFill="1" applyAlignment="1">
      <alignment/>
    </xf>
    <xf numFmtId="185" fontId="0" fillId="0" borderId="0" xfId="0" applyNumberFormat="1" applyFill="1" applyAlignment="1">
      <alignment/>
    </xf>
    <xf numFmtId="0" fontId="0" fillId="0" borderId="0" xfId="0" applyFill="1" applyAlignment="1">
      <alignment/>
    </xf>
    <xf numFmtId="37" fontId="0" fillId="0" borderId="0" xfId="0" applyNumberForma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workbookViewId="0" topLeftCell="A1">
      <selection activeCell="A16" sqref="A16:J2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5" width="14.28125" style="0" bestFit="1" customWidth="1"/>
    <col min="6" max="8" width="12.7109375" style="0" customWidth="1"/>
    <col min="9" max="9" width="16.57421875" style="0" bestFit="1" customWidth="1"/>
    <col min="10" max="10" width="13.140625" style="0" customWidth="1"/>
    <col min="11" max="11" width="11.8515625" style="0" bestFit="1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 s="1"/>
      <c r="B4" s="2"/>
      <c r="C4" s="2"/>
      <c r="D4" s="2"/>
      <c r="E4" s="2"/>
      <c r="F4" s="2"/>
      <c r="G4" s="2"/>
      <c r="H4" s="2"/>
      <c r="I4" s="2"/>
      <c r="J4" s="2"/>
    </row>
    <row r="5" ht="12.75">
      <c r="A5" s="9" t="s">
        <v>14</v>
      </c>
    </row>
    <row r="6" ht="12.75">
      <c r="A6" s="11" t="s">
        <v>19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>
        <v>17958294</v>
      </c>
    </row>
    <row r="10" spans="1:10" ht="12.75">
      <c r="A10" s="18">
        <v>41526</v>
      </c>
      <c r="C10" s="7">
        <v>91793424</v>
      </c>
      <c r="D10" s="15">
        <v>179762</v>
      </c>
      <c r="E10" s="15">
        <v>593165</v>
      </c>
      <c r="F10" s="7">
        <f aca="true" t="shared" si="0" ref="F10:F21">E10-D10</f>
        <v>413403</v>
      </c>
      <c r="G10" s="8">
        <v>0.389</v>
      </c>
      <c r="H10" s="7">
        <f aca="true" t="shared" si="1" ref="H10:H21">F10*G10</f>
        <v>160813.767</v>
      </c>
      <c r="I10" s="7">
        <f>I9+H10</f>
        <v>18119107.767</v>
      </c>
      <c r="J10" s="7">
        <v>0</v>
      </c>
    </row>
    <row r="11" spans="1:10" ht="12.75">
      <c r="A11" s="16">
        <v>41548</v>
      </c>
      <c r="C11" s="7">
        <v>91793424</v>
      </c>
      <c r="D11" s="15">
        <v>179762</v>
      </c>
      <c r="E11" s="15">
        <v>593164</v>
      </c>
      <c r="F11" s="7">
        <f t="shared" si="0"/>
        <v>413402</v>
      </c>
      <c r="G11" s="8">
        <v>0.389</v>
      </c>
      <c r="H11" s="7">
        <f t="shared" si="1"/>
        <v>160813.378</v>
      </c>
      <c r="I11" s="7">
        <f>I10+H11</f>
        <v>18279921.145</v>
      </c>
      <c r="J11" s="7">
        <v>0</v>
      </c>
    </row>
    <row r="12" spans="1:11" ht="12.75">
      <c r="A12" s="16">
        <v>41579</v>
      </c>
      <c r="C12" s="7">
        <v>91793424</v>
      </c>
      <c r="D12" s="15">
        <v>179762</v>
      </c>
      <c r="E12" s="15">
        <v>593164</v>
      </c>
      <c r="F12" s="7">
        <f t="shared" si="0"/>
        <v>413402</v>
      </c>
      <c r="G12" s="8">
        <v>0.389</v>
      </c>
      <c r="H12" s="7">
        <f t="shared" si="1"/>
        <v>160813.378</v>
      </c>
      <c r="I12" s="7">
        <f>I11+H12</f>
        <v>18440734.523</v>
      </c>
      <c r="J12" s="7">
        <v>0</v>
      </c>
      <c r="K12" s="19"/>
    </row>
    <row r="13" spans="1:11" ht="12.75">
      <c r="A13" s="16">
        <v>41609</v>
      </c>
      <c r="C13" s="7">
        <v>91793424</v>
      </c>
      <c r="D13" s="15">
        <v>179762</v>
      </c>
      <c r="E13" s="15">
        <v>593164</v>
      </c>
      <c r="F13" s="7">
        <f t="shared" si="0"/>
        <v>413402</v>
      </c>
      <c r="G13" s="8">
        <v>0.389</v>
      </c>
      <c r="H13" s="7">
        <f t="shared" si="1"/>
        <v>160813.378</v>
      </c>
      <c r="I13" s="7">
        <f>I12+H13</f>
        <v>18601547.900999997</v>
      </c>
      <c r="J13" s="7">
        <v>0</v>
      </c>
      <c r="K13" s="19"/>
    </row>
    <row r="14" spans="1:11" ht="12.75">
      <c r="A14" s="16">
        <v>41640</v>
      </c>
      <c r="C14" s="7">
        <v>91793424</v>
      </c>
      <c r="D14" s="15">
        <v>179762</v>
      </c>
      <c r="E14" s="15">
        <v>617289</v>
      </c>
      <c r="F14" s="7">
        <f t="shared" si="0"/>
        <v>437527</v>
      </c>
      <c r="G14" s="8">
        <v>0.389</v>
      </c>
      <c r="H14" s="7">
        <f t="shared" si="1"/>
        <v>170198.003</v>
      </c>
      <c r="I14" s="7">
        <f>I13+H14-1</f>
        <v>18771744.903999995</v>
      </c>
      <c r="J14" s="7">
        <v>0</v>
      </c>
      <c r="K14" s="21"/>
    </row>
    <row r="15" spans="1:10" ht="12.75">
      <c r="A15" s="16">
        <v>41671</v>
      </c>
      <c r="C15" s="7">
        <v>91793424</v>
      </c>
      <c r="D15" s="15">
        <v>179762</v>
      </c>
      <c r="E15" s="15">
        <v>617289</v>
      </c>
      <c r="F15" s="7">
        <f t="shared" si="0"/>
        <v>437527</v>
      </c>
      <c r="G15" s="8">
        <v>0.389</v>
      </c>
      <c r="H15" s="7">
        <f t="shared" si="1"/>
        <v>170198.003</v>
      </c>
      <c r="I15" s="7">
        <f>I14+H15-1</f>
        <v>18941941.906999994</v>
      </c>
      <c r="J15" s="7">
        <v>0</v>
      </c>
    </row>
    <row r="16" spans="1:10" ht="12.75">
      <c r="A16" s="18">
        <v>41707</v>
      </c>
      <c r="C16" s="7">
        <v>91793424</v>
      </c>
      <c r="D16" s="15">
        <v>179762</v>
      </c>
      <c r="E16" s="15">
        <v>617287</v>
      </c>
      <c r="F16" s="7">
        <f t="shared" si="0"/>
        <v>437525</v>
      </c>
      <c r="G16" s="8">
        <v>0.389</v>
      </c>
      <c r="H16" s="7">
        <f t="shared" si="1"/>
        <v>170197.225</v>
      </c>
      <c r="I16" s="7">
        <f>I15+H16</f>
        <v>19112139.131999996</v>
      </c>
      <c r="J16" s="7">
        <v>0</v>
      </c>
    </row>
    <row r="17" spans="1:10" ht="12.75">
      <c r="A17" s="16">
        <v>41730</v>
      </c>
      <c r="C17" s="7">
        <v>91793424</v>
      </c>
      <c r="D17" s="15">
        <v>179762</v>
      </c>
      <c r="E17" s="15">
        <v>617287</v>
      </c>
      <c r="F17" s="7">
        <f t="shared" si="0"/>
        <v>437525</v>
      </c>
      <c r="G17" s="8">
        <v>0.389</v>
      </c>
      <c r="H17" s="7">
        <f t="shared" si="1"/>
        <v>170197.225</v>
      </c>
      <c r="I17" s="7">
        <f>I16+H17</f>
        <v>19282336.356999997</v>
      </c>
      <c r="J17" s="7">
        <v>0</v>
      </c>
    </row>
    <row r="18" spans="1:10" ht="12.75">
      <c r="A18" s="16">
        <v>41760</v>
      </c>
      <c r="C18" s="7">
        <v>91793424</v>
      </c>
      <c r="D18" s="15">
        <v>179762</v>
      </c>
      <c r="E18" s="15">
        <v>617286</v>
      </c>
      <c r="F18" s="7">
        <f t="shared" si="0"/>
        <v>437524</v>
      </c>
      <c r="G18" s="8">
        <v>0.389</v>
      </c>
      <c r="H18" s="7">
        <f t="shared" si="1"/>
        <v>170196.836</v>
      </c>
      <c r="I18" s="7">
        <f>I17+H18</f>
        <v>19452533.192999996</v>
      </c>
      <c r="J18" s="7">
        <v>0</v>
      </c>
    </row>
    <row r="19" spans="1:10" ht="12.75">
      <c r="A19" s="16">
        <v>41791</v>
      </c>
      <c r="C19" s="7">
        <v>91793424</v>
      </c>
      <c r="D19" s="15">
        <v>179762</v>
      </c>
      <c r="E19" s="15">
        <v>617286</v>
      </c>
      <c r="F19" s="7">
        <f t="shared" si="0"/>
        <v>437524</v>
      </c>
      <c r="G19" s="8">
        <v>0.389</v>
      </c>
      <c r="H19" s="7">
        <f t="shared" si="1"/>
        <v>170196.836</v>
      </c>
      <c r="I19" s="7">
        <f>I18+H19</f>
        <v>19622730.028999995</v>
      </c>
      <c r="J19" s="7">
        <v>0</v>
      </c>
    </row>
    <row r="20" spans="1:10" ht="12.75">
      <c r="A20" s="16">
        <v>41821</v>
      </c>
      <c r="C20" s="7">
        <v>91793424</v>
      </c>
      <c r="D20" s="15">
        <v>179762</v>
      </c>
      <c r="E20" s="15">
        <v>617288</v>
      </c>
      <c r="F20" s="7">
        <f t="shared" si="0"/>
        <v>437526</v>
      </c>
      <c r="G20" s="8">
        <v>0.389</v>
      </c>
      <c r="H20" s="7">
        <f t="shared" si="1"/>
        <v>170197.614</v>
      </c>
      <c r="I20" s="7">
        <f>I19+H20-1</f>
        <v>19792926.642999995</v>
      </c>
      <c r="J20" s="7">
        <v>0</v>
      </c>
    </row>
    <row r="21" spans="1:10" ht="12.75">
      <c r="A21" s="16">
        <v>41852</v>
      </c>
      <c r="C21" s="7">
        <v>94427917</v>
      </c>
      <c r="D21" s="15">
        <v>182342</v>
      </c>
      <c r="E21" s="15">
        <v>874003</v>
      </c>
      <c r="F21" s="7">
        <f t="shared" si="0"/>
        <v>691661</v>
      </c>
      <c r="G21" s="8">
        <v>0.389</v>
      </c>
      <c r="H21" s="7">
        <f t="shared" si="1"/>
        <v>269056.129</v>
      </c>
      <c r="I21" s="7">
        <f>I20+H21-1</f>
        <v>20061981.771999996</v>
      </c>
      <c r="J21" s="7">
        <v>31119</v>
      </c>
    </row>
    <row r="22" spans="1:10" ht="12.75">
      <c r="A22" s="16"/>
      <c r="C22" s="7"/>
      <c r="D22" s="7"/>
      <c r="E22" s="7"/>
      <c r="F22" s="7"/>
      <c r="G22" s="7"/>
      <c r="H22" s="7"/>
      <c r="I22" s="7"/>
      <c r="J22" s="7"/>
    </row>
    <row r="23" spans="1:10" ht="12.75">
      <c r="A23" s="16"/>
      <c r="C23" s="7"/>
      <c r="D23" s="7"/>
      <c r="E23" s="7" t="s">
        <v>15</v>
      </c>
      <c r="F23" s="7"/>
      <c r="G23" s="7"/>
      <c r="H23" s="7"/>
      <c r="I23" s="7"/>
      <c r="J23" s="7"/>
    </row>
    <row r="24" spans="1:10" ht="12.75">
      <c r="A24" s="16"/>
      <c r="C24" s="25" t="s">
        <v>22</v>
      </c>
      <c r="D24" s="15"/>
      <c r="E24" s="26"/>
      <c r="F24" s="7"/>
      <c r="G24" s="8"/>
      <c r="H24" s="7"/>
      <c r="I24" s="7"/>
      <c r="J24" s="7"/>
    </row>
    <row r="25" spans="1:10" ht="12.75">
      <c r="A25" s="16"/>
      <c r="C25" s="25" t="s">
        <v>23</v>
      </c>
      <c r="D25" s="15"/>
      <c r="E25" s="26"/>
      <c r="F25" s="7"/>
      <c r="G25" s="8"/>
      <c r="H25" s="7"/>
      <c r="I25" s="7"/>
      <c r="J25" s="7"/>
    </row>
    <row r="26" spans="1:10" ht="12.75">
      <c r="A26" s="16"/>
      <c r="C26" s="25" t="s">
        <v>40</v>
      </c>
      <c r="D26" s="15"/>
      <c r="E26" s="26"/>
      <c r="F26" s="7"/>
      <c r="G26" s="8"/>
      <c r="H26" s="7"/>
      <c r="I26" s="7"/>
      <c r="J26" s="7"/>
    </row>
    <row r="27" spans="1:10" ht="12.75">
      <c r="A27" s="16"/>
      <c r="C27" s="7" t="s">
        <v>24</v>
      </c>
      <c r="D27" s="15"/>
      <c r="E27" s="26"/>
      <c r="F27" s="7"/>
      <c r="G27" s="8"/>
      <c r="H27" s="7"/>
      <c r="I27" s="7"/>
      <c r="J27" s="7"/>
    </row>
    <row r="28" spans="1:11" ht="12.75">
      <c r="A28" s="16"/>
      <c r="C28" s="17"/>
      <c r="D28" s="15"/>
      <c r="E28" s="15"/>
      <c r="H28" s="22"/>
      <c r="I28" s="22"/>
      <c r="J28" s="22"/>
      <c r="K28" s="22"/>
    </row>
    <row r="29" spans="3:10" ht="12.75">
      <c r="C29" s="23" t="s">
        <v>25</v>
      </c>
      <c r="D29" s="27" t="s">
        <v>26</v>
      </c>
      <c r="E29" s="28" t="s">
        <v>27</v>
      </c>
      <c r="F29" s="23" t="s">
        <v>28</v>
      </c>
      <c r="G29" s="29" t="s">
        <v>29</v>
      </c>
      <c r="H29" s="23" t="s">
        <v>30</v>
      </c>
      <c r="I29" s="23"/>
      <c r="J29" s="7"/>
    </row>
    <row r="30" spans="3:10" ht="12.75">
      <c r="C30" s="23">
        <v>18534899</v>
      </c>
      <c r="D30" s="24">
        <v>179762</v>
      </c>
      <c r="E30" s="24">
        <v>103131</v>
      </c>
      <c r="F30" s="23">
        <f>E30-D30</f>
        <v>-76631</v>
      </c>
      <c r="G30" s="29">
        <v>0.35</v>
      </c>
      <c r="H30" s="23">
        <f>F30*G30</f>
        <v>-26820.85</v>
      </c>
      <c r="I30" s="23"/>
      <c r="J30" s="7"/>
    </row>
    <row r="31" spans="3:10" ht="12.75">
      <c r="C31" s="23">
        <v>27538078</v>
      </c>
      <c r="D31" s="24"/>
      <c r="E31" s="24">
        <v>458968</v>
      </c>
      <c r="F31" s="23">
        <f>E31-D31</f>
        <v>458968</v>
      </c>
      <c r="G31" s="29">
        <v>0.35</v>
      </c>
      <c r="H31" s="23">
        <f>F31*G31</f>
        <v>160638.8</v>
      </c>
      <c r="I31" s="23"/>
      <c r="J31" s="7"/>
    </row>
    <row r="32" spans="3:10" ht="12.75">
      <c r="C32" s="23">
        <v>-176214</v>
      </c>
      <c r="D32" s="24"/>
      <c r="E32" s="24">
        <v>-1060</v>
      </c>
      <c r="F32" s="23">
        <f>E32-D32</f>
        <v>-1060</v>
      </c>
      <c r="G32" s="29">
        <v>0.35</v>
      </c>
      <c r="H32" s="23">
        <f>F32*G32</f>
        <v>-371</v>
      </c>
      <c r="I32" s="23"/>
      <c r="J32" s="7"/>
    </row>
    <row r="33" spans="3:10" ht="12.75">
      <c r="C33" s="23" t="s">
        <v>31</v>
      </c>
      <c r="D33" s="24" t="s">
        <v>26</v>
      </c>
      <c r="E33" s="28" t="s">
        <v>32</v>
      </c>
      <c r="F33" s="23" t="s">
        <v>33</v>
      </c>
      <c r="G33" s="29" t="s">
        <v>34</v>
      </c>
      <c r="H33" s="23" t="s">
        <v>35</v>
      </c>
      <c r="I33" s="23"/>
      <c r="J33" s="7"/>
    </row>
    <row r="34" spans="3:10" ht="12.75">
      <c r="C34" s="23">
        <v>37069798</v>
      </c>
      <c r="D34" s="24">
        <v>179762</v>
      </c>
      <c r="E34" s="24">
        <v>206263</v>
      </c>
      <c r="F34" s="23">
        <f>E34-D34</f>
        <v>26501</v>
      </c>
      <c r="G34" s="29">
        <v>0.06</v>
      </c>
      <c r="H34" s="23">
        <f>F34*G34</f>
        <v>1590.06</v>
      </c>
      <c r="I34" s="23"/>
      <c r="J34" s="7"/>
    </row>
    <row r="35" spans="3:10" ht="12.75">
      <c r="C35" s="23">
        <v>55076054</v>
      </c>
      <c r="D35" s="24"/>
      <c r="E35" s="24">
        <v>917934</v>
      </c>
      <c r="F35" s="23">
        <f>E35-D35</f>
        <v>917934</v>
      </c>
      <c r="G35" s="29">
        <v>0.06</v>
      </c>
      <c r="H35" s="23">
        <f>F35*G35</f>
        <v>55076.04</v>
      </c>
      <c r="I35" s="23"/>
      <c r="J35" s="7"/>
    </row>
    <row r="36" spans="3:10" ht="12.75">
      <c r="C36" s="23">
        <v>-352428</v>
      </c>
      <c r="D36" s="24"/>
      <c r="E36" s="24">
        <v>-2120</v>
      </c>
      <c r="F36" s="23">
        <f>E36-D36</f>
        <v>-2120</v>
      </c>
      <c r="G36" s="29">
        <v>0.06</v>
      </c>
      <c r="H36" s="23">
        <f>F36*G36</f>
        <v>-127.19999999999999</v>
      </c>
      <c r="I36" s="23"/>
      <c r="J36" s="7"/>
    </row>
    <row r="37" spans="3:9" ht="12.75">
      <c r="C37" s="23"/>
      <c r="D37" s="24"/>
      <c r="E37" s="28"/>
      <c r="F37" s="23"/>
      <c r="G37" s="29"/>
      <c r="H37" s="29" t="s">
        <v>36</v>
      </c>
      <c r="I37" s="23"/>
    </row>
    <row r="38" spans="3:9" ht="12.75">
      <c r="C38" s="23"/>
      <c r="D38" s="24"/>
      <c r="E38" s="28"/>
      <c r="F38" s="23"/>
      <c r="G38" s="29"/>
      <c r="H38" s="23">
        <f>SUM(H34,H35,H36)*-G30</f>
        <v>-19788.614999999998</v>
      </c>
      <c r="I38" s="23"/>
    </row>
    <row r="39" spans="3:9" ht="12.75">
      <c r="C39" s="30"/>
      <c r="D39" s="30"/>
      <c r="E39" s="30"/>
      <c r="F39" s="30"/>
      <c r="G39" s="30"/>
      <c r="H39" s="23"/>
      <c r="I39" s="23"/>
    </row>
    <row r="40" spans="3:9" ht="12.75">
      <c r="C40" s="30"/>
      <c r="D40" s="30"/>
      <c r="E40" s="30"/>
      <c r="F40" s="30"/>
      <c r="G40" s="30"/>
      <c r="H40" s="23" t="s">
        <v>37</v>
      </c>
      <c r="I40" s="23"/>
    </row>
    <row r="41" ht="12.75">
      <c r="H41" s="23">
        <f>SUM(H32,,H34,,H38,H30,H31,H35,H36)</f>
        <v>170197.235</v>
      </c>
    </row>
  </sheetData>
  <sheetProtection/>
  <printOptions/>
  <pageMargins left="0.7" right="0.7" top="1.15625" bottom="0.75" header="0.3" footer="0.3"/>
  <pageSetup fitToHeight="1" fitToWidth="1" horizontalDpi="600" verticalDpi="600" orientation="portrait" scale="75" r:id="rId1"/>
  <headerFooter>
    <oddHeader>&amp;R&amp;"Times New Roman,Bold"&amp;12Attachment to Response to Question No. 3
Page &amp;P of &amp;N
Garrett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">
      <selection activeCell="A16" sqref="A16:J2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5" width="14.28125" style="0" bestFit="1" customWidth="1"/>
    <col min="6" max="8" width="12.7109375" style="0" customWidth="1"/>
    <col min="9" max="9" width="16.57421875" style="0" bestFit="1" customWidth="1"/>
    <col min="10" max="10" width="13.8515625" style="0" customWidth="1"/>
    <col min="11" max="11" width="10.8515625" style="0" bestFit="1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14</v>
      </c>
    </row>
    <row r="6" ht="12.75">
      <c r="A6" s="11" t="s">
        <v>18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>
        <v>2451934</v>
      </c>
    </row>
    <row r="10" spans="1:11" ht="12.75">
      <c r="A10" s="18">
        <v>41526</v>
      </c>
      <c r="C10" s="7">
        <v>16622587</v>
      </c>
      <c r="D10" s="15">
        <v>22343</v>
      </c>
      <c r="E10" s="15">
        <v>703621</v>
      </c>
      <c r="F10" s="7">
        <f aca="true" t="shared" si="0" ref="F10:F21">E10-D10</f>
        <v>681278</v>
      </c>
      <c r="G10" s="8">
        <v>0.389</v>
      </c>
      <c r="H10" s="7">
        <f aca="true" t="shared" si="1" ref="H10:H21">F10*G10</f>
        <v>265017.142</v>
      </c>
      <c r="I10" s="7">
        <f>I9+H10</f>
        <v>2716951.142</v>
      </c>
      <c r="J10" s="7">
        <v>0</v>
      </c>
      <c r="K10" s="21"/>
    </row>
    <row r="11" spans="1:11" ht="12.75">
      <c r="A11" s="16">
        <v>41548</v>
      </c>
      <c r="C11" s="7">
        <v>16622587</v>
      </c>
      <c r="D11" s="15">
        <v>32523.1</v>
      </c>
      <c r="E11" s="15">
        <v>703621</v>
      </c>
      <c r="F11" s="7">
        <f t="shared" si="0"/>
        <v>671097.9</v>
      </c>
      <c r="G11" s="8">
        <v>0.389</v>
      </c>
      <c r="H11" s="7">
        <f t="shared" si="1"/>
        <v>261057.08310000002</v>
      </c>
      <c r="I11" s="23">
        <f>I10+H11</f>
        <v>2978008.2251</v>
      </c>
      <c r="J11" s="7">
        <v>0</v>
      </c>
      <c r="K11" s="21"/>
    </row>
    <row r="12" spans="1:10" ht="12.75">
      <c r="A12" s="16">
        <v>41579</v>
      </c>
      <c r="C12" s="7">
        <v>16622587</v>
      </c>
      <c r="D12" s="15">
        <v>32523.1</v>
      </c>
      <c r="E12" s="15">
        <v>703622</v>
      </c>
      <c r="F12" s="7">
        <f t="shared" si="0"/>
        <v>671098.9</v>
      </c>
      <c r="G12" s="8">
        <v>0.389</v>
      </c>
      <c r="H12" s="7">
        <f t="shared" si="1"/>
        <v>261057.4721</v>
      </c>
      <c r="I12" s="7">
        <f>I11+H12-1</f>
        <v>3239064.6972</v>
      </c>
      <c r="J12" s="7">
        <v>0</v>
      </c>
    </row>
    <row r="13" spans="1:11" ht="12.75">
      <c r="A13" s="16">
        <v>41609</v>
      </c>
      <c r="C13" s="7">
        <v>16622587</v>
      </c>
      <c r="D13" s="15">
        <v>32523.1</v>
      </c>
      <c r="E13" s="15">
        <v>703622</v>
      </c>
      <c r="F13" s="7">
        <f t="shared" si="0"/>
        <v>671098.9</v>
      </c>
      <c r="G13" s="8">
        <v>0.389</v>
      </c>
      <c r="H13" s="7">
        <f t="shared" si="1"/>
        <v>261057.4721</v>
      </c>
      <c r="I13" s="7">
        <f>I12+H13</f>
        <v>3500122.1692999997</v>
      </c>
      <c r="J13" s="7">
        <v>0</v>
      </c>
      <c r="K13" s="7"/>
    </row>
    <row r="14" spans="1:11" ht="12.75">
      <c r="A14" s="16">
        <v>41640</v>
      </c>
      <c r="C14" s="7">
        <v>16622587</v>
      </c>
      <c r="D14" s="15">
        <v>32523.1</v>
      </c>
      <c r="E14" s="15">
        <v>111862</v>
      </c>
      <c r="F14" s="7">
        <f t="shared" si="0"/>
        <v>79338.9</v>
      </c>
      <c r="G14" s="8">
        <v>0.389</v>
      </c>
      <c r="H14" s="7">
        <f t="shared" si="1"/>
        <v>30862.8321</v>
      </c>
      <c r="I14" s="7">
        <f>I13+H14-1</f>
        <v>3530984.0013999995</v>
      </c>
      <c r="J14" s="7">
        <v>0</v>
      </c>
      <c r="K14" s="21"/>
    </row>
    <row r="15" spans="1:11" ht="12.75">
      <c r="A15" s="16">
        <v>41671</v>
      </c>
      <c r="C15" s="7">
        <v>16622587</v>
      </c>
      <c r="D15" s="15">
        <v>32523.1</v>
      </c>
      <c r="E15" s="15">
        <v>111862</v>
      </c>
      <c r="F15" s="7">
        <f t="shared" si="0"/>
        <v>79338.9</v>
      </c>
      <c r="G15" s="8">
        <v>0.389</v>
      </c>
      <c r="H15" s="7">
        <f t="shared" si="1"/>
        <v>30862.8321</v>
      </c>
      <c r="I15" s="7">
        <f>I14+H15-1</f>
        <v>3561845.8334999997</v>
      </c>
      <c r="J15" s="7">
        <v>0</v>
      </c>
      <c r="K15" s="20" t="s">
        <v>15</v>
      </c>
    </row>
    <row r="16" spans="1:11" ht="12.75">
      <c r="A16" s="18">
        <v>41707</v>
      </c>
      <c r="C16" s="7">
        <v>16622587</v>
      </c>
      <c r="D16" s="15">
        <v>32523</v>
      </c>
      <c r="E16" s="15">
        <v>111862</v>
      </c>
      <c r="F16" s="7">
        <f t="shared" si="0"/>
        <v>79339</v>
      </c>
      <c r="G16" s="8">
        <v>0.389</v>
      </c>
      <c r="H16" s="7">
        <f t="shared" si="1"/>
        <v>30862.871</v>
      </c>
      <c r="I16" s="7">
        <f>I15+H16</f>
        <v>3592708.7044999995</v>
      </c>
      <c r="J16" s="7">
        <v>0</v>
      </c>
      <c r="K16" s="20"/>
    </row>
    <row r="17" spans="1:11" ht="12.75">
      <c r="A17" s="16">
        <v>41730</v>
      </c>
      <c r="C17" s="7">
        <v>16622587</v>
      </c>
      <c r="D17" s="15">
        <v>32523</v>
      </c>
      <c r="E17" s="15">
        <v>111861</v>
      </c>
      <c r="F17" s="7">
        <f t="shared" si="0"/>
        <v>79338</v>
      </c>
      <c r="G17" s="8">
        <v>0.389</v>
      </c>
      <c r="H17" s="7">
        <f t="shared" si="1"/>
        <v>30862.482</v>
      </c>
      <c r="I17" s="23">
        <f>I16+H17</f>
        <v>3623571.1864999994</v>
      </c>
      <c r="J17" s="7">
        <v>0</v>
      </c>
      <c r="K17" s="20"/>
    </row>
    <row r="18" spans="1:11" ht="12.75">
      <c r="A18" s="16">
        <v>41760</v>
      </c>
      <c r="C18" s="7">
        <v>16622587</v>
      </c>
      <c r="D18" s="15">
        <v>32523</v>
      </c>
      <c r="E18" s="15">
        <v>111861</v>
      </c>
      <c r="F18" s="7">
        <f t="shared" si="0"/>
        <v>79338</v>
      </c>
      <c r="G18" s="8">
        <v>0.389</v>
      </c>
      <c r="H18" s="7">
        <f t="shared" si="1"/>
        <v>30862.482</v>
      </c>
      <c r="I18" s="7">
        <f>I17+H18-1</f>
        <v>3654432.668499999</v>
      </c>
      <c r="J18" s="7">
        <v>0</v>
      </c>
      <c r="K18" s="20"/>
    </row>
    <row r="19" spans="1:11" ht="12.75">
      <c r="A19" s="16">
        <v>41791</v>
      </c>
      <c r="C19" s="7">
        <v>16622587</v>
      </c>
      <c r="D19" s="15">
        <v>32523</v>
      </c>
      <c r="E19" s="15">
        <v>111861</v>
      </c>
      <c r="F19" s="7">
        <f t="shared" si="0"/>
        <v>79338</v>
      </c>
      <c r="G19" s="8">
        <v>0.389</v>
      </c>
      <c r="H19" s="7">
        <f t="shared" si="1"/>
        <v>30862.482</v>
      </c>
      <c r="I19" s="7">
        <f>I18+H19</f>
        <v>3685295.150499999</v>
      </c>
      <c r="J19" s="7">
        <v>0</v>
      </c>
      <c r="K19" s="20"/>
    </row>
    <row r="20" spans="1:11" ht="12.75">
      <c r="A20" s="16">
        <v>41821</v>
      </c>
      <c r="C20" s="7">
        <v>16622587</v>
      </c>
      <c r="D20" s="15">
        <v>32523</v>
      </c>
      <c r="E20" s="15">
        <v>111863</v>
      </c>
      <c r="F20" s="7">
        <f t="shared" si="0"/>
        <v>79340</v>
      </c>
      <c r="G20" s="8">
        <v>0.389</v>
      </c>
      <c r="H20" s="7">
        <f t="shared" si="1"/>
        <v>30863.260000000002</v>
      </c>
      <c r="I20" s="7">
        <f>I19+H20-1</f>
        <v>3716157.410499999</v>
      </c>
      <c r="J20" s="7">
        <v>0</v>
      </c>
      <c r="K20" s="20"/>
    </row>
    <row r="21" spans="1:11" ht="12.75">
      <c r="A21" s="16">
        <v>41852</v>
      </c>
      <c r="C21" s="7">
        <v>16622587</v>
      </c>
      <c r="D21" s="15">
        <v>32523</v>
      </c>
      <c r="E21" s="15">
        <v>111863</v>
      </c>
      <c r="F21" s="7">
        <f t="shared" si="0"/>
        <v>79340</v>
      </c>
      <c r="G21" s="8">
        <v>0.389</v>
      </c>
      <c r="H21" s="7">
        <f t="shared" si="1"/>
        <v>30863.260000000002</v>
      </c>
      <c r="I21" s="7">
        <f>I20+H21-1</f>
        <v>3747019.6704999986</v>
      </c>
      <c r="J21" s="7">
        <v>0</v>
      </c>
      <c r="K21" s="20"/>
    </row>
    <row r="22" spans="1:10" ht="12.75">
      <c r="A22" s="16"/>
      <c r="C22" s="7"/>
      <c r="D22" s="7"/>
      <c r="E22" s="7"/>
      <c r="F22" s="7"/>
      <c r="G22" s="7"/>
      <c r="H22" s="7"/>
      <c r="I22" s="7"/>
      <c r="J22" s="7"/>
    </row>
    <row r="23" spans="1:10" ht="12.75">
      <c r="A23" s="16"/>
      <c r="C23" s="7"/>
      <c r="D23" s="7"/>
      <c r="E23" s="7"/>
      <c r="F23" s="7"/>
      <c r="G23" s="7"/>
      <c r="H23" s="7"/>
      <c r="I23" s="7"/>
      <c r="J23" s="7"/>
    </row>
    <row r="24" spans="3:10" ht="12.75">
      <c r="C24" s="25" t="s">
        <v>42</v>
      </c>
      <c r="D24" s="15"/>
      <c r="E24" s="26"/>
      <c r="F24" s="7"/>
      <c r="G24" s="8"/>
      <c r="H24" s="7"/>
      <c r="I24" s="7"/>
      <c r="J24" s="7"/>
    </row>
    <row r="25" spans="3:10" ht="12.75">
      <c r="C25" s="25" t="s">
        <v>23</v>
      </c>
      <c r="D25" s="15"/>
      <c r="E25" s="26"/>
      <c r="F25" s="7"/>
      <c r="G25" s="8"/>
      <c r="H25" s="7"/>
      <c r="I25" s="7"/>
      <c r="J25" s="7"/>
    </row>
    <row r="26" spans="3:10" ht="12.75">
      <c r="C26" s="25" t="s">
        <v>40</v>
      </c>
      <c r="D26" s="15"/>
      <c r="E26" s="26"/>
      <c r="F26" s="7"/>
      <c r="G26" s="8"/>
      <c r="H26" s="7"/>
      <c r="I26" s="7"/>
      <c r="J26" s="7"/>
    </row>
    <row r="27" spans="3:10" ht="12.75">
      <c r="C27" s="7" t="s">
        <v>24</v>
      </c>
      <c r="D27" s="15"/>
      <c r="E27" s="26"/>
      <c r="F27" s="7"/>
      <c r="G27" s="8"/>
      <c r="H27" s="7"/>
      <c r="I27" s="7"/>
      <c r="J27" s="7"/>
    </row>
    <row r="28" spans="3:11" ht="12.75">
      <c r="C28" s="17"/>
      <c r="D28" s="15"/>
      <c r="E28" s="15"/>
      <c r="H28" s="22"/>
      <c r="I28" s="22"/>
      <c r="J28" s="22"/>
      <c r="K28" s="22"/>
    </row>
    <row r="29" spans="3:10" ht="12.75">
      <c r="C29" s="23" t="s">
        <v>25</v>
      </c>
      <c r="D29" s="27" t="s">
        <v>26</v>
      </c>
      <c r="E29" s="28" t="s">
        <v>27</v>
      </c>
      <c r="F29" s="23" t="s">
        <v>28</v>
      </c>
      <c r="G29" s="29" t="s">
        <v>29</v>
      </c>
      <c r="H29" s="23" t="s">
        <v>30</v>
      </c>
      <c r="I29" s="23"/>
      <c r="J29" s="7"/>
    </row>
    <row r="30" spans="3:10" ht="12.75">
      <c r="C30" s="23">
        <v>3199833</v>
      </c>
      <c r="D30" s="24">
        <v>32523</v>
      </c>
      <c r="E30" s="24">
        <v>17804</v>
      </c>
      <c r="F30" s="23">
        <f>E30-D30</f>
        <v>-14719</v>
      </c>
      <c r="G30" s="29">
        <v>0.35</v>
      </c>
      <c r="H30" s="23">
        <f>F30*G30</f>
        <v>-5151.65</v>
      </c>
      <c r="I30" s="23"/>
      <c r="J30" s="7"/>
    </row>
    <row r="31" spans="3:10" ht="12.75">
      <c r="C31" s="23">
        <v>4799749</v>
      </c>
      <c r="D31" s="24"/>
      <c r="E31" s="24">
        <v>79996</v>
      </c>
      <c r="F31" s="23">
        <f>E31-D31</f>
        <v>79996</v>
      </c>
      <c r="G31" s="29">
        <v>0.35</v>
      </c>
      <c r="H31" s="23">
        <f>F31*G31</f>
        <v>27998.6</v>
      </c>
      <c r="I31" s="23"/>
      <c r="J31" s="7"/>
    </row>
    <row r="32" spans="3:10" ht="12.75">
      <c r="C32" s="23">
        <v>124684</v>
      </c>
      <c r="D32" s="24"/>
      <c r="E32" s="24">
        <v>750</v>
      </c>
      <c r="F32" s="23">
        <f>E32-D32</f>
        <v>750</v>
      </c>
      <c r="G32" s="29">
        <v>0.35</v>
      </c>
      <c r="H32" s="23">
        <f>F32*G32</f>
        <v>262.5</v>
      </c>
      <c r="I32" s="23"/>
      <c r="J32" s="7"/>
    </row>
    <row r="33" spans="3:10" ht="12.75">
      <c r="C33" s="23">
        <v>187027</v>
      </c>
      <c r="D33" s="24"/>
      <c r="E33" s="24">
        <v>3117</v>
      </c>
      <c r="F33" s="23">
        <f>E33-D33</f>
        <v>3117</v>
      </c>
      <c r="G33" s="29">
        <v>0.35</v>
      </c>
      <c r="H33" s="23">
        <f>F33*G33</f>
        <v>1090.9499999999998</v>
      </c>
      <c r="I33" s="23"/>
      <c r="J33" s="7"/>
    </row>
    <row r="34" spans="3:10" ht="12.75">
      <c r="C34" s="23" t="s">
        <v>31</v>
      </c>
      <c r="D34" s="24" t="s">
        <v>26</v>
      </c>
      <c r="E34" s="28" t="s">
        <v>32</v>
      </c>
      <c r="F34" s="23" t="s">
        <v>33</v>
      </c>
      <c r="G34" s="29" t="s">
        <v>34</v>
      </c>
      <c r="H34" s="23" t="s">
        <v>35</v>
      </c>
      <c r="I34" s="23"/>
      <c r="J34" s="7"/>
    </row>
    <row r="35" spans="3:10" ht="12.75">
      <c r="C35" s="23">
        <v>6399666</v>
      </c>
      <c r="D35" s="24">
        <v>32523</v>
      </c>
      <c r="E35" s="24">
        <v>35609</v>
      </c>
      <c r="F35" s="23">
        <f>E35-D35</f>
        <v>3086</v>
      </c>
      <c r="G35" s="29">
        <v>0.06</v>
      </c>
      <c r="H35" s="23">
        <f>F35*G35</f>
        <v>185.16</v>
      </c>
      <c r="I35" s="23"/>
      <c r="J35" s="7"/>
    </row>
    <row r="36" spans="3:10" ht="12.75">
      <c r="C36" s="23">
        <v>9599498</v>
      </c>
      <c r="D36" s="24"/>
      <c r="E36" s="24">
        <v>159992</v>
      </c>
      <c r="F36" s="23">
        <f>E36-D36</f>
        <v>159992</v>
      </c>
      <c r="G36" s="29">
        <v>0.06</v>
      </c>
      <c r="H36" s="23">
        <f>F36*G36</f>
        <v>9599.52</v>
      </c>
      <c r="I36" s="23"/>
      <c r="J36" s="7"/>
    </row>
    <row r="37" spans="3:10" ht="12.75">
      <c r="C37" s="23">
        <v>249369</v>
      </c>
      <c r="D37" s="24"/>
      <c r="E37" s="24">
        <v>1500</v>
      </c>
      <c r="F37" s="23">
        <f>E37-D37</f>
        <v>1500</v>
      </c>
      <c r="G37" s="29">
        <v>0.06</v>
      </c>
      <c r="H37" s="23">
        <f>F37*G37</f>
        <v>90</v>
      </c>
      <c r="I37" s="23"/>
      <c r="J37" s="7"/>
    </row>
    <row r="38" spans="3:10" ht="12.75">
      <c r="C38" s="23">
        <v>374053</v>
      </c>
      <c r="D38" s="24"/>
      <c r="E38" s="24">
        <v>6234</v>
      </c>
      <c r="F38" s="23">
        <f>E38-D38</f>
        <v>6234</v>
      </c>
      <c r="G38" s="29">
        <v>0.06</v>
      </c>
      <c r="H38" s="23">
        <f>F38*G38</f>
        <v>374.03999999999996</v>
      </c>
      <c r="I38" s="23"/>
      <c r="J38" s="7"/>
    </row>
    <row r="39" spans="3:10" ht="12.75">
      <c r="C39" s="23"/>
      <c r="D39" s="24"/>
      <c r="E39" s="28"/>
      <c r="F39" s="23"/>
      <c r="G39" s="29"/>
      <c r="H39" s="29" t="s">
        <v>36</v>
      </c>
      <c r="I39" s="23"/>
      <c r="J39" s="7"/>
    </row>
    <row r="40" spans="3:10" ht="12.75">
      <c r="C40" s="23"/>
      <c r="D40" s="24"/>
      <c r="E40" s="28"/>
      <c r="F40" s="23"/>
      <c r="G40" s="29"/>
      <c r="H40" s="23">
        <f>SUM(H35:H38)*-0.35</f>
        <v>-3587.052</v>
      </c>
      <c r="I40" s="23"/>
      <c r="J40" s="7"/>
    </row>
    <row r="41" spans="3:9" ht="12.75">
      <c r="C41" s="30"/>
      <c r="D41" s="30"/>
      <c r="E41" s="30"/>
      <c r="F41" s="30"/>
      <c r="G41" s="30"/>
      <c r="H41" s="23"/>
      <c r="I41" s="23"/>
    </row>
    <row r="42" spans="3:9" ht="12.75">
      <c r="C42" s="30"/>
      <c r="D42" s="30"/>
      <c r="E42" s="30"/>
      <c r="F42" s="30"/>
      <c r="G42" s="30"/>
      <c r="H42" s="23" t="s">
        <v>37</v>
      </c>
      <c r="I42" s="23"/>
    </row>
    <row r="43" spans="3:9" ht="12.75">
      <c r="C43" s="30"/>
      <c r="D43" s="30"/>
      <c r="E43" s="30"/>
      <c r="F43" s="30"/>
      <c r="G43" s="30"/>
      <c r="H43" s="23">
        <f>SUM(H30:H33)+SUM(H35:H38)+H40</f>
        <v>30862.067999999996</v>
      </c>
      <c r="I43" s="23"/>
    </row>
  </sheetData>
  <sheetProtection/>
  <printOptions/>
  <pageMargins left="0.7" right="0.7" top="1.15625" bottom="0.75" header="0.3" footer="0.3"/>
  <pageSetup fitToHeight="1" fitToWidth="1" horizontalDpi="600" verticalDpi="600" orientation="portrait" scale="75" r:id="rId1"/>
  <headerFooter>
    <oddHeader>&amp;R&amp;"Times New Roman,Bold"&amp;12Attachment to Response to Question No. 3
Page &amp;P of &amp;N
Garrett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selection activeCell="A16" sqref="A16:J2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5" width="14.28125" style="0" bestFit="1" customWidth="1"/>
    <col min="6" max="8" width="12.7109375" style="0" customWidth="1"/>
    <col min="9" max="9" width="16.57421875" style="0" bestFit="1" customWidth="1"/>
    <col min="10" max="10" width="13.57421875" style="0" customWidth="1"/>
    <col min="11" max="11" width="11.28125" style="0" bestFit="1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14</v>
      </c>
    </row>
    <row r="6" ht="12.75">
      <c r="A6" s="11" t="s">
        <v>21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>
        <v>204640</v>
      </c>
    </row>
    <row r="10" spans="1:11" ht="12.75">
      <c r="A10" s="18">
        <v>41526</v>
      </c>
      <c r="C10" s="7">
        <v>2335800</v>
      </c>
      <c r="D10" s="15">
        <v>4837</v>
      </c>
      <c r="E10" s="15">
        <v>135284</v>
      </c>
      <c r="F10" s="7">
        <f aca="true" t="shared" si="0" ref="F10:F21">E10-D10</f>
        <v>130447</v>
      </c>
      <c r="G10" s="8">
        <v>0.389</v>
      </c>
      <c r="H10" s="7">
        <f aca="true" t="shared" si="1" ref="H10:H21">F10*G10</f>
        <v>50743.883</v>
      </c>
      <c r="I10" s="7">
        <f aca="true" t="shared" si="2" ref="I10:I21">I9+H10-1</f>
        <v>255382.883</v>
      </c>
      <c r="J10" s="7">
        <v>0</v>
      </c>
      <c r="K10" s="21"/>
    </row>
    <row r="11" spans="1:11" ht="12.75">
      <c r="A11" s="16">
        <v>41548</v>
      </c>
      <c r="C11" s="7">
        <v>2335800</v>
      </c>
      <c r="D11" s="15">
        <v>4837</v>
      </c>
      <c r="E11" s="15">
        <v>135286</v>
      </c>
      <c r="F11" s="7">
        <f t="shared" si="0"/>
        <v>130449</v>
      </c>
      <c r="G11" s="8">
        <v>0.389</v>
      </c>
      <c r="H11" s="7">
        <f t="shared" si="1"/>
        <v>50744.661</v>
      </c>
      <c r="I11" s="7">
        <f t="shared" si="2"/>
        <v>306126.544</v>
      </c>
      <c r="J11" s="7">
        <v>0</v>
      </c>
      <c r="K11" s="21"/>
    </row>
    <row r="12" spans="1:10" ht="12.75">
      <c r="A12" s="16">
        <v>41579</v>
      </c>
      <c r="C12" s="7">
        <v>2335800</v>
      </c>
      <c r="D12" s="15">
        <v>4837</v>
      </c>
      <c r="E12" s="24">
        <v>195854</v>
      </c>
      <c r="F12" s="7">
        <f t="shared" si="0"/>
        <v>191017</v>
      </c>
      <c r="G12" s="8">
        <v>0.389</v>
      </c>
      <c r="H12" s="7">
        <f t="shared" si="1"/>
        <v>74305.613</v>
      </c>
      <c r="I12" s="7">
        <f t="shared" si="2"/>
        <v>380431.157</v>
      </c>
      <c r="J12" s="7">
        <v>0</v>
      </c>
    </row>
    <row r="13" spans="1:11" ht="12.75">
      <c r="A13" s="16">
        <v>41609</v>
      </c>
      <c r="C13" s="7">
        <v>2335800</v>
      </c>
      <c r="D13" s="15">
        <v>4837</v>
      </c>
      <c r="E13" s="15">
        <v>135284</v>
      </c>
      <c r="F13" s="7">
        <f t="shared" si="0"/>
        <v>130447</v>
      </c>
      <c r="G13" s="8">
        <v>0.389</v>
      </c>
      <c r="H13" s="7">
        <f t="shared" si="1"/>
        <v>50743.883</v>
      </c>
      <c r="I13" s="7">
        <f t="shared" si="2"/>
        <v>431174.04000000004</v>
      </c>
      <c r="J13" s="7">
        <v>0</v>
      </c>
      <c r="K13" s="20" t="s">
        <v>15</v>
      </c>
    </row>
    <row r="14" spans="1:11" ht="12.75">
      <c r="A14" s="16">
        <v>41640</v>
      </c>
      <c r="C14" s="7">
        <v>2335800</v>
      </c>
      <c r="D14" s="15">
        <v>4837</v>
      </c>
      <c r="E14" s="15">
        <v>8007</v>
      </c>
      <c r="F14" s="7">
        <f t="shared" si="0"/>
        <v>3170</v>
      </c>
      <c r="G14" s="8">
        <v>0.389</v>
      </c>
      <c r="H14" s="7">
        <f t="shared" si="1"/>
        <v>1233.13</v>
      </c>
      <c r="I14" s="7">
        <f t="shared" si="2"/>
        <v>432406.17000000004</v>
      </c>
      <c r="J14" s="7">
        <v>0</v>
      </c>
      <c r="K14" s="21"/>
    </row>
    <row r="15" spans="1:10" ht="12.75">
      <c r="A15" s="16">
        <v>41671</v>
      </c>
      <c r="C15" s="7">
        <v>2335800</v>
      </c>
      <c r="D15" s="15">
        <v>4837</v>
      </c>
      <c r="E15" s="15">
        <v>8004</v>
      </c>
      <c r="F15" s="7">
        <f t="shared" si="0"/>
        <v>3167</v>
      </c>
      <c r="G15" s="8">
        <v>0.389</v>
      </c>
      <c r="H15" s="7">
        <f t="shared" si="1"/>
        <v>1231.963</v>
      </c>
      <c r="I15" s="7">
        <f t="shared" si="2"/>
        <v>433637.13300000003</v>
      </c>
      <c r="J15" s="7">
        <v>0</v>
      </c>
    </row>
    <row r="16" spans="1:10" ht="12.75">
      <c r="A16" s="18">
        <v>41707</v>
      </c>
      <c r="C16" s="7">
        <v>2335800</v>
      </c>
      <c r="D16" s="15">
        <v>4837</v>
      </c>
      <c r="E16" s="15">
        <v>8006</v>
      </c>
      <c r="F16" s="7">
        <f t="shared" si="0"/>
        <v>3169</v>
      </c>
      <c r="G16" s="8">
        <v>0.389</v>
      </c>
      <c r="H16" s="7">
        <f t="shared" si="1"/>
        <v>1232.741</v>
      </c>
      <c r="I16" s="7">
        <f t="shared" si="2"/>
        <v>434868.874</v>
      </c>
      <c r="J16" s="7">
        <v>0</v>
      </c>
    </row>
    <row r="17" spans="1:10" ht="12.75">
      <c r="A17" s="16">
        <v>41730</v>
      </c>
      <c r="C17" s="7">
        <v>2335800</v>
      </c>
      <c r="D17" s="15">
        <v>4837</v>
      </c>
      <c r="E17" s="15">
        <v>8006</v>
      </c>
      <c r="F17" s="7">
        <f t="shared" si="0"/>
        <v>3169</v>
      </c>
      <c r="G17" s="8">
        <v>0.389</v>
      </c>
      <c r="H17" s="7">
        <f t="shared" si="1"/>
        <v>1232.741</v>
      </c>
      <c r="I17" s="7">
        <f t="shared" si="2"/>
        <v>436100.615</v>
      </c>
      <c r="J17" s="7">
        <v>0</v>
      </c>
    </row>
    <row r="18" spans="1:10" ht="12.75">
      <c r="A18" s="16">
        <v>41760</v>
      </c>
      <c r="C18" s="7">
        <v>2335800</v>
      </c>
      <c r="D18" s="15">
        <v>4837</v>
      </c>
      <c r="E18" s="15">
        <v>8004</v>
      </c>
      <c r="F18" s="7">
        <f t="shared" si="0"/>
        <v>3167</v>
      </c>
      <c r="G18" s="8">
        <v>0.389</v>
      </c>
      <c r="H18" s="7">
        <f t="shared" si="1"/>
        <v>1231.963</v>
      </c>
      <c r="I18" s="7">
        <f t="shared" si="2"/>
        <v>437331.578</v>
      </c>
      <c r="J18" s="7">
        <v>0</v>
      </c>
    </row>
    <row r="19" spans="1:10" ht="12.75">
      <c r="A19" s="16">
        <v>41791</v>
      </c>
      <c r="C19" s="7">
        <v>55740733</v>
      </c>
      <c r="D19" s="15">
        <v>46130</v>
      </c>
      <c r="E19" s="15">
        <v>2902869</v>
      </c>
      <c r="F19" s="7">
        <f t="shared" si="0"/>
        <v>2856739</v>
      </c>
      <c r="G19" s="8">
        <v>0.389</v>
      </c>
      <c r="H19" s="7">
        <f t="shared" si="1"/>
        <v>1111271.4710000001</v>
      </c>
      <c r="I19" s="7">
        <f t="shared" si="2"/>
        <v>1548602.049</v>
      </c>
      <c r="J19" s="7">
        <v>0</v>
      </c>
    </row>
    <row r="20" spans="1:10" ht="12.75">
      <c r="A20" s="16">
        <v>41821</v>
      </c>
      <c r="C20" s="7">
        <v>55740733</v>
      </c>
      <c r="D20" s="15">
        <v>87424</v>
      </c>
      <c r="E20" s="15">
        <v>2944165</v>
      </c>
      <c r="F20" s="7">
        <f t="shared" si="0"/>
        <v>2856741</v>
      </c>
      <c r="G20" s="8">
        <v>0.389</v>
      </c>
      <c r="H20" s="7">
        <f t="shared" si="1"/>
        <v>1111272.249</v>
      </c>
      <c r="I20" s="7">
        <f t="shared" si="2"/>
        <v>2659873.2980000004</v>
      </c>
      <c r="J20" s="7">
        <v>0</v>
      </c>
    </row>
    <row r="21" spans="1:10" ht="12.75">
      <c r="A21" s="16">
        <v>41852</v>
      </c>
      <c r="C21" s="7">
        <v>55740733</v>
      </c>
      <c r="D21" s="15">
        <v>87424</v>
      </c>
      <c r="E21" s="15">
        <v>2944165</v>
      </c>
      <c r="F21" s="7">
        <f t="shared" si="0"/>
        <v>2856741</v>
      </c>
      <c r="G21" s="8">
        <v>0.389</v>
      </c>
      <c r="H21" s="7">
        <f t="shared" si="1"/>
        <v>1111272.249</v>
      </c>
      <c r="I21" s="7">
        <f t="shared" si="2"/>
        <v>3771144.5470000003</v>
      </c>
      <c r="J21" s="7">
        <v>0</v>
      </c>
    </row>
    <row r="22" spans="1:10" ht="12.75">
      <c r="A22" s="16"/>
      <c r="C22" s="7"/>
      <c r="D22" s="7"/>
      <c r="E22" s="7"/>
      <c r="F22" s="7"/>
      <c r="G22" s="7"/>
      <c r="H22" s="7"/>
      <c r="I22" s="7"/>
      <c r="J22" s="7"/>
    </row>
    <row r="23" spans="1:10" ht="12.75">
      <c r="A23" s="16"/>
      <c r="C23" s="7"/>
      <c r="D23" s="7"/>
      <c r="E23" s="7"/>
      <c r="F23" s="7"/>
      <c r="G23" s="7"/>
      <c r="H23" s="7"/>
      <c r="I23" s="7"/>
      <c r="J23" s="7"/>
    </row>
    <row r="24" spans="1:10" ht="12.75">
      <c r="A24" s="16"/>
      <c r="C24" s="25" t="s">
        <v>38</v>
      </c>
      <c r="D24" s="15"/>
      <c r="E24" s="26"/>
      <c r="F24" s="7"/>
      <c r="G24" s="8"/>
      <c r="H24" s="7"/>
      <c r="I24" s="7"/>
      <c r="J24" s="7"/>
    </row>
    <row r="25" spans="1:10" ht="12.75">
      <c r="A25" s="16"/>
      <c r="C25" s="25" t="s">
        <v>23</v>
      </c>
      <c r="D25" s="15"/>
      <c r="E25" s="26"/>
      <c r="F25" s="7"/>
      <c r="G25" s="8"/>
      <c r="H25" s="7"/>
      <c r="I25" s="7"/>
      <c r="J25" s="7"/>
    </row>
    <row r="26" spans="1:10" ht="12.75">
      <c r="A26" s="16"/>
      <c r="C26" s="25" t="s">
        <v>40</v>
      </c>
      <c r="D26" s="15"/>
      <c r="E26" s="26"/>
      <c r="F26" s="7"/>
      <c r="G26" s="8"/>
      <c r="H26" s="7"/>
      <c r="I26" s="7"/>
      <c r="J26" s="7"/>
    </row>
    <row r="27" spans="1:10" ht="12.75">
      <c r="A27" s="16"/>
      <c r="C27" s="7" t="s">
        <v>24</v>
      </c>
      <c r="D27" s="15"/>
      <c r="E27" s="26"/>
      <c r="F27" s="7"/>
      <c r="G27" s="8"/>
      <c r="H27" s="7"/>
      <c r="I27" s="7"/>
      <c r="J27" s="7"/>
    </row>
    <row r="28" spans="1:11" ht="12.75">
      <c r="A28" s="16"/>
      <c r="C28" s="17"/>
      <c r="D28" s="15"/>
      <c r="E28" s="15"/>
      <c r="H28" s="22"/>
      <c r="I28" s="22"/>
      <c r="J28" s="22"/>
      <c r="K28" s="22"/>
    </row>
    <row r="29" spans="3:10" ht="12.75">
      <c r="C29" s="23" t="s">
        <v>25</v>
      </c>
      <c r="D29" s="27" t="s">
        <v>26</v>
      </c>
      <c r="E29" s="28" t="s">
        <v>27</v>
      </c>
      <c r="F29" s="23" t="s">
        <v>28</v>
      </c>
      <c r="G29" s="29" t="s">
        <v>29</v>
      </c>
      <c r="H29" s="23" t="s">
        <v>30</v>
      </c>
      <c r="I29" s="23"/>
      <c r="J29" s="7"/>
    </row>
    <row r="30" spans="3:10" ht="12.75">
      <c r="C30" s="23">
        <v>17069</v>
      </c>
      <c r="D30" s="24">
        <v>4837</v>
      </c>
      <c r="E30" s="24">
        <v>455</v>
      </c>
      <c r="F30" s="23">
        <f>E30-D30</f>
        <v>-4382</v>
      </c>
      <c r="G30" s="29">
        <v>0.35</v>
      </c>
      <c r="H30" s="23">
        <f>F30*G30</f>
        <v>-1533.6999999999998</v>
      </c>
      <c r="I30" s="23"/>
      <c r="J30" s="7"/>
    </row>
    <row r="31" spans="3:10" ht="12.75">
      <c r="C31" s="23">
        <v>863123</v>
      </c>
      <c r="D31" s="24"/>
      <c r="E31" s="24">
        <v>5192</v>
      </c>
      <c r="F31" s="23">
        <f>E31-D31</f>
        <v>5192</v>
      </c>
      <c r="G31" s="29">
        <v>0.35</v>
      </c>
      <c r="H31" s="23">
        <f>F31*G31</f>
        <v>1817.1999999999998</v>
      </c>
      <c r="I31" s="23"/>
      <c r="J31" s="7"/>
    </row>
    <row r="32" spans="3:10" ht="12.75">
      <c r="C32" s="23">
        <v>172625</v>
      </c>
      <c r="D32" s="24"/>
      <c r="E32" s="24">
        <v>2877</v>
      </c>
      <c r="F32" s="23">
        <f>E32-D32</f>
        <v>2877</v>
      </c>
      <c r="G32" s="29">
        <v>0.35</v>
      </c>
      <c r="H32" s="23">
        <f>F32*G32</f>
        <v>1006.9499999999999</v>
      </c>
      <c r="I32" s="23"/>
      <c r="J32" s="7"/>
    </row>
    <row r="33" spans="3:10" ht="12.75">
      <c r="C33" s="23">
        <v>115083</v>
      </c>
      <c r="D33" s="24"/>
      <c r="E33" s="24">
        <v>692</v>
      </c>
      <c r="F33" s="23">
        <f>E33-D33</f>
        <v>692</v>
      </c>
      <c r="G33" s="29">
        <v>0.35</v>
      </c>
      <c r="H33" s="23">
        <f>F33*G33</f>
        <v>242.2</v>
      </c>
      <c r="I33" s="23"/>
      <c r="J33" s="7"/>
    </row>
    <row r="34" spans="3:10" ht="12.75">
      <c r="C34" s="23"/>
      <c r="D34" s="24"/>
      <c r="E34" s="24">
        <v>-1944</v>
      </c>
      <c r="F34" s="23">
        <f>E34-D34</f>
        <v>-1944</v>
      </c>
      <c r="G34" s="29">
        <v>0.35</v>
      </c>
      <c r="H34" s="23">
        <f>F34*G34</f>
        <v>-680.4</v>
      </c>
      <c r="I34" s="23"/>
      <c r="J34" s="7"/>
    </row>
    <row r="35" spans="3:10" ht="12.75">
      <c r="C35" s="23" t="s">
        <v>31</v>
      </c>
      <c r="D35" s="24" t="s">
        <v>26</v>
      </c>
      <c r="E35" s="28" t="s">
        <v>32</v>
      </c>
      <c r="F35" s="23" t="s">
        <v>33</v>
      </c>
      <c r="G35" s="29" t="s">
        <v>34</v>
      </c>
      <c r="H35" s="23" t="s">
        <v>35</v>
      </c>
      <c r="I35" s="23"/>
      <c r="J35" s="7"/>
    </row>
    <row r="36" spans="3:10" ht="12.75">
      <c r="C36" s="23">
        <v>34138</v>
      </c>
      <c r="D36" s="24">
        <v>4837</v>
      </c>
      <c r="E36" s="24">
        <v>910</v>
      </c>
      <c r="F36" s="23">
        <f>E36-D36</f>
        <v>-3927</v>
      </c>
      <c r="G36" s="29">
        <v>0.06</v>
      </c>
      <c r="H36" s="23">
        <f>F36*G36</f>
        <v>-235.62</v>
      </c>
      <c r="I36" s="23"/>
      <c r="J36" s="7"/>
    </row>
    <row r="37" spans="3:10" ht="12.75">
      <c r="C37" s="23">
        <v>1726247</v>
      </c>
      <c r="D37" s="24"/>
      <c r="E37" s="24">
        <v>10385</v>
      </c>
      <c r="F37" s="23">
        <f>E37-D37</f>
        <v>10385</v>
      </c>
      <c r="G37" s="29">
        <v>0.06</v>
      </c>
      <c r="H37" s="23">
        <f>F37*G37</f>
        <v>623.1</v>
      </c>
      <c r="I37" s="23"/>
      <c r="J37" s="7"/>
    </row>
    <row r="38" spans="3:10" ht="12.75">
      <c r="C38" s="23">
        <v>345249</v>
      </c>
      <c r="D38" s="24"/>
      <c r="E38" s="24">
        <v>5754</v>
      </c>
      <c r="F38" s="23">
        <f>E38-D38</f>
        <v>5754</v>
      </c>
      <c r="G38" s="29">
        <v>0.06</v>
      </c>
      <c r="H38" s="23">
        <f>F38*G38</f>
        <v>345.24</v>
      </c>
      <c r="I38" s="23"/>
      <c r="J38" s="7"/>
    </row>
    <row r="39" spans="3:10" ht="12.75">
      <c r="C39" s="23">
        <v>230166</v>
      </c>
      <c r="D39" s="24"/>
      <c r="E39" s="24">
        <v>1384</v>
      </c>
      <c r="F39" s="23">
        <f>E39-D39</f>
        <v>1384</v>
      </c>
      <c r="G39" s="29">
        <v>0.06</v>
      </c>
      <c r="H39" s="23">
        <f>F39*G39</f>
        <v>83.03999999999999</v>
      </c>
      <c r="I39" s="23"/>
      <c r="J39" s="7"/>
    </row>
    <row r="40" spans="3:10" ht="12.75">
      <c r="C40" s="23"/>
      <c r="D40" s="24"/>
      <c r="E40" s="24">
        <v>-3888</v>
      </c>
      <c r="F40" s="23">
        <f>E40-D40</f>
        <v>-3888</v>
      </c>
      <c r="G40" s="29">
        <v>0.06</v>
      </c>
      <c r="H40" s="23">
        <f>F40*G40</f>
        <v>-233.28</v>
      </c>
      <c r="I40" s="23"/>
      <c r="J40" s="7"/>
    </row>
    <row r="41" spans="3:10" ht="12.75">
      <c r="C41" s="23"/>
      <c r="D41" s="24"/>
      <c r="E41" s="28"/>
      <c r="F41" s="23"/>
      <c r="G41" s="29"/>
      <c r="H41" s="29" t="s">
        <v>36</v>
      </c>
      <c r="I41" s="23"/>
      <c r="J41" s="7"/>
    </row>
    <row r="42" spans="3:10" ht="12.75">
      <c r="C42" s="23"/>
      <c r="D42" s="24"/>
      <c r="E42" s="28"/>
      <c r="F42" s="23"/>
      <c r="G42" s="29"/>
      <c r="H42" s="23">
        <f>SUM(H36:H40)*-0.35</f>
        <v>-203.868</v>
      </c>
      <c r="I42" s="23"/>
      <c r="J42" s="7"/>
    </row>
    <row r="43" spans="3:9" ht="12.75">
      <c r="C43" s="30"/>
      <c r="D43" s="30"/>
      <c r="E43" s="30"/>
      <c r="F43" s="30"/>
      <c r="G43" s="30"/>
      <c r="H43" s="23"/>
      <c r="I43" s="23"/>
    </row>
    <row r="44" spans="3:9" ht="12.75">
      <c r="C44" s="30"/>
      <c r="D44" s="30"/>
      <c r="E44" s="30"/>
      <c r="F44" s="30"/>
      <c r="G44" s="30"/>
      <c r="H44" s="23" t="s">
        <v>37</v>
      </c>
      <c r="I44" s="23"/>
    </row>
    <row r="45" spans="3:9" ht="12.75">
      <c r="C45" s="30"/>
      <c r="D45" s="30"/>
      <c r="E45" s="30"/>
      <c r="F45" s="30"/>
      <c r="G45" s="30"/>
      <c r="H45" s="23">
        <f>SUM(H30:H34)+SUM(H36:H40)+H42</f>
        <v>1230.862</v>
      </c>
      <c r="I45" s="23"/>
    </row>
    <row r="46" spans="3:9" ht="12.75">
      <c r="C46" s="30"/>
      <c r="D46" s="30"/>
      <c r="E46" s="30"/>
      <c r="F46" s="30"/>
      <c r="G46" s="30"/>
      <c r="H46" s="30"/>
      <c r="I46" s="30"/>
    </row>
  </sheetData>
  <sheetProtection/>
  <printOptions/>
  <pageMargins left="0.7" right="0.7" top="1.15625" bottom="0.75" header="0.3" footer="0.3"/>
  <pageSetup fitToHeight="1" fitToWidth="1" horizontalDpi="600" verticalDpi="600" orientation="portrait" scale="75" r:id="rId1"/>
  <headerFooter>
    <oddHeader>&amp;R&amp;"Times New Roman,Bold"&amp;12Attachment to Response to Question No. 3
Page &amp;P of &amp;N
Garrett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60" workbookViewId="0" topLeftCell="A1">
      <selection activeCell="A16" sqref="A16:J2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5" width="14.28125" style="0" bestFit="1" customWidth="1"/>
    <col min="6" max="8" width="12.7109375" style="0" customWidth="1"/>
    <col min="9" max="9" width="16.57421875" style="0" bestFit="1" customWidth="1"/>
    <col min="10" max="10" width="12.7109375" style="0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14</v>
      </c>
    </row>
    <row r="6" ht="12.75">
      <c r="A6" s="11" t="s">
        <v>13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>
        <v>407283</v>
      </c>
    </row>
    <row r="10" spans="1:10" ht="12.75">
      <c r="A10" s="18">
        <v>41526</v>
      </c>
      <c r="C10" s="7">
        <v>9102469</v>
      </c>
      <c r="D10" s="15">
        <v>14253</v>
      </c>
      <c r="E10" s="15">
        <v>50656</v>
      </c>
      <c r="F10" s="7">
        <f aca="true" t="shared" si="0" ref="F10:F21">E10-D10</f>
        <v>36403</v>
      </c>
      <c r="G10" s="8">
        <v>0.389</v>
      </c>
      <c r="H10" s="7">
        <f aca="true" t="shared" si="1" ref="H10:H21">F10*G10</f>
        <v>14160.767</v>
      </c>
      <c r="I10" s="7">
        <f>I9+H10-1</f>
        <v>421442.767</v>
      </c>
      <c r="J10" s="7">
        <v>0</v>
      </c>
    </row>
    <row r="11" spans="1:10" ht="12.75">
      <c r="A11" s="16">
        <v>41548</v>
      </c>
      <c r="C11" s="7">
        <v>9102469</v>
      </c>
      <c r="D11" s="15">
        <v>15880.87</v>
      </c>
      <c r="E11" s="15">
        <v>50656</v>
      </c>
      <c r="F11" s="7">
        <f t="shared" si="0"/>
        <v>34775.13</v>
      </c>
      <c r="G11" s="8">
        <v>0.389</v>
      </c>
      <c r="H11" s="7">
        <f t="shared" si="1"/>
        <v>13527.52557</v>
      </c>
      <c r="I11" s="23">
        <f>I10+H11</f>
        <v>434970.29257</v>
      </c>
      <c r="J11" s="7">
        <v>0</v>
      </c>
    </row>
    <row r="12" spans="1:11" ht="12.75">
      <c r="A12" s="16">
        <v>41579</v>
      </c>
      <c r="C12" s="7">
        <v>9102469</v>
      </c>
      <c r="D12" s="15">
        <v>15880.87</v>
      </c>
      <c r="E12" s="15">
        <v>50655</v>
      </c>
      <c r="F12" s="7">
        <f t="shared" si="0"/>
        <v>34774.13</v>
      </c>
      <c r="G12" s="8">
        <v>0.389</v>
      </c>
      <c r="H12" s="7">
        <f t="shared" si="1"/>
        <v>13527.136569999999</v>
      </c>
      <c r="I12" s="7">
        <f>I11+H12-1</f>
        <v>448496.42913999996</v>
      </c>
      <c r="J12" s="7">
        <v>0</v>
      </c>
      <c r="K12" s="7"/>
    </row>
    <row r="13" spans="1:10" ht="12.75">
      <c r="A13" s="16">
        <v>41609</v>
      </c>
      <c r="C13" s="7">
        <v>9102469</v>
      </c>
      <c r="D13" s="15">
        <v>15880.87</v>
      </c>
      <c r="E13" s="15">
        <v>50654</v>
      </c>
      <c r="F13" s="7">
        <f t="shared" si="0"/>
        <v>34773.13</v>
      </c>
      <c r="G13" s="8">
        <v>0.389</v>
      </c>
      <c r="H13" s="7">
        <f t="shared" si="1"/>
        <v>13526.74757</v>
      </c>
      <c r="I13" s="7">
        <f>I12+H13</f>
        <v>462023.17670999997</v>
      </c>
      <c r="J13" s="7">
        <v>0</v>
      </c>
    </row>
    <row r="14" spans="1:11" ht="12.75">
      <c r="A14" s="16">
        <v>41640</v>
      </c>
      <c r="C14" s="7">
        <v>9102469</v>
      </c>
      <c r="D14" s="15">
        <v>15880.87</v>
      </c>
      <c r="E14" s="15">
        <v>46855</v>
      </c>
      <c r="F14" s="7">
        <f t="shared" si="0"/>
        <v>30974.129999999997</v>
      </c>
      <c r="G14" s="8">
        <v>0.389</v>
      </c>
      <c r="H14" s="7">
        <f t="shared" si="1"/>
        <v>12048.93657</v>
      </c>
      <c r="I14" s="7">
        <f>I13+H14-1</f>
        <v>474071.11328</v>
      </c>
      <c r="J14" s="7">
        <v>0</v>
      </c>
      <c r="K14" s="7"/>
    </row>
    <row r="15" spans="1:10" ht="12.75">
      <c r="A15" s="16">
        <v>41671</v>
      </c>
      <c r="C15" s="7">
        <v>9102469</v>
      </c>
      <c r="D15" s="15">
        <v>15880.87</v>
      </c>
      <c r="E15" s="15">
        <v>46855</v>
      </c>
      <c r="F15" s="7">
        <f t="shared" si="0"/>
        <v>30974.129999999997</v>
      </c>
      <c r="G15" s="8">
        <v>0.389</v>
      </c>
      <c r="H15" s="7">
        <f t="shared" si="1"/>
        <v>12048.93657</v>
      </c>
      <c r="I15" s="7">
        <f>I14+H15-1</f>
        <v>486119.04985</v>
      </c>
      <c r="J15" s="7">
        <v>0</v>
      </c>
    </row>
    <row r="16" spans="1:10" ht="12.75">
      <c r="A16" s="18">
        <v>41707</v>
      </c>
      <c r="C16" s="7">
        <v>9102469</v>
      </c>
      <c r="D16" s="15">
        <v>15881</v>
      </c>
      <c r="E16" s="15">
        <v>46855</v>
      </c>
      <c r="F16" s="7">
        <f t="shared" si="0"/>
        <v>30974</v>
      </c>
      <c r="G16" s="8">
        <v>0.389</v>
      </c>
      <c r="H16" s="7">
        <f t="shared" si="1"/>
        <v>12048.886</v>
      </c>
      <c r="I16" s="7">
        <f>I15+H16-1</f>
        <v>498166.93585</v>
      </c>
      <c r="J16" s="7">
        <v>0</v>
      </c>
    </row>
    <row r="17" spans="1:10" ht="12.75">
      <c r="A17" s="16">
        <v>41730</v>
      </c>
      <c r="C17" s="7">
        <v>9031671</v>
      </c>
      <c r="D17" s="15">
        <v>15831</v>
      </c>
      <c r="E17" s="15">
        <v>46559</v>
      </c>
      <c r="F17" s="7">
        <f t="shared" si="0"/>
        <v>30728</v>
      </c>
      <c r="G17" s="8">
        <v>0.389</v>
      </c>
      <c r="H17" s="7">
        <f t="shared" si="1"/>
        <v>11953.192000000001</v>
      </c>
      <c r="I17" s="23">
        <f>I16+H17</f>
        <v>510120.12785</v>
      </c>
      <c r="J17" s="7">
        <v>71277</v>
      </c>
    </row>
    <row r="18" spans="1:10" ht="12.75">
      <c r="A18" s="16">
        <v>41760</v>
      </c>
      <c r="C18" s="7">
        <v>9031671</v>
      </c>
      <c r="D18" s="15">
        <v>15782</v>
      </c>
      <c r="E18" s="15">
        <v>46560</v>
      </c>
      <c r="F18" s="7">
        <f t="shared" si="0"/>
        <v>30778</v>
      </c>
      <c r="G18" s="8">
        <v>0.389</v>
      </c>
      <c r="H18" s="7">
        <f t="shared" si="1"/>
        <v>11972.642</v>
      </c>
      <c r="I18" s="7">
        <f>I17+H18-1</f>
        <v>522091.76985</v>
      </c>
      <c r="J18" s="7">
        <v>71277</v>
      </c>
    </row>
    <row r="19" spans="1:10" ht="12.75">
      <c r="A19" s="16">
        <v>41791</v>
      </c>
      <c r="C19" s="7">
        <v>9031671</v>
      </c>
      <c r="D19" s="15">
        <v>15782</v>
      </c>
      <c r="E19" s="15">
        <v>46560</v>
      </c>
      <c r="F19" s="7">
        <f t="shared" si="0"/>
        <v>30778</v>
      </c>
      <c r="G19" s="8">
        <v>0.389</v>
      </c>
      <c r="H19" s="7">
        <f t="shared" si="1"/>
        <v>11972.642</v>
      </c>
      <c r="I19" s="7">
        <f>I18+H19</f>
        <v>534064.41185</v>
      </c>
      <c r="J19" s="7">
        <v>71277</v>
      </c>
    </row>
    <row r="20" spans="1:10" ht="12.75">
      <c r="A20" s="16">
        <v>41821</v>
      </c>
      <c r="C20" s="7">
        <v>9031671</v>
      </c>
      <c r="D20" s="15">
        <v>15782</v>
      </c>
      <c r="E20" s="15">
        <v>46560</v>
      </c>
      <c r="F20" s="7">
        <f t="shared" si="0"/>
        <v>30778</v>
      </c>
      <c r="G20" s="8">
        <v>0.389</v>
      </c>
      <c r="H20" s="7">
        <f t="shared" si="1"/>
        <v>11972.642</v>
      </c>
      <c r="I20" s="7">
        <f>I19+H20-1</f>
        <v>546036.05385</v>
      </c>
      <c r="J20" s="7">
        <v>71277</v>
      </c>
    </row>
    <row r="21" spans="1:10" ht="12.75">
      <c r="A21" s="16">
        <v>41852</v>
      </c>
      <c r="C21" s="7">
        <v>9031671</v>
      </c>
      <c r="D21" s="15">
        <v>15782</v>
      </c>
      <c r="E21" s="15">
        <v>46560</v>
      </c>
      <c r="F21" s="7">
        <f t="shared" si="0"/>
        <v>30778</v>
      </c>
      <c r="G21" s="8">
        <v>0.389</v>
      </c>
      <c r="H21" s="7">
        <f t="shared" si="1"/>
        <v>11972.642</v>
      </c>
      <c r="I21" s="7">
        <f>I20+H21-1</f>
        <v>558007.69585</v>
      </c>
      <c r="J21" s="7">
        <v>71277</v>
      </c>
    </row>
  </sheetData>
  <sheetProtection/>
  <printOptions/>
  <pageMargins left="0.7" right="0.7" top="1.15625" bottom="0.75" header="0.3" footer="0.3"/>
  <pageSetup fitToHeight="1" fitToWidth="1" horizontalDpi="600" verticalDpi="600" orientation="portrait" scale="75" r:id="rId1"/>
  <headerFooter>
    <oddHeader>&amp;R&amp;"Times New Roman,Bold"&amp;12Attachment to Response to Question No. 3
Page &amp;P of &amp;N
Garrett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A16" sqref="A16:J2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5" width="14.28125" style="0" bestFit="1" customWidth="1"/>
    <col min="6" max="8" width="12.7109375" style="0" customWidth="1"/>
    <col min="9" max="9" width="16.57421875" style="0" bestFit="1" customWidth="1"/>
    <col min="10" max="10" width="13.28125" style="0" customWidth="1"/>
    <col min="11" max="11" width="11.28125" style="0" bestFit="1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14</v>
      </c>
    </row>
    <row r="6" ht="12.75">
      <c r="A6" s="11" t="s">
        <v>20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>
        <v>801041</v>
      </c>
    </row>
    <row r="10" spans="1:11" ht="12.75">
      <c r="A10" s="18">
        <v>41526</v>
      </c>
      <c r="C10" s="7">
        <v>4279420</v>
      </c>
      <c r="D10" s="15">
        <v>7489</v>
      </c>
      <c r="E10" s="15">
        <v>14163</v>
      </c>
      <c r="F10" s="7">
        <f aca="true" t="shared" si="0" ref="F10:F21">E10-D10</f>
        <v>6674</v>
      </c>
      <c r="G10" s="8">
        <v>0.389</v>
      </c>
      <c r="H10" s="7">
        <f aca="true" t="shared" si="1" ref="H10:H21">F10*G10</f>
        <v>2596.186</v>
      </c>
      <c r="I10" s="7">
        <f>I9+H10</f>
        <v>803637.186</v>
      </c>
      <c r="J10" s="7">
        <v>0</v>
      </c>
      <c r="K10" s="20" t="s">
        <v>15</v>
      </c>
    </row>
    <row r="11" spans="1:11" ht="12.75">
      <c r="A11" s="16">
        <v>41548</v>
      </c>
      <c r="C11" s="7">
        <v>4279420</v>
      </c>
      <c r="D11" s="15">
        <v>7489</v>
      </c>
      <c r="E11" s="15">
        <v>14163</v>
      </c>
      <c r="F11" s="7">
        <f t="shared" si="0"/>
        <v>6674</v>
      </c>
      <c r="G11" s="8">
        <v>0.389</v>
      </c>
      <c r="H11" s="7">
        <f t="shared" si="1"/>
        <v>2596.186</v>
      </c>
      <c r="I11" s="7">
        <f>I10+H11</f>
        <v>806233.372</v>
      </c>
      <c r="J11" s="7">
        <v>0</v>
      </c>
      <c r="K11" s="21" t="s">
        <v>15</v>
      </c>
    </row>
    <row r="12" spans="1:10" ht="12.75">
      <c r="A12" s="16">
        <v>41579</v>
      </c>
      <c r="C12" s="7">
        <v>4279420</v>
      </c>
      <c r="D12" s="15">
        <v>7489</v>
      </c>
      <c r="E12" s="15">
        <v>14162</v>
      </c>
      <c r="F12" s="7">
        <f t="shared" si="0"/>
        <v>6673</v>
      </c>
      <c r="G12" s="8">
        <v>0.389</v>
      </c>
      <c r="H12" s="7">
        <f t="shared" si="1"/>
        <v>2595.797</v>
      </c>
      <c r="I12" s="7">
        <f>I11+H12</f>
        <v>808829.169</v>
      </c>
      <c r="J12" s="7">
        <v>0</v>
      </c>
    </row>
    <row r="13" spans="1:11" ht="12.75">
      <c r="A13" s="16">
        <v>41609</v>
      </c>
      <c r="C13" s="7">
        <v>4279420</v>
      </c>
      <c r="D13" s="15">
        <v>7489</v>
      </c>
      <c r="E13" s="15">
        <v>14162</v>
      </c>
      <c r="F13" s="7">
        <f t="shared" si="0"/>
        <v>6673</v>
      </c>
      <c r="G13" s="8">
        <v>0.389</v>
      </c>
      <c r="H13" s="7">
        <f t="shared" si="1"/>
        <v>2595.797</v>
      </c>
      <c r="I13" s="7">
        <f>I12+H13</f>
        <v>811424.966</v>
      </c>
      <c r="J13" s="7">
        <v>0</v>
      </c>
      <c r="K13" s="21"/>
    </row>
    <row r="14" spans="1:11" ht="12.75">
      <c r="A14" s="16">
        <v>41640</v>
      </c>
      <c r="C14" s="7">
        <v>4279420</v>
      </c>
      <c r="D14" s="15">
        <v>7489</v>
      </c>
      <c r="E14" s="15">
        <v>13103</v>
      </c>
      <c r="F14" s="7">
        <f t="shared" si="0"/>
        <v>5614</v>
      </c>
      <c r="G14" s="8">
        <v>0.389</v>
      </c>
      <c r="H14" s="7">
        <f t="shared" si="1"/>
        <v>2183.846</v>
      </c>
      <c r="I14" s="7">
        <f>I13+H14-1</f>
        <v>813607.812</v>
      </c>
      <c r="J14" s="7">
        <v>0</v>
      </c>
      <c r="K14" s="21"/>
    </row>
    <row r="15" spans="1:10" ht="12.75">
      <c r="A15" s="16">
        <v>41671</v>
      </c>
      <c r="C15" s="7">
        <v>4279420</v>
      </c>
      <c r="D15" s="15">
        <v>7489</v>
      </c>
      <c r="E15" s="15">
        <v>13103</v>
      </c>
      <c r="F15" s="7">
        <f t="shared" si="0"/>
        <v>5614</v>
      </c>
      <c r="G15" s="8">
        <v>0.389</v>
      </c>
      <c r="H15" s="7">
        <f t="shared" si="1"/>
        <v>2183.846</v>
      </c>
      <c r="I15" s="7">
        <f>I14+H15-1</f>
        <v>815790.658</v>
      </c>
      <c r="J15" s="7">
        <v>0</v>
      </c>
    </row>
    <row r="16" spans="1:10" ht="12.75">
      <c r="A16" s="18">
        <v>41707</v>
      </c>
      <c r="C16" s="7">
        <v>4279420</v>
      </c>
      <c r="D16" s="15">
        <v>7489</v>
      </c>
      <c r="E16" s="15">
        <v>13101</v>
      </c>
      <c r="F16" s="7">
        <f t="shared" si="0"/>
        <v>5612</v>
      </c>
      <c r="G16" s="8">
        <v>0.389</v>
      </c>
      <c r="H16" s="7">
        <f t="shared" si="1"/>
        <v>2183.068</v>
      </c>
      <c r="I16" s="7">
        <f>I15+H16</f>
        <v>817973.726</v>
      </c>
      <c r="J16" s="7">
        <v>0</v>
      </c>
    </row>
    <row r="17" spans="1:10" ht="12.75">
      <c r="A17" s="16">
        <v>41730</v>
      </c>
      <c r="C17" s="7">
        <v>4279420</v>
      </c>
      <c r="D17" s="15">
        <v>7489</v>
      </c>
      <c r="E17" s="15">
        <v>13102</v>
      </c>
      <c r="F17" s="7">
        <f t="shared" si="0"/>
        <v>5613</v>
      </c>
      <c r="G17" s="8">
        <v>0.389</v>
      </c>
      <c r="H17" s="7">
        <f t="shared" si="1"/>
        <v>2183.457</v>
      </c>
      <c r="I17" s="7">
        <f>I16+H17</f>
        <v>820157.1830000001</v>
      </c>
      <c r="J17" s="7">
        <v>0</v>
      </c>
    </row>
    <row r="18" spans="1:10" ht="12.75">
      <c r="A18" s="16">
        <v>41760</v>
      </c>
      <c r="C18" s="7">
        <v>4279420</v>
      </c>
      <c r="D18" s="15">
        <v>7489</v>
      </c>
      <c r="E18" s="15">
        <v>13102</v>
      </c>
      <c r="F18" s="7">
        <f t="shared" si="0"/>
        <v>5613</v>
      </c>
      <c r="G18" s="8">
        <v>0.389</v>
      </c>
      <c r="H18" s="7">
        <f t="shared" si="1"/>
        <v>2183.457</v>
      </c>
      <c r="I18" s="7">
        <f>I17+H18</f>
        <v>822340.6400000001</v>
      </c>
      <c r="J18" s="7">
        <v>0</v>
      </c>
    </row>
    <row r="19" spans="1:10" ht="12.75">
      <c r="A19" s="16">
        <v>41791</v>
      </c>
      <c r="C19" s="7">
        <v>4279420</v>
      </c>
      <c r="D19" s="15">
        <v>7489</v>
      </c>
      <c r="E19" s="15">
        <v>13102</v>
      </c>
      <c r="F19" s="7">
        <f t="shared" si="0"/>
        <v>5613</v>
      </c>
      <c r="G19" s="8">
        <v>0.389</v>
      </c>
      <c r="H19" s="7">
        <f t="shared" si="1"/>
        <v>2183.457</v>
      </c>
      <c r="I19" s="7">
        <f>I18+H19</f>
        <v>824524.0970000002</v>
      </c>
      <c r="J19" s="7">
        <v>0</v>
      </c>
    </row>
    <row r="20" spans="1:10" ht="12.75">
      <c r="A20" s="16">
        <v>41821</v>
      </c>
      <c r="C20" s="7">
        <v>4279420</v>
      </c>
      <c r="D20" s="15">
        <v>7489</v>
      </c>
      <c r="E20" s="15">
        <v>13102</v>
      </c>
      <c r="F20" s="7">
        <f t="shared" si="0"/>
        <v>5613</v>
      </c>
      <c r="G20" s="8">
        <v>0.389</v>
      </c>
      <c r="H20" s="7">
        <f t="shared" si="1"/>
        <v>2183.457</v>
      </c>
      <c r="I20" s="7">
        <f>I19+H20-1</f>
        <v>826706.5540000002</v>
      </c>
      <c r="J20" s="7">
        <v>0</v>
      </c>
    </row>
    <row r="21" spans="1:10" ht="12.75">
      <c r="A21" s="16">
        <v>41852</v>
      </c>
      <c r="C21" s="7">
        <v>4279420</v>
      </c>
      <c r="D21" s="15">
        <v>7489</v>
      </c>
      <c r="E21" s="15">
        <v>13103</v>
      </c>
      <c r="F21" s="7">
        <f t="shared" si="0"/>
        <v>5614</v>
      </c>
      <c r="G21" s="8">
        <v>0.389</v>
      </c>
      <c r="H21" s="7">
        <f t="shared" si="1"/>
        <v>2183.846</v>
      </c>
      <c r="I21" s="7">
        <f>I20+H21-1</f>
        <v>828889.4000000003</v>
      </c>
      <c r="J21" s="7">
        <v>0</v>
      </c>
    </row>
    <row r="22" spans="1:10" ht="12.75">
      <c r="A22" s="16"/>
      <c r="C22" s="7"/>
      <c r="D22" s="7"/>
      <c r="E22" s="7"/>
      <c r="F22" s="7"/>
      <c r="G22" s="7"/>
      <c r="H22" s="7"/>
      <c r="I22" s="7"/>
      <c r="J22" s="7"/>
    </row>
    <row r="23" spans="1:10" ht="12.75">
      <c r="A23" s="16"/>
      <c r="C23" s="7"/>
      <c r="D23" s="7"/>
      <c r="E23" s="7"/>
      <c r="F23" s="7"/>
      <c r="G23" s="7"/>
      <c r="H23" s="7"/>
      <c r="I23" s="7"/>
      <c r="J23" s="7"/>
    </row>
    <row r="24" spans="3:10" ht="12.75">
      <c r="C24" s="25" t="s">
        <v>41</v>
      </c>
      <c r="D24" s="15"/>
      <c r="E24" s="26"/>
      <c r="F24" s="7"/>
      <c r="G24" s="8"/>
      <c r="H24" s="7"/>
      <c r="I24" s="7"/>
      <c r="J24" s="7"/>
    </row>
    <row r="25" spans="3:10" ht="12.75">
      <c r="C25" s="25" t="s">
        <v>23</v>
      </c>
      <c r="D25" s="15"/>
      <c r="E25" s="26"/>
      <c r="F25" s="7"/>
      <c r="G25" s="8"/>
      <c r="H25" s="7"/>
      <c r="I25" s="7"/>
      <c r="J25" s="7"/>
    </row>
    <row r="26" spans="3:10" ht="12.75">
      <c r="C26" s="25" t="s">
        <v>40</v>
      </c>
      <c r="D26" s="15"/>
      <c r="E26" s="26"/>
      <c r="F26" s="7"/>
      <c r="G26" s="8"/>
      <c r="H26" s="7"/>
      <c r="I26" s="7"/>
      <c r="J26" s="7"/>
    </row>
    <row r="27" spans="3:10" ht="12.75">
      <c r="C27" s="7" t="s">
        <v>24</v>
      </c>
      <c r="D27" s="15"/>
      <c r="E27" s="26"/>
      <c r="F27" s="7"/>
      <c r="G27" s="8"/>
      <c r="H27" s="7"/>
      <c r="I27" s="7"/>
      <c r="J27" s="7"/>
    </row>
    <row r="28" spans="3:10" ht="12.75">
      <c r="C28" s="17"/>
      <c r="D28" s="15"/>
      <c r="E28" s="15"/>
      <c r="H28" s="22"/>
      <c r="I28" s="22"/>
      <c r="J28" s="22"/>
    </row>
    <row r="29" spans="3:10" ht="12.75">
      <c r="C29" s="23" t="s">
        <v>25</v>
      </c>
      <c r="D29" s="27" t="s">
        <v>26</v>
      </c>
      <c r="E29" s="28" t="s">
        <v>27</v>
      </c>
      <c r="F29" s="23" t="s">
        <v>28</v>
      </c>
      <c r="G29" s="29" t="s">
        <v>29</v>
      </c>
      <c r="H29" s="23" t="s">
        <v>30</v>
      </c>
      <c r="I29" s="23"/>
      <c r="J29" s="7"/>
    </row>
    <row r="30" spans="3:10" ht="12.75">
      <c r="C30" s="23">
        <v>2139710</v>
      </c>
      <c r="D30" s="24">
        <v>7489</v>
      </c>
      <c r="E30" s="24">
        <v>11906</v>
      </c>
      <c r="F30" s="23">
        <f>E30-D30</f>
        <v>4417</v>
      </c>
      <c r="G30" s="29">
        <v>0.35</v>
      </c>
      <c r="H30" s="23">
        <f>F30*G30</f>
        <v>1545.9499999999998</v>
      </c>
      <c r="I30" s="23"/>
      <c r="J30" s="7"/>
    </row>
    <row r="31" spans="3:9" ht="12.75">
      <c r="C31" s="23" t="s">
        <v>31</v>
      </c>
      <c r="D31" s="24" t="s">
        <v>26</v>
      </c>
      <c r="E31" s="28" t="s">
        <v>32</v>
      </c>
      <c r="F31" s="23" t="s">
        <v>33</v>
      </c>
      <c r="G31" s="29" t="s">
        <v>34</v>
      </c>
      <c r="H31" s="23" t="s">
        <v>35</v>
      </c>
      <c r="I31" s="23"/>
    </row>
    <row r="32" spans="3:9" ht="12.75">
      <c r="C32" s="31">
        <v>4279420</v>
      </c>
      <c r="D32" s="24">
        <v>7489</v>
      </c>
      <c r="E32" s="24">
        <v>23811</v>
      </c>
      <c r="F32" s="23">
        <f>E32-D32</f>
        <v>16322</v>
      </c>
      <c r="G32" s="29">
        <v>0.06</v>
      </c>
      <c r="H32" s="23">
        <f>F32*G32</f>
        <v>979.3199999999999</v>
      </c>
      <c r="I32" s="23"/>
    </row>
    <row r="33" spans="3:9" ht="12.75">
      <c r="C33" s="23"/>
      <c r="D33" s="24"/>
      <c r="E33" s="28"/>
      <c r="F33" s="23"/>
      <c r="G33" s="29"/>
      <c r="H33" s="29" t="s">
        <v>36</v>
      </c>
      <c r="I33" s="23"/>
    </row>
    <row r="34" spans="3:9" ht="12.75">
      <c r="C34" s="23"/>
      <c r="D34" s="24"/>
      <c r="E34" s="28"/>
      <c r="F34" s="23"/>
      <c r="G34" s="29"/>
      <c r="H34" s="23">
        <f>SUM(H32:H32)*-0.35</f>
        <v>-342.76199999999994</v>
      </c>
      <c r="I34" s="23"/>
    </row>
    <row r="35" spans="3:9" ht="12.75">
      <c r="C35" s="30"/>
      <c r="D35" s="30"/>
      <c r="E35" s="30"/>
      <c r="F35" s="30"/>
      <c r="G35" s="30"/>
      <c r="H35" s="23"/>
      <c r="I35" s="23"/>
    </row>
    <row r="36" spans="3:9" ht="12.75">
      <c r="C36" s="30"/>
      <c r="D36" s="30"/>
      <c r="E36" s="30"/>
      <c r="F36" s="30"/>
      <c r="G36" s="30"/>
      <c r="H36" s="23" t="s">
        <v>37</v>
      </c>
      <c r="I36" s="23"/>
    </row>
    <row r="37" spans="3:9" ht="12.75">
      <c r="C37" s="30"/>
      <c r="D37" s="30"/>
      <c r="E37" s="30"/>
      <c r="F37" s="30"/>
      <c r="G37" s="30"/>
      <c r="H37" s="23">
        <f>SUM(H30:H30)+SUM(H32:H32)+H34</f>
        <v>2182.508</v>
      </c>
      <c r="I37" s="23"/>
    </row>
  </sheetData>
  <sheetProtection/>
  <printOptions/>
  <pageMargins left="0.7" right="0.7" top="1.15625" bottom="0.75" header="0.3" footer="0.3"/>
  <pageSetup fitToHeight="1" fitToWidth="1" horizontalDpi="600" verticalDpi="600" orientation="portrait" scale="75" r:id="rId1"/>
  <headerFooter>
    <oddHeader>&amp;R&amp;"Times New Roman,Bold"&amp;12Attachment to Response to Question No. 3
Page &amp;P of &amp;N
Garrett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A16" sqref="A16:J2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5" width="14.28125" style="0" bestFit="1" customWidth="1"/>
    <col min="6" max="8" width="12.7109375" style="0" customWidth="1"/>
    <col min="9" max="9" width="16.57421875" style="0" bestFit="1" customWidth="1"/>
    <col min="10" max="10" width="15.28125" style="0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 s="1"/>
      <c r="B4" s="2"/>
      <c r="C4" s="2"/>
      <c r="D4" s="2"/>
      <c r="E4" s="2"/>
      <c r="F4" s="2"/>
      <c r="G4" s="2"/>
      <c r="H4" s="2"/>
      <c r="I4" s="2"/>
      <c r="J4" s="2"/>
    </row>
    <row r="5" ht="12.75">
      <c r="A5" s="9" t="s">
        <v>16</v>
      </c>
    </row>
    <row r="6" ht="12.75">
      <c r="A6" s="11" t="s">
        <v>17</v>
      </c>
    </row>
    <row r="8" spans="1:10" s="6" customFormat="1" ht="25.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>
        <v>2105354</v>
      </c>
    </row>
    <row r="10" spans="1:11" ht="12.75">
      <c r="A10" s="18">
        <v>41526</v>
      </c>
      <c r="C10" s="7">
        <v>12184254</v>
      </c>
      <c r="D10" s="15">
        <v>17500</v>
      </c>
      <c r="E10" s="15">
        <v>484382</v>
      </c>
      <c r="F10" s="7">
        <f aca="true" t="shared" si="0" ref="F10:F21">E10-D10</f>
        <v>466882</v>
      </c>
      <c r="G10" s="8">
        <v>0.389</v>
      </c>
      <c r="H10" s="7">
        <f aca="true" t="shared" si="1" ref="H10:H21">F10*G10</f>
        <v>181617.098</v>
      </c>
      <c r="I10" s="7">
        <f>I9+H10</f>
        <v>2286971.098</v>
      </c>
      <c r="J10" s="7">
        <v>949</v>
      </c>
      <c r="K10" s="7"/>
    </row>
    <row r="11" spans="1:10" ht="12.75">
      <c r="A11" s="16">
        <v>41548</v>
      </c>
      <c r="C11" s="7">
        <v>12184254</v>
      </c>
      <c r="D11" s="15">
        <v>17500</v>
      </c>
      <c r="E11" s="15">
        <v>484380</v>
      </c>
      <c r="F11" s="7">
        <f t="shared" si="0"/>
        <v>466880</v>
      </c>
      <c r="G11" s="8">
        <v>0.389</v>
      </c>
      <c r="H11" s="7">
        <f t="shared" si="1"/>
        <v>181616.32</v>
      </c>
      <c r="I11" s="7">
        <f>I10+H11</f>
        <v>2468587.418</v>
      </c>
      <c r="J11" s="7">
        <v>949</v>
      </c>
    </row>
    <row r="12" spans="1:10" ht="12.75">
      <c r="A12" s="16">
        <v>41579</v>
      </c>
      <c r="C12" s="7">
        <v>12184254</v>
      </c>
      <c r="D12" s="15">
        <v>17500</v>
      </c>
      <c r="E12" s="15">
        <v>484380</v>
      </c>
      <c r="F12" s="7">
        <f t="shared" si="0"/>
        <v>466880</v>
      </c>
      <c r="G12" s="8">
        <v>0.389</v>
      </c>
      <c r="H12" s="7">
        <f t="shared" si="1"/>
        <v>181616.32</v>
      </c>
      <c r="I12" s="7">
        <f>I11+H12</f>
        <v>2650203.738</v>
      </c>
      <c r="J12" s="7">
        <v>949</v>
      </c>
    </row>
    <row r="13" spans="1:10" ht="12.75">
      <c r="A13" s="16">
        <v>41609</v>
      </c>
      <c r="C13" s="7">
        <v>12184254</v>
      </c>
      <c r="D13" s="15">
        <v>17500</v>
      </c>
      <c r="E13" s="15">
        <v>484380</v>
      </c>
      <c r="F13" s="7">
        <f t="shared" si="0"/>
        <v>466880</v>
      </c>
      <c r="G13" s="8">
        <v>0.389</v>
      </c>
      <c r="H13" s="7">
        <f t="shared" si="1"/>
        <v>181616.32</v>
      </c>
      <c r="I13" s="7">
        <f>I12+H13</f>
        <v>2831820.0579999997</v>
      </c>
      <c r="J13" s="7">
        <v>949</v>
      </c>
    </row>
    <row r="14" spans="1:10" ht="12.75">
      <c r="A14" s="16">
        <v>41640</v>
      </c>
      <c r="C14" s="7">
        <v>12184254</v>
      </c>
      <c r="D14" s="15">
        <v>17500</v>
      </c>
      <c r="E14" s="15">
        <v>46888</v>
      </c>
      <c r="F14" s="7">
        <f t="shared" si="0"/>
        <v>29388</v>
      </c>
      <c r="G14" s="8">
        <v>0.389</v>
      </c>
      <c r="H14" s="7">
        <f t="shared" si="1"/>
        <v>11431.932</v>
      </c>
      <c r="I14" s="7">
        <f>I13+H14</f>
        <v>2843251.9899999998</v>
      </c>
      <c r="J14" s="7">
        <v>949</v>
      </c>
    </row>
    <row r="15" spans="1:10" ht="12.75">
      <c r="A15" s="16">
        <v>41671</v>
      </c>
      <c r="C15" s="7">
        <v>12184254</v>
      </c>
      <c r="D15" s="15">
        <v>17500</v>
      </c>
      <c r="E15" s="15">
        <v>46890</v>
      </c>
      <c r="F15" s="7">
        <f t="shared" si="0"/>
        <v>29390</v>
      </c>
      <c r="G15" s="8">
        <v>0.389</v>
      </c>
      <c r="H15" s="7">
        <f t="shared" si="1"/>
        <v>11432.710000000001</v>
      </c>
      <c r="I15" s="7">
        <f>I14+H15-1</f>
        <v>2854683.6999999997</v>
      </c>
      <c r="J15" s="7">
        <v>949</v>
      </c>
    </row>
    <row r="16" spans="1:10" ht="12.75">
      <c r="A16" s="18">
        <v>41707</v>
      </c>
      <c r="C16" s="7">
        <v>12184254</v>
      </c>
      <c r="D16" s="15">
        <v>17500</v>
      </c>
      <c r="E16" s="15">
        <v>46889</v>
      </c>
      <c r="F16" s="7">
        <f t="shared" si="0"/>
        <v>29389</v>
      </c>
      <c r="G16" s="8">
        <v>0.389</v>
      </c>
      <c r="H16" s="7">
        <f t="shared" si="1"/>
        <v>11432.321</v>
      </c>
      <c r="I16" s="7">
        <f>I15+H16</f>
        <v>2866116.0209999997</v>
      </c>
      <c r="J16" s="7">
        <v>949</v>
      </c>
    </row>
    <row r="17" spans="1:10" ht="12.75">
      <c r="A17" s="16">
        <v>41730</v>
      </c>
      <c r="C17" s="7">
        <v>12184254</v>
      </c>
      <c r="D17" s="15">
        <v>17500</v>
      </c>
      <c r="E17" s="15">
        <v>46888</v>
      </c>
      <c r="F17" s="7">
        <f t="shared" si="0"/>
        <v>29388</v>
      </c>
      <c r="G17" s="8">
        <v>0.389</v>
      </c>
      <c r="H17" s="7">
        <f t="shared" si="1"/>
        <v>11431.932</v>
      </c>
      <c r="I17" s="7">
        <f>I16+H17</f>
        <v>2877547.9529999997</v>
      </c>
      <c r="J17" s="7">
        <v>949</v>
      </c>
    </row>
    <row r="18" spans="1:10" ht="12.75">
      <c r="A18" s="16">
        <v>41760</v>
      </c>
      <c r="C18" s="7">
        <v>12184254</v>
      </c>
      <c r="D18" s="15">
        <v>17500</v>
      </c>
      <c r="E18" s="15">
        <v>46889</v>
      </c>
      <c r="F18" s="7">
        <f t="shared" si="0"/>
        <v>29389</v>
      </c>
      <c r="G18" s="8">
        <v>0.389</v>
      </c>
      <c r="H18" s="7">
        <f t="shared" si="1"/>
        <v>11432.321</v>
      </c>
      <c r="I18" s="7">
        <f>I17+H18</f>
        <v>2888980.2739999997</v>
      </c>
      <c r="J18" s="7">
        <v>949</v>
      </c>
    </row>
    <row r="19" spans="1:10" ht="12.75">
      <c r="A19" s="16">
        <v>41791</v>
      </c>
      <c r="C19" s="7">
        <v>165435581</v>
      </c>
      <c r="D19" s="15">
        <v>144542</v>
      </c>
      <c r="E19" s="15">
        <v>10569911</v>
      </c>
      <c r="F19" s="7">
        <f t="shared" si="0"/>
        <v>10425369</v>
      </c>
      <c r="G19" s="8">
        <v>0.389</v>
      </c>
      <c r="H19" s="7">
        <f t="shared" si="1"/>
        <v>4055468.541</v>
      </c>
      <c r="I19" s="7">
        <f>I18+H19</f>
        <v>6944448.8149999995</v>
      </c>
      <c r="J19" s="7">
        <v>949</v>
      </c>
    </row>
    <row r="20" spans="1:10" ht="12.75">
      <c r="A20" s="16">
        <v>41821</v>
      </c>
      <c r="C20" s="7">
        <v>165435581</v>
      </c>
      <c r="D20" s="15">
        <v>271584</v>
      </c>
      <c r="E20" s="15">
        <v>10696954</v>
      </c>
      <c r="F20" s="7">
        <f t="shared" si="0"/>
        <v>10425370</v>
      </c>
      <c r="G20" s="8">
        <v>0.389</v>
      </c>
      <c r="H20" s="7">
        <f t="shared" si="1"/>
        <v>4055468.93</v>
      </c>
      <c r="I20" s="7">
        <f>I19+H20</f>
        <v>10999917.745</v>
      </c>
      <c r="J20" s="7">
        <v>949</v>
      </c>
    </row>
    <row r="21" spans="1:10" ht="12.75">
      <c r="A21" s="16">
        <v>41852</v>
      </c>
      <c r="C21" s="7">
        <v>165435581</v>
      </c>
      <c r="D21" s="15">
        <v>271584</v>
      </c>
      <c r="E21" s="15">
        <v>10696954</v>
      </c>
      <c r="F21" s="7">
        <f t="shared" si="0"/>
        <v>10425370</v>
      </c>
      <c r="G21" s="8">
        <v>0.389</v>
      </c>
      <c r="H21" s="7">
        <f t="shared" si="1"/>
        <v>4055468.93</v>
      </c>
      <c r="I21" s="7">
        <f>I20+H21-1</f>
        <v>15055385.674999999</v>
      </c>
      <c r="J21" s="7">
        <v>1743778</v>
      </c>
    </row>
    <row r="22" spans="1:10" ht="12.75">
      <c r="A22" s="16"/>
      <c r="C22" s="7"/>
      <c r="D22" s="7"/>
      <c r="E22" s="7"/>
      <c r="F22" s="7"/>
      <c r="G22" s="7"/>
      <c r="H22" s="7"/>
      <c r="I22" s="7"/>
      <c r="J22" s="7"/>
    </row>
    <row r="23" spans="1:10" ht="12.75">
      <c r="A23" s="16"/>
      <c r="C23" s="7"/>
      <c r="D23" s="7"/>
      <c r="E23" s="7"/>
      <c r="F23" s="7"/>
      <c r="G23" s="7"/>
      <c r="H23" s="7"/>
      <c r="I23" s="7"/>
      <c r="J23" s="7"/>
    </row>
    <row r="24" spans="1:10" ht="12.75">
      <c r="A24" s="16"/>
      <c r="C24" s="25" t="s">
        <v>39</v>
      </c>
      <c r="D24" s="15"/>
      <c r="E24" s="26"/>
      <c r="F24" s="7"/>
      <c r="G24" s="8"/>
      <c r="H24" s="7"/>
      <c r="I24" s="7"/>
      <c r="J24" s="7"/>
    </row>
    <row r="25" spans="1:10" ht="12.75">
      <c r="A25" s="16"/>
      <c r="C25" s="25" t="s">
        <v>23</v>
      </c>
      <c r="D25" s="15"/>
      <c r="E25" s="26"/>
      <c r="F25" s="7"/>
      <c r="G25" s="8"/>
      <c r="H25" s="7"/>
      <c r="I25" s="7"/>
      <c r="J25" s="7"/>
    </row>
    <row r="26" spans="1:10" ht="12.75">
      <c r="A26" s="16"/>
      <c r="C26" s="25" t="s">
        <v>40</v>
      </c>
      <c r="D26" s="15"/>
      <c r="E26" s="26"/>
      <c r="F26" s="7"/>
      <c r="G26" s="8"/>
      <c r="H26" s="7"/>
      <c r="I26" s="7"/>
      <c r="J26" s="7"/>
    </row>
    <row r="27" spans="1:10" ht="12.75">
      <c r="A27" s="16"/>
      <c r="C27" s="7" t="s">
        <v>24</v>
      </c>
      <c r="D27" s="15"/>
      <c r="E27" s="26"/>
      <c r="F27" s="7"/>
      <c r="G27" s="8"/>
      <c r="H27" s="7"/>
      <c r="I27" s="7"/>
      <c r="J27" s="7"/>
    </row>
    <row r="28" spans="1:11" ht="12.75">
      <c r="A28" s="16"/>
      <c r="C28" s="17"/>
      <c r="D28" s="15"/>
      <c r="E28" s="15"/>
      <c r="H28" s="22"/>
      <c r="I28" s="22"/>
      <c r="J28" s="22"/>
      <c r="K28" s="22"/>
    </row>
    <row r="29" spans="3:10" ht="12.75">
      <c r="C29" s="23" t="s">
        <v>25</v>
      </c>
      <c r="D29" s="27" t="s">
        <v>26</v>
      </c>
      <c r="E29" s="28" t="s">
        <v>27</v>
      </c>
      <c r="F29" s="23" t="s">
        <v>28</v>
      </c>
      <c r="G29" s="29" t="s">
        <v>29</v>
      </c>
      <c r="H29" s="23" t="s">
        <v>30</v>
      </c>
      <c r="I29" s="23"/>
      <c r="J29" s="7"/>
    </row>
    <row r="30" spans="3:10" ht="12.75">
      <c r="C30" s="23">
        <v>1707678</v>
      </c>
      <c r="D30" s="24">
        <v>17500</v>
      </c>
      <c r="E30" s="24">
        <v>10273</v>
      </c>
      <c r="F30" s="23">
        <f>E30-D30</f>
        <v>-7227</v>
      </c>
      <c r="G30" s="29">
        <v>0.35</v>
      </c>
      <c r="H30" s="23">
        <f>F30*G30</f>
        <v>-2529.45</v>
      </c>
      <c r="I30" s="23"/>
      <c r="J30" s="7"/>
    </row>
    <row r="31" spans="3:10" ht="12.75">
      <c r="C31" s="23">
        <v>2561517</v>
      </c>
      <c r="D31" s="24"/>
      <c r="E31" s="24">
        <v>30494</v>
      </c>
      <c r="F31" s="23">
        <f>E31-D31</f>
        <v>30494</v>
      </c>
      <c r="G31" s="29">
        <v>0.35</v>
      </c>
      <c r="H31" s="23">
        <f>F31*G31</f>
        <v>10672.9</v>
      </c>
      <c r="I31" s="23"/>
      <c r="J31" s="7"/>
    </row>
    <row r="32" spans="3:9" ht="12.75">
      <c r="C32" s="23" t="s">
        <v>31</v>
      </c>
      <c r="D32" s="24" t="s">
        <v>26</v>
      </c>
      <c r="E32" s="28" t="s">
        <v>32</v>
      </c>
      <c r="F32" s="23" t="s">
        <v>33</v>
      </c>
      <c r="G32" s="29" t="s">
        <v>34</v>
      </c>
      <c r="H32" s="23" t="s">
        <v>35</v>
      </c>
      <c r="I32" s="23"/>
    </row>
    <row r="33" spans="3:9" ht="12.75">
      <c r="C33" s="31">
        <v>3645863</v>
      </c>
      <c r="D33" s="24">
        <v>17500</v>
      </c>
      <c r="E33" s="24">
        <v>20286</v>
      </c>
      <c r="F33" s="23">
        <f>E33-D33</f>
        <v>2786</v>
      </c>
      <c r="G33" s="29">
        <v>0.06</v>
      </c>
      <c r="H33" s="23">
        <f>F33*G33</f>
        <v>167.16</v>
      </c>
      <c r="I33" s="23"/>
    </row>
    <row r="34" spans="3:9" ht="12.75">
      <c r="C34" s="31">
        <v>3415356</v>
      </c>
      <c r="D34" s="24"/>
      <c r="E34" s="24">
        <v>20546</v>
      </c>
      <c r="F34" s="23">
        <f>E34-D34</f>
        <v>20546</v>
      </c>
      <c r="G34" s="29">
        <v>0.06</v>
      </c>
      <c r="H34" s="23">
        <f>F34*G34</f>
        <v>1232.76</v>
      </c>
      <c r="I34" s="23"/>
    </row>
    <row r="35" spans="3:9" ht="12.75">
      <c r="C35" s="31">
        <v>5123034</v>
      </c>
      <c r="D35" s="24"/>
      <c r="E35" s="24">
        <v>60989</v>
      </c>
      <c r="F35" s="23">
        <f>E35-D35</f>
        <v>60989</v>
      </c>
      <c r="G35" s="29">
        <v>0.06</v>
      </c>
      <c r="H35" s="23">
        <f>F35*G35</f>
        <v>3659.3399999999997</v>
      </c>
      <c r="I35" s="23"/>
    </row>
    <row r="36" spans="3:9" ht="12.75">
      <c r="C36" s="23"/>
      <c r="D36" s="24"/>
      <c r="E36" s="28"/>
      <c r="F36" s="23"/>
      <c r="G36" s="29"/>
      <c r="H36" s="29" t="s">
        <v>36</v>
      </c>
      <c r="I36" s="23"/>
    </row>
    <row r="37" spans="3:9" ht="12.75">
      <c r="C37" s="23"/>
      <c r="D37" s="24"/>
      <c r="E37" s="28"/>
      <c r="F37" s="23"/>
      <c r="G37" s="29"/>
      <c r="H37" s="23">
        <f>SUM(H33:H35)*-0.35</f>
        <v>-1770.741</v>
      </c>
      <c r="I37" s="23"/>
    </row>
    <row r="38" spans="3:9" ht="12.75">
      <c r="C38" s="30"/>
      <c r="D38" s="30"/>
      <c r="E38" s="30"/>
      <c r="F38" s="30"/>
      <c r="G38" s="30"/>
      <c r="H38" s="23"/>
      <c r="I38" s="23"/>
    </row>
    <row r="39" spans="3:9" ht="12.75">
      <c r="C39" s="30"/>
      <c r="D39" s="30"/>
      <c r="E39" s="30"/>
      <c r="F39" s="30"/>
      <c r="G39" s="30"/>
      <c r="H39" s="23" t="s">
        <v>37</v>
      </c>
      <c r="I39" s="23"/>
    </row>
    <row r="40" spans="3:9" ht="12.75">
      <c r="C40" s="30"/>
      <c r="D40" s="30"/>
      <c r="E40" s="30"/>
      <c r="F40" s="30"/>
      <c r="G40" s="30"/>
      <c r="H40" s="23">
        <f>SUM(H30:H31)+SUM(H33:H35)+H37</f>
        <v>11431.969</v>
      </c>
      <c r="I40" s="23"/>
    </row>
    <row r="41" spans="3:9" ht="12.75">
      <c r="C41" s="30"/>
      <c r="D41" s="30"/>
      <c r="E41" s="30"/>
      <c r="F41" s="30"/>
      <c r="G41" s="30"/>
      <c r="H41" s="30"/>
      <c r="I41" s="30"/>
    </row>
  </sheetData>
  <sheetProtection/>
  <printOptions/>
  <pageMargins left="0.7" right="0.7" top="1.15625" bottom="0.75" header="0.3" footer="0.3"/>
  <pageSetup fitToHeight="1" fitToWidth="1" horizontalDpi="600" verticalDpi="600" orientation="portrait" scale="74" r:id="rId1"/>
  <headerFooter>
    <oddHeader>&amp;R&amp;"Times New Roman,Bold"&amp;12Attachment to Response to Question No. 3
Page &amp;P of &amp;N
Garrett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2015-02-16T00:49:16Z</dcterms:created>
  <dcterms:modified xsi:type="dcterms:W3CDTF">2015-02-16T00:49:28Z</dcterms:modified>
  <cp:category/>
  <cp:version/>
  <cp:contentType/>
  <cp:contentStatus/>
</cp:coreProperties>
</file>