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0950" activeTab="1"/>
  </bookViews>
  <sheets>
    <sheet name="Costs" sheetId="1" r:id="rId1"/>
    <sheet name="Revised Table 2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<sst xmlns="http://schemas.openxmlformats.org/spreadsheetml/2006/main" count="76" uniqueCount="64">
  <si>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Expense Mo/Yr</t>
  </si>
  <si>
    <t>mWh Sales (p 3 of 5)</t>
  </si>
  <si>
    <t>Base Fuel</t>
  </si>
  <si>
    <t>Average</t>
  </si>
  <si>
    <t xml:space="preserve"> </t>
  </si>
  <si>
    <t>Nov 12</t>
  </si>
  <si>
    <t>Dec 12</t>
  </si>
  <si>
    <t>** Includes marginal line loss.</t>
  </si>
  <si>
    <t>Kentucky Power</t>
  </si>
  <si>
    <t xml:space="preserve">Two-Year Fuel Review </t>
  </si>
  <si>
    <t>November 1, 2012 to October 31, 2014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</si>
  <si>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</si>
  <si>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</si>
  <si>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</si>
  <si>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</si>
  <si>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</si>
  <si>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</si>
  <si>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</si>
  <si>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</si>
  <si>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Jul 14</t>
  </si>
  <si>
    <t>Aug 14</t>
  </si>
  <si>
    <t>Sep 14</t>
  </si>
  <si>
    <t>Oct 14</t>
  </si>
  <si>
    <t>Jun 13</t>
  </si>
  <si>
    <t>Jul 13</t>
  </si>
  <si>
    <t>Aug 13</t>
  </si>
  <si>
    <t>Sep 13</t>
  </si>
  <si>
    <t>Oct 13</t>
  </si>
  <si>
    <t>Jan 13</t>
  </si>
  <si>
    <t>Feb 13</t>
  </si>
  <si>
    <t>Mar 13</t>
  </si>
  <si>
    <t>Apr 13</t>
  </si>
  <si>
    <t>Case No. 2014-00450</t>
  </si>
  <si>
    <t>Difference mills/kWh</t>
  </si>
  <si>
    <t>**Actual Fuel Costs                  (p 5 of 5)</t>
  </si>
  <si>
    <t>Cost mills/kWh (2)/(3)</t>
  </si>
  <si>
    <t>May 13</t>
  </si>
  <si>
    <t>Month &amp; Year</t>
  </si>
  <si>
    <t>Monthly Fuel Rate in Cents per kWh</t>
  </si>
  <si>
    <t>Table 2 Revised</t>
  </si>
  <si>
    <t>November 2012</t>
  </si>
  <si>
    <t>December 2012</t>
  </si>
  <si>
    <t>January 2013</t>
  </si>
  <si>
    <t>February 2013</t>
  </si>
  <si>
    <t>March 2013</t>
  </si>
  <si>
    <t>April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</si>
  <si>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</si>
  <si>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</si>
  <si>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</si>
  <si>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</si>
  <si>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</si>
  <si>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</si>
  <si>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</si>
  <si>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</si>
  <si>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</si>
  <si>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</si>
  <si>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</si>
  <si>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June 2014</t>
  </si>
  <si>
    <t>July 2014</t>
  </si>
  <si>
    <t>August 2014</t>
  </si>
  <si>
    <t>October 2014</t>
  </si>
  <si>
    <t>September 2014</t>
  </si>
  <si>
    <t>Cents per kWh Above (or Below) Base Fuel Rate</t>
  </si>
  <si>
    <t>Two Year Average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</si>
</sst>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0.00000000"/>
    <numFmt numFmtId="176" formatCode="0.0000000"/>
    <numFmt numFmtId="177" formatCode="0.000000"/>
    <numFmt numFmtId="178" formatCode="0.00000"/>
    <numFmt numFmtId="179" formatCode="&quot;$&quot;#,##0.00"/>
    <numFmt numFmtId="180" formatCode="&quot;$&quot;#,##0.00000"/>
    <numFmt numFmtId="181" formatCode="0.0000"/>
    <numFmt numFmtId="182" formatCode="&quot;$&quot;#,##0.00000_);[Red]\(&quot;$&quot;#,##0.00000\)"/>
    <numFmt numFmtId="183" formatCode="0.0"/>
    <numFmt numFmtId="184" formatCode="0.0%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_);[Red]\(#,##0\);&quot; &quot;"/>
    <numFmt numFmtId="191" formatCode="_(&quot;$&quot;* #,##0.000_);_(&quot;$&quot;* \(#,##0.000\);_(&quot;$&quot;* &quot;-&quot;??_);_(@_)"/>
    <numFmt numFmtId="192" formatCode="[$-409]dddd\,\ mmmm\ dd\,\ yyyy"/>
    <numFmt numFmtId="193" formatCode="0.00_);\(0.00\)"/>
    <numFmt numFmtId="194" formatCode="0.000_);\(0.0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70" fontId="0" fillId="0" borderId="10" xfId="42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0" fontId="0" fillId="0" borderId="0" xfId="42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165" fontId="0" fillId="0" borderId="0" xfId="42" applyNumberFormat="1" applyBorder="1" applyAlignment="1">
      <alignment/>
    </xf>
    <xf numFmtId="170" fontId="0" fillId="0" borderId="0" xfId="42" applyNumberFormat="1" applyBorder="1" applyAlignment="1">
      <alignment/>
    </xf>
    <xf numFmtId="2" fontId="0" fillId="0" borderId="0" xfId="0" applyNumberFormat="1" applyBorder="1" applyAlignment="1">
      <alignment/>
    </xf>
    <xf numFmtId="170" fontId="0" fillId="0" borderId="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170" fontId="0" fillId="0" borderId="10" xfId="42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" fontId="0" fillId="0" borderId="10" xfId="0" applyNumberFormat="1" applyFont="1" applyBorder="1" applyAlignment="1" quotePrefix="1">
      <alignment/>
    </xf>
    <xf numFmtId="49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0" fontId="2" fillId="0" borderId="10" xfId="42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85" fontId="0" fillId="0" borderId="10" xfId="0" applyNumberFormat="1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13.28125" style="0" customWidth="1"/>
    <col min="2" max="2" width="13.28125" style="15" customWidth="1"/>
    <col min="3" max="3" width="13.140625" style="16" customWidth="1"/>
    <col min="4" max="4" width="8.7109375" style="0" customWidth="1"/>
    <col min="5" max="5" width="10.28125" style="0" customWidth="1"/>
    <col min="6" max="6" width="11.28125" style="0" customWidth="1"/>
  </cols>
  <sheetData>
    <row r="1" spans="1:5" ht="12.75">
      <c r="A1" s="36" t="s">
        <v>8</v>
      </c>
      <c r="B1" s="36"/>
      <c r="C1" s="36"/>
      <c r="D1" s="36"/>
      <c r="E1" s="36"/>
    </row>
    <row r="2" spans="1:5" ht="12.75">
      <c r="A2" s="36" t="s">
        <v>9</v>
      </c>
      <c r="B2" s="36"/>
      <c r="C2" s="36"/>
      <c r="D2" s="36"/>
      <c r="E2" s="36"/>
    </row>
    <row r="3" spans="1:5" ht="12.75">
      <c r="A3" s="36" t="s">
        <v>32</v>
      </c>
      <c r="B3" s="36"/>
      <c r="C3" s="36"/>
      <c r="D3" s="36"/>
      <c r="E3" s="36"/>
    </row>
    <row r="4" spans="1:5" ht="12.75">
      <c r="A4" s="36" t="s">
        <v>10</v>
      </c>
      <c r="B4" s="36"/>
      <c r="C4" s="36"/>
      <c r="D4" s="36"/>
      <c r="E4" s="36"/>
    </row>
    <row r="6" spans="1:6" ht="12.75" customHeight="1">
      <c r="A6" s="32" t="s">
        <v>0</v>
      </c>
      <c r="B6" s="37" t="s">
        <v>34</v>
      </c>
      <c r="C6" s="35" t="s">
        <v>1</v>
      </c>
      <c r="D6" s="32" t="s">
        <v>2</v>
      </c>
      <c r="E6" s="40" t="s">
        <v>35</v>
      </c>
      <c r="F6" s="32" t="s">
        <v>33</v>
      </c>
    </row>
    <row r="7" spans="1:6" ht="12.75">
      <c r="A7" s="33"/>
      <c r="B7" s="38"/>
      <c r="C7" s="35"/>
      <c r="D7" s="33"/>
      <c r="E7" s="40"/>
      <c r="F7" s="33"/>
    </row>
    <row r="8" spans="1:6" ht="12.75">
      <c r="A8" s="34"/>
      <c r="B8" s="39"/>
      <c r="C8" s="35"/>
      <c r="D8" s="34"/>
      <c r="E8" s="40"/>
      <c r="F8" s="34"/>
    </row>
    <row r="9" spans="1:6" s="3" customFormat="1" ht="12.75">
      <c r="A9" s="1">
        <v>-1</v>
      </c>
      <c r="B9" s="2">
        <f>A9-1</f>
        <v>-2</v>
      </c>
      <c r="C9" s="2">
        <f>B9-1</f>
        <v>-3</v>
      </c>
      <c r="D9" s="1">
        <f>C9-1</f>
        <v>-4</v>
      </c>
      <c r="E9" s="1">
        <f>D9-1</f>
        <v>-5</v>
      </c>
      <c r="F9" s="1">
        <f>E9-1</f>
        <v>-6</v>
      </c>
    </row>
    <row r="10" spans="1:5" ht="12.75">
      <c r="A10" s="7"/>
      <c r="B10" s="5"/>
      <c r="C10" s="6"/>
      <c r="D10" s="4"/>
      <c r="E10" s="4"/>
    </row>
    <row r="11" spans="1:6" ht="12.75">
      <c r="A11" s="13" t="s">
        <v>5</v>
      </c>
      <c r="B11" s="23">
        <v>12150895</v>
      </c>
      <c r="C11" s="24">
        <v>587678</v>
      </c>
      <c r="D11" s="25">
        <v>28.4</v>
      </c>
      <c r="E11" s="25">
        <f aca="true" t="shared" si="0" ref="E11:E16">ROUND((B11/C11),2)</f>
        <v>20.68</v>
      </c>
      <c r="F11" s="25">
        <f aca="true" t="shared" si="1" ref="F11:F16">(D11-E11)*(-1)</f>
        <v>-7.719999999999999</v>
      </c>
    </row>
    <row r="12" spans="1:6" ht="12.75">
      <c r="A12" s="13" t="s">
        <v>6</v>
      </c>
      <c r="B12" s="23">
        <v>18044096</v>
      </c>
      <c r="C12" s="26">
        <v>619547</v>
      </c>
      <c r="D12" s="25">
        <v>28.4</v>
      </c>
      <c r="E12" s="25">
        <f t="shared" si="0"/>
        <v>29.12</v>
      </c>
      <c r="F12" s="27">
        <f t="shared" si="1"/>
        <v>0.7200000000000024</v>
      </c>
    </row>
    <row r="13" spans="1:6" ht="12" customHeight="1">
      <c r="A13" s="13" t="s">
        <v>28</v>
      </c>
      <c r="B13" s="23">
        <v>20478209</v>
      </c>
      <c r="C13" s="26">
        <v>682479</v>
      </c>
      <c r="D13" s="25">
        <v>28.4</v>
      </c>
      <c r="E13" s="25">
        <f t="shared" si="0"/>
        <v>30.01</v>
      </c>
      <c r="F13" s="27">
        <f t="shared" si="1"/>
        <v>1.610000000000003</v>
      </c>
    </row>
    <row r="14" spans="1:6" ht="12" customHeight="1">
      <c r="A14" s="13" t="s">
        <v>29</v>
      </c>
      <c r="B14" s="28">
        <v>18932247</v>
      </c>
      <c r="C14" s="24">
        <v>606955</v>
      </c>
      <c r="D14" s="25">
        <v>28.4</v>
      </c>
      <c r="E14" s="25">
        <f t="shared" si="0"/>
        <v>31.19</v>
      </c>
      <c r="F14" s="27">
        <f t="shared" si="1"/>
        <v>2.7900000000000027</v>
      </c>
    </row>
    <row r="15" spans="1:6" ht="12" customHeight="1">
      <c r="A15" s="29" t="s">
        <v>30</v>
      </c>
      <c r="B15" s="28">
        <v>20349795</v>
      </c>
      <c r="C15" s="24">
        <v>626039</v>
      </c>
      <c r="D15" s="25">
        <v>28.4</v>
      </c>
      <c r="E15" s="25">
        <f t="shared" si="0"/>
        <v>32.51</v>
      </c>
      <c r="F15" s="27">
        <f t="shared" si="1"/>
        <v>4.109999999999999</v>
      </c>
    </row>
    <row r="16" spans="1:6" ht="12" customHeight="1">
      <c r="A16" s="30" t="s">
        <v>31</v>
      </c>
      <c r="B16" s="28">
        <v>16278156</v>
      </c>
      <c r="C16" s="24">
        <v>500514</v>
      </c>
      <c r="D16" s="25">
        <v>28.4</v>
      </c>
      <c r="E16" s="25">
        <f t="shared" si="0"/>
        <v>32.52</v>
      </c>
      <c r="F16" s="27">
        <f t="shared" si="1"/>
        <v>4.1200000000000045</v>
      </c>
    </row>
    <row r="17" spans="1:6" ht="12" customHeight="1">
      <c r="A17" s="8" t="s">
        <v>3</v>
      </c>
      <c r="B17" s="10">
        <f>SUM(B13:B16)/6</f>
        <v>12673067.833333334</v>
      </c>
      <c r="C17" s="11">
        <f>SUM(C13:C16)/6</f>
        <v>402664.5</v>
      </c>
      <c r="D17" s="9" t="s">
        <v>4</v>
      </c>
      <c r="E17" s="12">
        <f>ROUND((SUM(E11:E16)/6),2)</f>
        <v>29.34</v>
      </c>
      <c r="F17" s="27"/>
    </row>
    <row r="18" spans="1:6" ht="12.75">
      <c r="A18" s="8"/>
      <c r="B18" s="10"/>
      <c r="C18" s="11"/>
      <c r="D18" s="9"/>
      <c r="E18" s="12"/>
      <c r="F18" s="27"/>
    </row>
    <row r="19" spans="1:6" ht="12.75">
      <c r="A19" s="30" t="s">
        <v>36</v>
      </c>
      <c r="B19" s="28">
        <v>13779065</v>
      </c>
      <c r="C19" s="24">
        <v>495428</v>
      </c>
      <c r="D19" s="25">
        <v>28.4</v>
      </c>
      <c r="E19" s="25">
        <f aca="true" t="shared" si="2" ref="E19:E24">ROUND((B19/C19),2)</f>
        <v>27.81</v>
      </c>
      <c r="F19" s="27">
        <f aca="true" t="shared" si="3" ref="F19:F24">(D19-E19)*(-1)</f>
        <v>-0.5899999999999999</v>
      </c>
    </row>
    <row r="20" spans="1:6" ht="12.75">
      <c r="A20" s="31" t="s">
        <v>23</v>
      </c>
      <c r="B20" s="28">
        <v>15071971</v>
      </c>
      <c r="C20" s="24">
        <v>523223</v>
      </c>
      <c r="D20" s="25">
        <v>28.4</v>
      </c>
      <c r="E20" s="25">
        <f t="shared" si="2"/>
        <v>28.81</v>
      </c>
      <c r="F20" s="27">
        <f t="shared" si="3"/>
        <v>0.41000000000000014</v>
      </c>
    </row>
    <row r="21" spans="1:6" ht="12.75">
      <c r="A21" s="31" t="s">
        <v>24</v>
      </c>
      <c r="B21" s="28">
        <v>15808109</v>
      </c>
      <c r="C21" s="24">
        <v>553449</v>
      </c>
      <c r="D21" s="25">
        <v>28.4</v>
      </c>
      <c r="E21" s="25">
        <f t="shared" si="2"/>
        <v>28.56</v>
      </c>
      <c r="F21" s="27">
        <f t="shared" si="3"/>
        <v>0.16000000000000014</v>
      </c>
    </row>
    <row r="22" spans="1:6" ht="12.75">
      <c r="A22" s="31" t="s">
        <v>25</v>
      </c>
      <c r="B22" s="28">
        <v>15649334</v>
      </c>
      <c r="C22" s="24">
        <v>542214</v>
      </c>
      <c r="D22" s="25">
        <v>28.4</v>
      </c>
      <c r="E22" s="25">
        <f t="shared" si="2"/>
        <v>28.86</v>
      </c>
      <c r="F22" s="27">
        <f t="shared" si="3"/>
        <v>0.46000000000000085</v>
      </c>
    </row>
    <row r="23" spans="1:6" ht="12.75">
      <c r="A23" s="29" t="s">
        <v>26</v>
      </c>
      <c r="B23" s="28">
        <v>12560640</v>
      </c>
      <c r="C23" s="24">
        <v>474833</v>
      </c>
      <c r="D23" s="25">
        <v>28.4</v>
      </c>
      <c r="E23" s="25">
        <f t="shared" si="2"/>
        <v>26.45</v>
      </c>
      <c r="F23" s="27">
        <f t="shared" si="3"/>
        <v>-1.9499999999999993</v>
      </c>
    </row>
    <row r="24" spans="1:6" ht="12.75">
      <c r="A24" s="31" t="s">
        <v>27</v>
      </c>
      <c r="B24" s="28">
        <v>13296125</v>
      </c>
      <c r="C24" s="24">
        <v>486952</v>
      </c>
      <c r="D24" s="25">
        <v>28.4</v>
      </c>
      <c r="E24" s="25">
        <f t="shared" si="2"/>
        <v>27.3</v>
      </c>
      <c r="F24" s="25">
        <f t="shared" si="3"/>
        <v>-1.0999999999999979</v>
      </c>
    </row>
    <row r="25" spans="1:6" ht="12.75">
      <c r="A25" s="8" t="s">
        <v>3</v>
      </c>
      <c r="B25" s="10">
        <f>SUM(B19:B24)/6</f>
        <v>14360874</v>
      </c>
      <c r="C25" s="11">
        <f>SUM(C19:C24)/6</f>
        <v>512683.1666666667</v>
      </c>
      <c r="D25" s="9" t="s">
        <v>4</v>
      </c>
      <c r="E25" s="12">
        <f>ROUND((SUM(E19:E24)/6),2)</f>
        <v>27.97</v>
      </c>
      <c r="F25" s="27"/>
    </row>
    <row r="26" spans="1:6" ht="12.75">
      <c r="A26" s="27"/>
      <c r="B26" s="28"/>
      <c r="C26" s="24"/>
      <c r="D26" s="25" t="s">
        <v>4</v>
      </c>
      <c r="E26" s="25" t="s">
        <v>4</v>
      </c>
      <c r="F26" s="27"/>
    </row>
    <row r="27" spans="1:6" ht="12.75">
      <c r="A27" s="31" t="s">
        <v>11</v>
      </c>
      <c r="B27" s="28">
        <v>16223133</v>
      </c>
      <c r="C27" s="24">
        <v>579155</v>
      </c>
      <c r="D27" s="25">
        <v>28.4</v>
      </c>
      <c r="E27" s="25">
        <f aca="true" t="shared" si="4" ref="E27:E32">ROUND((B27/C27),2)</f>
        <v>28.01</v>
      </c>
      <c r="F27" s="27">
        <f aca="true" t="shared" si="5" ref="F27:F32">(D27-E27)*(-1)</f>
        <v>-0.389999999999997</v>
      </c>
    </row>
    <row r="28" spans="1:6" ht="12.75">
      <c r="A28" s="31" t="s">
        <v>12</v>
      </c>
      <c r="B28" s="28">
        <v>15226644</v>
      </c>
      <c r="C28" s="24">
        <v>634238</v>
      </c>
      <c r="D28" s="25">
        <v>28.4</v>
      </c>
      <c r="E28" s="25">
        <f t="shared" si="4"/>
        <v>24.01</v>
      </c>
      <c r="F28" s="27">
        <f t="shared" si="5"/>
        <v>-4.389999999999997</v>
      </c>
    </row>
    <row r="29" spans="1:6" ht="12.75">
      <c r="A29" s="31" t="s">
        <v>13</v>
      </c>
      <c r="B29" s="28">
        <v>30433994</v>
      </c>
      <c r="C29" s="24">
        <v>755082</v>
      </c>
      <c r="D29" s="25">
        <v>28.4</v>
      </c>
      <c r="E29" s="25">
        <f t="shared" si="4"/>
        <v>40.31</v>
      </c>
      <c r="F29" s="27">
        <f t="shared" si="5"/>
        <v>11.910000000000004</v>
      </c>
    </row>
    <row r="30" spans="1:6" ht="12.75">
      <c r="A30" s="31" t="s">
        <v>14</v>
      </c>
      <c r="B30" s="28">
        <v>22051821</v>
      </c>
      <c r="C30" s="24">
        <v>626869</v>
      </c>
      <c r="D30" s="25">
        <v>28.4</v>
      </c>
      <c r="E30" s="25">
        <f t="shared" si="4"/>
        <v>35.18</v>
      </c>
      <c r="F30" s="27">
        <f t="shared" si="5"/>
        <v>6.780000000000001</v>
      </c>
    </row>
    <row r="31" spans="1:6" ht="12.75">
      <c r="A31" s="31" t="s">
        <v>15</v>
      </c>
      <c r="B31" s="28">
        <v>19909094</v>
      </c>
      <c r="C31" s="24">
        <v>530008</v>
      </c>
      <c r="D31" s="25">
        <v>28.4</v>
      </c>
      <c r="E31" s="25">
        <f t="shared" si="4"/>
        <v>37.56</v>
      </c>
      <c r="F31" s="27">
        <f t="shared" si="5"/>
        <v>9.160000000000004</v>
      </c>
    </row>
    <row r="32" spans="1:6" ht="12.75">
      <c r="A32" s="31" t="s">
        <v>16</v>
      </c>
      <c r="B32" s="28">
        <v>17409402</v>
      </c>
      <c r="C32" s="24">
        <v>469384</v>
      </c>
      <c r="D32" s="25">
        <v>28.4</v>
      </c>
      <c r="E32" s="25">
        <f t="shared" si="4"/>
        <v>37.09</v>
      </c>
      <c r="F32" s="27">
        <f t="shared" si="5"/>
        <v>8.690000000000005</v>
      </c>
    </row>
    <row r="33" spans="1:6" ht="12.75">
      <c r="A33" s="8" t="s">
        <v>3</v>
      </c>
      <c r="B33" s="10">
        <f>SUM(B27:B32)/6</f>
        <v>20209014.666666668</v>
      </c>
      <c r="C33" s="11">
        <f>SUM(C27:C32)/6</f>
        <v>599122.6666666666</v>
      </c>
      <c r="D33" s="9" t="s">
        <v>4</v>
      </c>
      <c r="E33" s="12">
        <f>ROUND((SUM(E27:E32)/6),2)</f>
        <v>33.69</v>
      </c>
      <c r="F33" s="27"/>
    </row>
    <row r="34" spans="1:6" ht="12.75">
      <c r="A34" s="27"/>
      <c r="B34" s="28"/>
      <c r="C34" s="24"/>
      <c r="D34" s="25" t="s">
        <v>4</v>
      </c>
      <c r="E34" s="25" t="s">
        <v>4</v>
      </c>
      <c r="F34" s="27"/>
    </row>
    <row r="35" spans="1:6" ht="12.75">
      <c r="A35" s="29" t="s">
        <v>17</v>
      </c>
      <c r="B35" s="28">
        <v>16461604</v>
      </c>
      <c r="C35" s="24">
        <v>481881</v>
      </c>
      <c r="D35" s="25">
        <v>28.4</v>
      </c>
      <c r="E35" s="25">
        <f aca="true" t="shared" si="6" ref="E35:E40">ROUND((B35/C35),2)</f>
        <v>34.16</v>
      </c>
      <c r="F35" s="27">
        <f aca="true" t="shared" si="7" ref="F35:F40">(D35-E35)*(-1)</f>
        <v>5.759999999999998</v>
      </c>
    </row>
    <row r="36" spans="1:6" ht="12.75">
      <c r="A36" s="31" t="s">
        <v>18</v>
      </c>
      <c r="B36" s="28">
        <v>19369111</v>
      </c>
      <c r="C36" s="24">
        <v>517352</v>
      </c>
      <c r="D36" s="25">
        <v>28.4</v>
      </c>
      <c r="E36" s="25">
        <f t="shared" si="6"/>
        <v>37.44</v>
      </c>
      <c r="F36" s="27">
        <f t="shared" si="7"/>
        <v>9.04</v>
      </c>
    </row>
    <row r="37" spans="1:6" ht="12.75">
      <c r="A37" s="31" t="s">
        <v>19</v>
      </c>
      <c r="B37" s="28">
        <v>19006043</v>
      </c>
      <c r="C37" s="24">
        <v>533564</v>
      </c>
      <c r="D37" s="25">
        <v>28.4</v>
      </c>
      <c r="E37" s="25">
        <f t="shared" si="6"/>
        <v>35.62</v>
      </c>
      <c r="F37" s="27">
        <f t="shared" si="7"/>
        <v>7.219999999999999</v>
      </c>
    </row>
    <row r="38" spans="1:6" ht="12.75">
      <c r="A38" s="31" t="s">
        <v>20</v>
      </c>
      <c r="B38" s="28">
        <v>19173810</v>
      </c>
      <c r="C38" s="24">
        <v>531708</v>
      </c>
      <c r="D38" s="25">
        <v>28.4</v>
      </c>
      <c r="E38" s="25">
        <f t="shared" si="6"/>
        <v>36.06</v>
      </c>
      <c r="F38" s="27">
        <f t="shared" si="7"/>
        <v>7.660000000000004</v>
      </c>
    </row>
    <row r="39" spans="1:6" ht="12.75">
      <c r="A39" s="31" t="s">
        <v>21</v>
      </c>
      <c r="B39" s="28">
        <v>14181018</v>
      </c>
      <c r="C39" s="24">
        <v>461160</v>
      </c>
      <c r="D39" s="25">
        <v>28.4</v>
      </c>
      <c r="E39" s="25">
        <f t="shared" si="6"/>
        <v>30.75</v>
      </c>
      <c r="F39" s="27">
        <f t="shared" si="7"/>
        <v>2.3500000000000014</v>
      </c>
    </row>
    <row r="40" spans="1:7" ht="12.75">
      <c r="A40" s="31" t="s">
        <v>22</v>
      </c>
      <c r="B40" s="28">
        <v>12504307</v>
      </c>
      <c r="C40" s="24">
        <v>458919</v>
      </c>
      <c r="D40" s="25">
        <v>28.4</v>
      </c>
      <c r="E40" s="25">
        <f t="shared" si="6"/>
        <v>27.25</v>
      </c>
      <c r="F40" s="27">
        <f t="shared" si="7"/>
        <v>-1.1499999999999986</v>
      </c>
      <c r="G40" s="17"/>
    </row>
    <row r="41" spans="1:6" ht="12.75">
      <c r="A41" s="8" t="s">
        <v>3</v>
      </c>
      <c r="B41" s="10">
        <f>SUM(B35:B40)/6</f>
        <v>16782648.833333332</v>
      </c>
      <c r="C41" s="11">
        <f>SUM(C35:C40)/6</f>
        <v>497430.6666666667</v>
      </c>
      <c r="D41" s="9" t="s">
        <v>4</v>
      </c>
      <c r="E41" s="12">
        <f>ROUND((SUM(E35:E40)/6),2)</f>
        <v>33.55</v>
      </c>
      <c r="F41" s="27"/>
    </row>
    <row r="42" spans="1:5" ht="12.75">
      <c r="A42" s="18"/>
      <c r="B42" s="19"/>
      <c r="C42" s="20"/>
      <c r="D42" s="21"/>
      <c r="E42" s="21"/>
    </row>
    <row r="43" spans="1:5" ht="12.75">
      <c r="A43" s="18"/>
      <c r="B43" s="22"/>
      <c r="C43" s="22"/>
      <c r="D43" s="21"/>
      <c r="E43" s="21"/>
    </row>
    <row r="45" ht="12.75">
      <c r="A45" s="14" t="s">
        <v>7</v>
      </c>
    </row>
  </sheetData>
  <sheetProtection/>
  <mergeCells count="10">
    <mergeCell ref="F6:F8"/>
    <mergeCell ref="C6:C8"/>
    <mergeCell ref="D6:D8"/>
    <mergeCell ref="A1:E1"/>
    <mergeCell ref="A2:E2"/>
    <mergeCell ref="A3:E3"/>
    <mergeCell ref="A4:E4"/>
    <mergeCell ref="A6:A8"/>
    <mergeCell ref="B6:B8"/>
    <mergeCell ref="E6:E8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36"/>
  <sheetViews>
    <sheetView tabSelected="1" zoomScalePageLayoutView="0" workbookViewId="0" topLeftCell="A1">
      <selection activeCell="B39" sqref="B39"/>
    </sheetView>
  </sheetViews>
  <sheetFormatPr defaultColWidth="9.140625" defaultRowHeight="12.75"/>
  <cols>
    <col min="1" max="1" width="17.7109375" style="0" customWidth="1"/>
    <col min="2" max="2" width="14.140625" style="0" customWidth="1"/>
    <col min="3" max="3" width="19.00390625" style="0" customWidth="1"/>
  </cols>
  <sheetData>
    <row r="6" spans="1:3" ht="18">
      <c r="A6" s="45" t="s">
        <v>39</v>
      </c>
      <c r="B6" s="45"/>
      <c r="C6" s="45"/>
    </row>
    <row r="8" spans="1:3" ht="12.75" customHeight="1">
      <c r="A8" s="41" t="s">
        <v>37</v>
      </c>
      <c r="B8" s="42" t="s">
        <v>38</v>
      </c>
      <c r="C8" s="41" t="s">
        <v>62</v>
      </c>
    </row>
    <row r="9" spans="1:3" ht="12.75">
      <c r="A9" s="43"/>
      <c r="B9" s="42"/>
      <c r="C9" s="43"/>
    </row>
    <row r="10" spans="1:3" ht="27.75" customHeight="1">
      <c r="A10" s="44"/>
      <c r="B10" s="42"/>
      <c r="C10" s="44"/>
    </row>
    <row r="11" spans="1:3" ht="12.75">
      <c r="A11" s="13" t="s">
        <v>40</v>
      </c>
      <c r="B11" s="46">
        <v>2.068</v>
      </c>
      <c r="C11" s="47">
        <v>-0.772</v>
      </c>
    </row>
    <row r="12" spans="1:3" ht="12.75">
      <c r="A12" s="13" t="s">
        <v>41</v>
      </c>
      <c r="B12" s="46">
        <v>2.9120000000000004</v>
      </c>
      <c r="C12" s="47">
        <v>0.07200000000000024</v>
      </c>
    </row>
    <row r="13" spans="1:3" ht="12.75">
      <c r="A13" s="13" t="s">
        <v>42</v>
      </c>
      <c r="B13" s="46">
        <v>3.0010000000000003</v>
      </c>
      <c r="C13" s="47">
        <v>0.1610000000000003</v>
      </c>
    </row>
    <row r="14" spans="1:3" ht="12.75">
      <c r="A14" s="13" t="s">
        <v>43</v>
      </c>
      <c r="B14" s="46">
        <v>3.119</v>
      </c>
      <c r="C14" s="47">
        <v>0.2790000000000003</v>
      </c>
    </row>
    <row r="15" spans="1:3" ht="12.75">
      <c r="A15" s="29" t="s">
        <v>44</v>
      </c>
      <c r="B15" s="46">
        <v>3.251</v>
      </c>
      <c r="C15" s="47">
        <v>0.411</v>
      </c>
    </row>
    <row r="16" spans="1:3" ht="12.75">
      <c r="A16" s="30" t="s">
        <v>45</v>
      </c>
      <c r="B16" s="46">
        <v>3.2520000000000007</v>
      </c>
      <c r="C16" s="47">
        <v>0.4120000000000005</v>
      </c>
    </row>
    <row r="17" spans="1:3" ht="12.75">
      <c r="A17" s="30" t="s">
        <v>36</v>
      </c>
      <c r="B17" s="46">
        <v>2.781</v>
      </c>
      <c r="C17" s="47">
        <v>-0.05899999999999999</v>
      </c>
    </row>
    <row r="18" spans="1:3" ht="12.75">
      <c r="A18" s="13" t="s">
        <v>46</v>
      </c>
      <c r="B18" s="46">
        <v>2.8810000000000002</v>
      </c>
      <c r="C18" s="47">
        <v>0.041000000000000016</v>
      </c>
    </row>
    <row r="19" spans="1:3" ht="12.75">
      <c r="A19" s="13" t="s">
        <v>47</v>
      </c>
      <c r="B19" s="46">
        <v>2.856</v>
      </c>
      <c r="C19" s="47">
        <v>0.016000000000000014</v>
      </c>
    </row>
    <row r="20" spans="1:3" ht="12.75">
      <c r="A20" s="30" t="s">
        <v>48</v>
      </c>
      <c r="B20" s="46">
        <v>2.886</v>
      </c>
      <c r="C20" s="47">
        <v>0.04600000000000009</v>
      </c>
    </row>
    <row r="21" spans="1:3" ht="12.75">
      <c r="A21" s="30" t="s">
        <v>49</v>
      </c>
      <c r="B21" s="46">
        <v>2.645</v>
      </c>
      <c r="C21" s="47">
        <v>-0.19499999999999995</v>
      </c>
    </row>
    <row r="22" spans="1:3" ht="12.75">
      <c r="A22" s="30" t="s">
        <v>50</v>
      </c>
      <c r="B22" s="46">
        <v>2.7300000000000004</v>
      </c>
      <c r="C22" s="47">
        <v>-0.10999999999999979</v>
      </c>
    </row>
    <row r="23" spans="1:3" ht="12.75">
      <c r="A23" s="30" t="s">
        <v>51</v>
      </c>
      <c r="B23" s="46">
        <v>2.801</v>
      </c>
      <c r="C23" s="47">
        <v>-0.0389999999999997</v>
      </c>
    </row>
    <row r="24" spans="1:3" ht="12.75">
      <c r="A24" s="30" t="s">
        <v>52</v>
      </c>
      <c r="B24" s="46">
        <v>2.4010000000000002</v>
      </c>
      <c r="C24" s="47">
        <v>-0.4389999999999997</v>
      </c>
    </row>
    <row r="25" spans="1:3" ht="12.75">
      <c r="A25" s="30" t="s">
        <v>53</v>
      </c>
      <c r="B25" s="46">
        <v>4.031000000000001</v>
      </c>
      <c r="C25" s="47">
        <v>1.1910000000000005</v>
      </c>
    </row>
    <row r="26" spans="1:3" ht="12.75">
      <c r="A26" s="30" t="s">
        <v>54</v>
      </c>
      <c r="B26" s="46">
        <v>3.5180000000000002</v>
      </c>
      <c r="C26" s="47">
        <v>0.6780000000000002</v>
      </c>
    </row>
    <row r="27" spans="1:3" ht="12.75">
      <c r="A27" s="30" t="s">
        <v>55</v>
      </c>
      <c r="B27" s="46">
        <v>3.7560000000000002</v>
      </c>
      <c r="C27" s="47">
        <v>0.9160000000000004</v>
      </c>
    </row>
    <row r="28" spans="1:3" ht="12.75">
      <c r="A28" s="30" t="s">
        <v>56</v>
      </c>
      <c r="B28" s="46">
        <v>3.7090000000000005</v>
      </c>
      <c r="C28" s="47">
        <v>0.8690000000000005</v>
      </c>
    </row>
    <row r="29" spans="1:3" ht="12.75">
      <c r="A29" s="30" t="s">
        <v>17</v>
      </c>
      <c r="B29" s="46">
        <v>3.416</v>
      </c>
      <c r="C29" s="47">
        <v>0.5759999999999998</v>
      </c>
    </row>
    <row r="30" spans="1:3" ht="12.75">
      <c r="A30" s="30" t="s">
        <v>57</v>
      </c>
      <c r="B30" s="46">
        <v>3.7439999999999998</v>
      </c>
      <c r="C30" s="47">
        <v>0.9039999999999999</v>
      </c>
    </row>
    <row r="31" spans="1:3" ht="12.75">
      <c r="A31" s="30" t="s">
        <v>58</v>
      </c>
      <c r="B31" s="46">
        <v>3.562</v>
      </c>
      <c r="C31" s="47">
        <v>0.722</v>
      </c>
    </row>
    <row r="32" spans="1:3" ht="12.75">
      <c r="A32" s="30" t="s">
        <v>59</v>
      </c>
      <c r="B32" s="46">
        <v>3.6060000000000003</v>
      </c>
      <c r="C32" s="47">
        <v>0.7660000000000005</v>
      </c>
    </row>
    <row r="33" spans="1:3" ht="12.75">
      <c r="A33" s="30" t="s">
        <v>61</v>
      </c>
      <c r="B33" s="46">
        <v>3.075</v>
      </c>
      <c r="C33" s="47">
        <v>0.23500000000000015</v>
      </c>
    </row>
    <row r="34" spans="1:3" ht="12.75">
      <c r="A34" s="30" t="s">
        <v>60</v>
      </c>
      <c r="B34" s="46">
        <v>2.725</v>
      </c>
      <c r="C34" s="47">
        <v>-0.11499999999999987</v>
      </c>
    </row>
    <row r="35" spans="1:3" ht="12.75">
      <c r="A35" s="48" t="s">
        <v>63</v>
      </c>
      <c r="B35" s="50">
        <f>SUM(B11:B34)/24</f>
        <v>3.113583333333333</v>
      </c>
      <c r="C35" s="51">
        <f>SUM(C11:C34)/24</f>
        <v>0.27358333333333346</v>
      </c>
    </row>
    <row r="36" spans="1:3" ht="12.75">
      <c r="A36" s="49"/>
      <c r="B36" s="52"/>
      <c r="C36" s="53"/>
    </row>
  </sheetData>
  <sheetProtection/>
  <mergeCells count="7">
    <mergeCell ref="A6:C6"/>
    <mergeCell ref="A35:A36"/>
    <mergeCell ref="B35:B36"/>
    <mergeCell ref="C35:C36"/>
    <mergeCell ref="A8:A10"/>
    <mergeCell ref="B8:B10"/>
    <mergeCell ref="C8:C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AEP-SS-IT-DesktopServices-11-6-3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J. Elliott</dc:creator>
  <cp:keywords/>
  <dc:description/>
  <cp:lastModifiedBy>John A Rogness</cp:lastModifiedBy>
  <cp:lastPrinted>2013-02-25T15:07:59Z</cp:lastPrinted>
  <dcterms:created xsi:type="dcterms:W3CDTF">2013-02-25T15:06:28Z</dcterms:created>
  <dcterms:modified xsi:type="dcterms:W3CDTF">2015-03-23T12:50:59Z</dcterms:modified>
  <cp:category/>
  <cp:version/>
  <cp:contentType/>
  <cp:contentStatus/>
</cp:coreProperties>
</file>