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300" windowHeight="6360" activeTab="2"/>
  </bookViews>
  <sheets>
    <sheet name="AJE - 3" sheetId="1" r:id="rId1"/>
    <sheet name="AJE - 3 Revised" sheetId="2" r:id="rId2"/>
    <sheet name="AJE - 3 Second Revised " sheetId="3" r:id="rId3"/>
    <sheet name="Sheet2" sheetId="4" r:id="rId4"/>
  </sheets>
  <externalReferences>
    <externalReference r:id="rId7"/>
  </externalReferences>
  <definedNames>
    <definedName name="Marshall_Rate">'[1]Property Tax'!$B$2</definedName>
    <definedName name="PC_Percent">'[1]Property Tax'!$B$6</definedName>
    <definedName name="WV_List">'[1]Property Tax'!$B$4</definedName>
  </definedNames>
  <calcPr fullCalcOnLoad="1"/>
</workbook>
</file>

<file path=xl/sharedStrings.xml><?xml version="1.0" encoding="utf-8"?>
<sst xmlns="http://schemas.openxmlformats.org/spreadsheetml/2006/main" count="203" uniqueCount="34">
  <si>
    <t>Kentucky Power Company</t>
  </si>
  <si>
    <t xml:space="preserve"> </t>
  </si>
  <si>
    <t>Calculation of Monthly Base Amount of Environmental Costs</t>
  </si>
  <si>
    <t>October 1, 2013 to September 30, 2014</t>
  </si>
  <si>
    <r>
      <t xml:space="preserve">Monthly Environmental </t>
    </r>
    <r>
      <rPr>
        <u val="single"/>
        <sz val="10"/>
        <rFont val="Arial"/>
        <family val="2"/>
      </rPr>
      <t>Costs</t>
    </r>
  </si>
  <si>
    <r>
      <t xml:space="preserve">Adjustment for Pool </t>
    </r>
    <r>
      <rPr>
        <u val="single"/>
        <sz val="10"/>
        <rFont val="Arial"/>
        <family val="2"/>
      </rPr>
      <t>Termination</t>
    </r>
  </si>
  <si>
    <r>
      <t xml:space="preserve">Adjustment to Remove Big </t>
    </r>
    <r>
      <rPr>
        <u val="single"/>
        <sz val="10"/>
        <rFont val="Arial"/>
        <family val="2"/>
      </rPr>
      <t>Sandy</t>
    </r>
  </si>
  <si>
    <r>
      <t>Leaves only Test Year Rockport Expenses and Gains on</t>
    </r>
    <r>
      <rPr>
        <u val="single"/>
        <sz val="10"/>
        <rFont val="Arial"/>
        <family val="2"/>
      </rPr>
      <t xml:space="preserve"> Allowances</t>
    </r>
  </si>
  <si>
    <r>
      <t>Include Mitchell Non-</t>
    </r>
    <r>
      <rPr>
        <u val="single"/>
        <sz val="10"/>
        <rFont val="Arial"/>
        <family val="2"/>
      </rPr>
      <t>FGD</t>
    </r>
  </si>
  <si>
    <r>
      <t>Rockport Additional Test Year Expenses for O &amp; M, Depreciation,</t>
    </r>
    <r>
      <rPr>
        <u val="single"/>
        <sz val="10"/>
        <rFont val="Arial"/>
        <family val="2"/>
      </rPr>
      <t xml:space="preserve"> and Return  </t>
    </r>
  </si>
  <si>
    <t>Ln</t>
  </si>
  <si>
    <t>No</t>
  </si>
  <si>
    <t>Month / Year</t>
  </si>
  <si>
    <r>
      <rPr>
        <sz val="10"/>
        <rFont val="Arial"/>
        <family val="2"/>
      </rPr>
      <t xml:space="preserve">Adjusted Environmental </t>
    </r>
    <r>
      <rPr>
        <u val="single"/>
        <sz val="10"/>
        <rFont val="Arial"/>
        <family val="2"/>
      </rPr>
      <t>Base</t>
    </r>
  </si>
  <si>
    <t>(3) + (4) + (5)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</si>
  <si>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</si>
  <si>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</si>
  <si>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</si>
  <si>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</si>
  <si>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</si>
  <si>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</si>
  <si>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</si>
  <si>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</si>
  <si>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</si>
  <si>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</si>
  <si>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</si>
  <si>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</si>
  <si>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Total</t>
  </si>
  <si>
    <t>*</t>
  </si>
  <si>
    <t>Per Monthly ES Form 1.00, Line 1</t>
  </si>
  <si>
    <t>AJE-3 Revised on February 18, 2015</t>
  </si>
  <si>
    <r>
      <rPr>
        <sz val="10"/>
        <rFont val="Arial"/>
        <family val="2"/>
      </rPr>
      <t xml:space="preserve">Ln   </t>
    </r>
    <r>
      <rPr>
        <u val="single"/>
        <sz val="10"/>
        <rFont val="Arial"/>
        <family val="2"/>
      </rPr>
      <t xml:space="preserve"> No</t>
    </r>
  </si>
  <si>
    <t>KPSC 3-50</t>
  </si>
  <si>
    <t>AJE-3 Revised on March 9, 2015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</si>
</sst>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_(&quot;$&quot;* #,##0_);_(&quot;$&quot;* \(#,##0\);_(&quot;$&quot;* &quot;-&quot;??_);_(@_)"/>
    <numFmt numFmtId="167" formatCode="[$-409]dddd\,\ mmmm\ dd\,\ yyyy"/>
    <numFmt numFmtId="168" formatCode="[$-409]h:mm:ss\ AM/PM"/>
    <numFmt numFmtId="169" formatCode="&quot;$&quot;#,##0.00"/>
    <numFmt numFmtId="170" formatCode="&quot;$&quot;#,##0.000"/>
    <numFmt numFmtId="171" formatCode="&quot;$&quot;#,##0.0000"/>
    <numFmt numFmtId="172" formatCode="&quot;$&quot;#,##0.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0.0_);\(0.0\)"/>
    <numFmt numFmtId="176" formatCode="0.00_);\(0.00\)"/>
    <numFmt numFmtId="177" formatCode="0.000_);\(0.0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0" fillId="3" borderId="0" xfId="0" applyNumberFormat="1" applyFill="1" applyAlignment="1">
      <alignment/>
    </xf>
    <xf numFmtId="165" fontId="0" fillId="0" borderId="0" xfId="0" applyNumberFormat="1" applyBorder="1" applyAlignment="1">
      <alignment/>
    </xf>
    <xf numFmtId="165" fontId="40" fillId="3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45" applyNumberFormat="1" applyFont="1" applyAlignment="1">
      <alignment/>
    </xf>
    <xf numFmtId="5" fontId="0" fillId="0" borderId="0" xfId="0" applyNumberForma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165" fontId="4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3" borderId="0" xfId="0" applyNumberFormat="1" applyFont="1" applyFill="1" applyAlignment="1">
      <alignment/>
    </xf>
    <xf numFmtId="165" fontId="0" fillId="3" borderId="11" xfId="0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1" xfId="45" applyNumberFormat="1" applyFont="1" applyBorder="1" applyAlignment="1">
      <alignment/>
    </xf>
    <xf numFmtId="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5" fontId="0" fillId="0" borderId="12" xfId="0" applyNumberFormat="1" applyBorder="1" applyAlignment="1">
      <alignment/>
    </xf>
    <xf numFmtId="5" fontId="0" fillId="0" borderId="0" xfId="0" applyNumberFormat="1" applyBorder="1" applyAlignment="1">
      <alignment/>
    </xf>
    <xf numFmtId="165" fontId="0" fillId="0" borderId="12" xfId="45" applyNumberFormat="1" applyFont="1" applyBorder="1" applyAlignment="1">
      <alignment/>
    </xf>
    <xf numFmtId="166" fontId="0" fillId="0" borderId="0" xfId="0" applyNumberFormat="1" applyAlignment="1">
      <alignment/>
    </xf>
    <xf numFmtId="165" fontId="0" fillId="0" borderId="0" xfId="45" applyNumberFormat="1" applyFont="1" applyBorder="1" applyAlignment="1">
      <alignment/>
    </xf>
    <xf numFmtId="166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PSChar" xfId="63"/>
    <cellStyle name="PSDate" xfId="64"/>
    <cellStyle name="PSDec" xfId="65"/>
    <cellStyle name="PSHeading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2014%20Compliance%20Plan\Mitchell%20Plant%20Environmental%20at%20201312,%20used%20for%20BRR--Updated%20with%202014%20projec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19">
        <row r="2">
          <cell r="B2">
            <v>0.021464</v>
          </cell>
        </row>
        <row r="4">
          <cell r="B4">
            <v>0.6</v>
          </cell>
        </row>
        <row r="6">
          <cell r="B6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W41"/>
  <sheetViews>
    <sheetView zoomScalePageLayoutView="0" workbookViewId="0" topLeftCell="A20">
      <selection activeCell="E51" sqref="E51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16.57421875" style="0" customWidth="1"/>
    <col min="4" max="4" width="1.7109375" style="0" customWidth="1"/>
    <col min="5" max="5" width="12.7109375" style="0" customWidth="1"/>
    <col min="6" max="6" width="1.7109375" style="0" customWidth="1"/>
    <col min="7" max="7" width="13.00390625" style="0" customWidth="1"/>
    <col min="8" max="8" width="1.7109375" style="0" customWidth="1"/>
    <col min="9" max="9" width="13.57421875" style="0" customWidth="1"/>
    <col min="10" max="10" width="1.7109375" style="0" customWidth="1"/>
    <col min="11" max="11" width="15.28125" style="0" customWidth="1"/>
    <col min="12" max="12" width="1.7109375" style="0" customWidth="1"/>
    <col min="13" max="13" width="12.28125" style="0" customWidth="1"/>
    <col min="14" max="14" width="1.7109375" style="0" customWidth="1"/>
    <col min="15" max="15" width="14.421875" style="0" customWidth="1"/>
    <col min="16" max="16" width="1.7109375" style="0" customWidth="1"/>
    <col min="17" max="17" width="13.8515625" style="0" customWidth="1"/>
    <col min="18" max="18" width="13.421875" style="0" bestFit="1" customWidth="1"/>
    <col min="19" max="19" width="1.421875" style="0" customWidth="1"/>
    <col min="20" max="20" width="13.421875" style="0" bestFit="1" customWidth="1"/>
  </cols>
  <sheetData>
    <row r="1" spans="7:17" ht="12.75">
      <c r="G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 t="s">
        <v>1</v>
      </c>
    </row>
    <row r="2" ht="12.75">
      <c r="G2" s="1" t="s">
        <v>2</v>
      </c>
    </row>
    <row r="3" spans="5:23" ht="12.75" customHeight="1">
      <c r="E3" s="49" t="s">
        <v>3</v>
      </c>
      <c r="F3" s="49"/>
      <c r="G3" s="49"/>
      <c r="H3" s="49"/>
      <c r="I3" s="49"/>
      <c r="J3" s="1"/>
      <c r="K3" s="1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ht="12.75">
      <c r="E4" s="1"/>
    </row>
    <row r="5" spans="5:7" ht="12.75" customHeight="1">
      <c r="E5" s="4"/>
      <c r="F5" s="5"/>
      <c r="G5" s="6"/>
    </row>
    <row r="6" spans="5:18" ht="12.75">
      <c r="E6" s="5"/>
      <c r="F6" s="5"/>
      <c r="G6" s="6"/>
      <c r="Q6" s="7"/>
      <c r="R6" s="3"/>
    </row>
    <row r="7" spans="5:18" ht="1.5" customHeight="1">
      <c r="E7" s="5"/>
      <c r="F7" s="5"/>
      <c r="G7" s="6"/>
      <c r="R7" s="3"/>
    </row>
    <row r="8" spans="1:18" ht="26.25" customHeight="1">
      <c r="A8" s="8"/>
      <c r="B8" s="8"/>
      <c r="C8" s="8"/>
      <c r="D8" s="8"/>
      <c r="E8" s="50" t="s">
        <v>4</v>
      </c>
      <c r="F8" s="9"/>
      <c r="G8" s="51" t="s">
        <v>5</v>
      </c>
      <c r="H8" s="8"/>
      <c r="I8" s="51" t="s">
        <v>6</v>
      </c>
      <c r="J8" s="8"/>
      <c r="K8" s="50" t="s">
        <v>7</v>
      </c>
      <c r="L8" s="8"/>
      <c r="M8" s="51" t="s">
        <v>8</v>
      </c>
      <c r="N8" s="8"/>
      <c r="O8" s="47" t="s">
        <v>9</v>
      </c>
      <c r="P8" s="8"/>
      <c r="Q8" s="7" t="s">
        <v>1</v>
      </c>
      <c r="R8" s="3"/>
    </row>
    <row r="9" spans="1:18" ht="12.75">
      <c r="A9" s="8" t="s">
        <v>10</v>
      </c>
      <c r="B9" s="8"/>
      <c r="C9" s="8"/>
      <c r="D9" s="8"/>
      <c r="E9" s="50"/>
      <c r="F9" s="9"/>
      <c r="G9" s="52"/>
      <c r="H9" s="8"/>
      <c r="I9" s="51"/>
      <c r="J9" s="8"/>
      <c r="K9" s="48"/>
      <c r="L9" s="8"/>
      <c r="M9" s="52"/>
      <c r="N9" s="8"/>
      <c r="O9" s="48"/>
      <c r="P9" s="8"/>
      <c r="Q9" s="7" t="s">
        <v>1</v>
      </c>
      <c r="R9" s="3"/>
    </row>
    <row r="10" spans="1:18" ht="56.25" customHeight="1">
      <c r="A10" s="10" t="s">
        <v>11</v>
      </c>
      <c r="B10" s="10"/>
      <c r="C10" s="10" t="s">
        <v>12</v>
      </c>
      <c r="D10" s="10"/>
      <c r="E10" s="50"/>
      <c r="F10" s="11"/>
      <c r="G10" s="52"/>
      <c r="H10" s="10"/>
      <c r="I10" s="51"/>
      <c r="J10" s="10"/>
      <c r="K10" s="48"/>
      <c r="L10" s="10"/>
      <c r="M10" s="52"/>
      <c r="N10" s="10"/>
      <c r="O10" s="48"/>
      <c r="P10" s="10"/>
      <c r="Q10" s="12" t="s">
        <v>13</v>
      </c>
      <c r="R10" s="3"/>
    </row>
    <row r="11" spans="1:18" ht="12.75">
      <c r="A11" s="13">
        <v>-1</v>
      </c>
      <c r="B11" s="13"/>
      <c r="C11" s="13">
        <v>-2</v>
      </c>
      <c r="D11" s="13"/>
      <c r="E11" s="13">
        <v>-3</v>
      </c>
      <c r="F11" s="14"/>
      <c r="G11" s="14">
        <v>-4</v>
      </c>
      <c r="H11" s="13"/>
      <c r="I11" s="15">
        <f aca="true" t="shared" si="0" ref="I11:Q11">G11-1</f>
        <v>-5</v>
      </c>
      <c r="J11" s="13">
        <f t="shared" si="0"/>
        <v>-1</v>
      </c>
      <c r="K11" s="13">
        <f t="shared" si="0"/>
        <v>-6</v>
      </c>
      <c r="L11" s="13">
        <f t="shared" si="0"/>
        <v>-2</v>
      </c>
      <c r="M11" s="13">
        <f t="shared" si="0"/>
        <v>-7</v>
      </c>
      <c r="N11" s="13">
        <f t="shared" si="0"/>
        <v>-3</v>
      </c>
      <c r="O11" s="13">
        <f t="shared" si="0"/>
        <v>-8</v>
      </c>
      <c r="P11" s="13">
        <f t="shared" si="0"/>
        <v>-4</v>
      </c>
      <c r="Q11" s="13">
        <f t="shared" si="0"/>
        <v>-9</v>
      </c>
      <c r="R11" s="3"/>
    </row>
    <row r="12" spans="6:18" ht="12.75">
      <c r="F12" s="5"/>
      <c r="G12" s="5"/>
      <c r="I12" s="16"/>
      <c r="K12" s="7" t="s">
        <v>14</v>
      </c>
      <c r="M12" s="17"/>
      <c r="R12" s="3"/>
    </row>
    <row r="13" spans="6:18" ht="6.75" customHeight="1">
      <c r="F13" s="5"/>
      <c r="G13" s="5"/>
      <c r="I13" s="16"/>
      <c r="K13" s="7"/>
      <c r="M13" s="17"/>
      <c r="R13" s="3"/>
    </row>
    <row r="14" spans="1:18" ht="12.75">
      <c r="A14">
        <v>1</v>
      </c>
      <c r="C14" s="18" t="s">
        <v>15</v>
      </c>
      <c r="E14" s="19">
        <v>2588033.13</v>
      </c>
      <c r="F14" s="20"/>
      <c r="G14" s="21">
        <v>-884674</v>
      </c>
      <c r="H14" s="17"/>
      <c r="I14" s="22">
        <f>-2557605-G14</f>
        <v>-1672931</v>
      </c>
      <c r="J14" s="17"/>
      <c r="K14" s="17">
        <f>SUM(E14+G14+I14)</f>
        <v>30428.12999999989</v>
      </c>
      <c r="L14" s="17"/>
      <c r="M14" s="23">
        <f>AVERAGE(M20:M37)</f>
        <v>2899309.4336503865</v>
      </c>
      <c r="N14" s="17"/>
      <c r="O14" s="17">
        <v>137763.42444155455</v>
      </c>
      <c r="P14" s="17"/>
      <c r="Q14" s="24">
        <f>SUM(E14:P14)</f>
        <v>3097929.118091941</v>
      </c>
      <c r="R14" s="3"/>
    </row>
    <row r="15" spans="3:18" ht="12.75">
      <c r="C15" s="25"/>
      <c r="E15" s="19"/>
      <c r="F15" s="20"/>
      <c r="G15" s="21"/>
      <c r="H15" s="17"/>
      <c r="I15" s="22"/>
      <c r="J15" s="17"/>
      <c r="K15" s="26" t="s">
        <v>1</v>
      </c>
      <c r="L15" s="17"/>
      <c r="M15" s="23"/>
      <c r="N15" s="17"/>
      <c r="O15" s="26" t="s">
        <v>1</v>
      </c>
      <c r="P15" s="17"/>
      <c r="Q15" s="27" t="s">
        <v>1</v>
      </c>
      <c r="R15" s="3"/>
    </row>
    <row r="16" spans="1:18" ht="12.75">
      <c r="A16">
        <f>A14+1</f>
        <v>2</v>
      </c>
      <c r="C16" s="18" t="s">
        <v>16</v>
      </c>
      <c r="E16" s="19">
        <v>2574766.1799999997</v>
      </c>
      <c r="F16" s="20"/>
      <c r="G16" s="21">
        <v>-873779</v>
      </c>
      <c r="H16" s="17"/>
      <c r="I16" s="22">
        <f>-2560099-G16</f>
        <v>-1686320</v>
      </c>
      <c r="J16" s="17"/>
      <c r="K16" s="17">
        <f>SUM(E16+G16+I16)</f>
        <v>14667.179999999702</v>
      </c>
      <c r="L16" s="17"/>
      <c r="M16" s="23">
        <f>M14</f>
        <v>2899309.4336503865</v>
      </c>
      <c r="N16" s="17"/>
      <c r="O16" s="17">
        <v>65934.76376384002</v>
      </c>
      <c r="P16" s="17"/>
      <c r="Q16" s="24">
        <f>SUM(E16:P16)</f>
        <v>2994578.557414226</v>
      </c>
      <c r="R16" s="3"/>
    </row>
    <row r="17" spans="3:18" ht="12.75">
      <c r="C17" s="25"/>
      <c r="E17" s="19"/>
      <c r="F17" s="20"/>
      <c r="G17" s="21"/>
      <c r="H17" s="17"/>
      <c r="I17" s="22"/>
      <c r="J17" s="17"/>
      <c r="K17" s="26" t="s">
        <v>1</v>
      </c>
      <c r="L17" s="17"/>
      <c r="M17" s="23"/>
      <c r="N17" s="17"/>
      <c r="O17" s="26" t="s">
        <v>1</v>
      </c>
      <c r="P17" s="17"/>
      <c r="Q17" s="27" t="s">
        <v>1</v>
      </c>
      <c r="R17" s="3"/>
    </row>
    <row r="18" spans="1:18" ht="12.75">
      <c r="A18">
        <f>A16+1</f>
        <v>3</v>
      </c>
      <c r="C18" s="18" t="s">
        <v>17</v>
      </c>
      <c r="E18" s="19">
        <v>3956729.7800000003</v>
      </c>
      <c r="F18" s="20"/>
      <c r="G18" s="21">
        <v>-921717</v>
      </c>
      <c r="H18" s="17"/>
      <c r="I18" s="22">
        <v>-3000383</v>
      </c>
      <c r="J18" s="17"/>
      <c r="K18" s="17">
        <f>SUM(E18+G18+I18)</f>
        <v>34629.78000000026</v>
      </c>
      <c r="L18" s="17"/>
      <c r="M18" s="23">
        <f>M16</f>
        <v>2899309.4336503865</v>
      </c>
      <c r="N18" s="17"/>
      <c r="O18" s="17">
        <v>27591.04553739201</v>
      </c>
      <c r="P18" s="17"/>
      <c r="Q18" s="24">
        <f>SUM(E18:P18)</f>
        <v>2996160.039187779</v>
      </c>
      <c r="R18" s="3"/>
    </row>
    <row r="19" spans="3:18" ht="12.75">
      <c r="C19" s="25"/>
      <c r="E19" s="19"/>
      <c r="F19" s="20"/>
      <c r="G19" s="28"/>
      <c r="H19" s="17"/>
      <c r="I19" s="22"/>
      <c r="J19" s="17"/>
      <c r="K19" s="26" t="s">
        <v>1</v>
      </c>
      <c r="L19" s="17"/>
      <c r="M19" s="23"/>
      <c r="N19" s="17"/>
      <c r="O19" s="26" t="s">
        <v>1</v>
      </c>
      <c r="P19" s="17"/>
      <c r="Q19" s="27" t="s">
        <v>1</v>
      </c>
      <c r="R19" s="3"/>
    </row>
    <row r="20" spans="1:18" ht="12.75">
      <c r="A20">
        <f>A18+1</f>
        <v>4</v>
      </c>
      <c r="C20" s="18" t="s">
        <v>18</v>
      </c>
      <c r="E20" s="19">
        <v>2819234.0201650346</v>
      </c>
      <c r="F20" s="20"/>
      <c r="G20" s="20">
        <v>0</v>
      </c>
      <c r="H20" s="17"/>
      <c r="I20" s="22">
        <v>-2789805</v>
      </c>
      <c r="J20" s="17"/>
      <c r="K20" s="17">
        <f>SUM(E20+G20+I20)</f>
        <v>29429.02016503457</v>
      </c>
      <c r="L20" s="17"/>
      <c r="M20" s="23">
        <v>2662141.76075588</v>
      </c>
      <c r="N20" s="17"/>
      <c r="O20" s="17">
        <v>29919.109104992032</v>
      </c>
      <c r="P20" s="17"/>
      <c r="Q20" s="24">
        <f>SUM(E20:P20)</f>
        <v>2750918.910190941</v>
      </c>
      <c r="R20" s="3"/>
    </row>
    <row r="21" spans="3:18" ht="12.75">
      <c r="C21" s="25"/>
      <c r="E21" s="19"/>
      <c r="F21" s="20"/>
      <c r="G21" s="20"/>
      <c r="H21" s="17"/>
      <c r="I21" s="22"/>
      <c r="J21" s="17"/>
      <c r="K21" s="26" t="s">
        <v>1</v>
      </c>
      <c r="L21" s="17"/>
      <c r="M21" s="23"/>
      <c r="N21" s="17"/>
      <c r="O21" s="26" t="s">
        <v>1</v>
      </c>
      <c r="P21" s="17"/>
      <c r="Q21" s="27" t="s">
        <v>1</v>
      </c>
      <c r="R21" s="3"/>
    </row>
    <row r="22" spans="1:18" ht="12.75">
      <c r="A22">
        <f>A20+1</f>
        <v>5</v>
      </c>
      <c r="C22" s="18" t="s">
        <v>19</v>
      </c>
      <c r="E22" s="19">
        <v>2727758</v>
      </c>
      <c r="F22" s="20"/>
      <c r="G22" s="20">
        <v>0</v>
      </c>
      <c r="H22" s="17"/>
      <c r="I22" s="22">
        <v>-2688504</v>
      </c>
      <c r="J22" s="17"/>
      <c r="K22" s="17">
        <f>SUM(E22+G22+I22)</f>
        <v>39254</v>
      </c>
      <c r="L22" s="17"/>
      <c r="M22" s="23">
        <v>2628598.8106837757</v>
      </c>
      <c r="N22" s="17"/>
      <c r="O22" s="17">
        <v>31777.27984131202</v>
      </c>
      <c r="P22" s="17"/>
      <c r="Q22" s="24">
        <f>SUM(E22:P22)</f>
        <v>2738884.090525088</v>
      </c>
      <c r="R22" s="3"/>
    </row>
    <row r="23" spans="3:18" ht="12.75">
      <c r="C23" s="25"/>
      <c r="E23" s="19"/>
      <c r="F23" s="20"/>
      <c r="G23" s="20"/>
      <c r="H23" s="17"/>
      <c r="I23" s="17"/>
      <c r="J23" s="17"/>
      <c r="K23" s="26" t="s">
        <v>1</v>
      </c>
      <c r="L23" s="17"/>
      <c r="M23" s="23"/>
      <c r="N23" s="17"/>
      <c r="O23" s="26" t="s">
        <v>1</v>
      </c>
      <c r="P23" s="17"/>
      <c r="Q23" s="27" t="s">
        <v>1</v>
      </c>
      <c r="R23" s="3"/>
    </row>
    <row r="24" spans="1:18" ht="12.75">
      <c r="A24">
        <f>A22+1</f>
        <v>6</v>
      </c>
      <c r="C24" s="18" t="s">
        <v>20</v>
      </c>
      <c r="E24" s="19">
        <v>2361529.358927304</v>
      </c>
      <c r="F24" s="20"/>
      <c r="G24" s="20">
        <v>0</v>
      </c>
      <c r="H24" s="17"/>
      <c r="I24" s="17">
        <v>-2321728</v>
      </c>
      <c r="J24" s="17"/>
      <c r="K24" s="17">
        <f>SUM(E24+G24+I24)</f>
        <v>39801.358927303925</v>
      </c>
      <c r="L24" s="17"/>
      <c r="M24" s="23">
        <v>2699970.740279084</v>
      </c>
      <c r="N24" s="17"/>
      <c r="O24" s="17">
        <v>71957.30054643197</v>
      </c>
      <c r="P24" s="17"/>
      <c r="Q24" s="24">
        <f>SUM(E24:P24)</f>
        <v>2851530.758680124</v>
      </c>
      <c r="R24" s="3"/>
    </row>
    <row r="25" spans="3:18" ht="12.75">
      <c r="C25" s="25"/>
      <c r="E25" s="19"/>
      <c r="F25" s="20"/>
      <c r="G25" s="20"/>
      <c r="H25" s="17"/>
      <c r="I25" s="17"/>
      <c r="J25" s="17"/>
      <c r="K25" s="26" t="s">
        <v>1</v>
      </c>
      <c r="L25" s="17"/>
      <c r="M25" s="23"/>
      <c r="N25" s="17"/>
      <c r="O25" s="26" t="s">
        <v>1</v>
      </c>
      <c r="P25" s="17"/>
      <c r="Q25" s="27" t="s">
        <v>1</v>
      </c>
      <c r="R25" s="3"/>
    </row>
    <row r="26" spans="1:18" ht="12.75">
      <c r="A26">
        <f>A24+1</f>
        <v>7</v>
      </c>
      <c r="C26" s="18" t="s">
        <v>21</v>
      </c>
      <c r="E26" s="19">
        <v>2844327.4093017518</v>
      </c>
      <c r="F26" s="20"/>
      <c r="G26" s="20">
        <v>0</v>
      </c>
      <c r="H26" s="17"/>
      <c r="I26" s="17">
        <v>-2804712</v>
      </c>
      <c r="J26" s="17"/>
      <c r="K26" s="17">
        <f>SUM(E26+G26+I26)</f>
        <v>39615.40930175176</v>
      </c>
      <c r="L26" s="17"/>
      <c r="M26" s="23">
        <v>2746874.1142213927</v>
      </c>
      <c r="N26" s="17"/>
      <c r="O26" s="17">
        <v>83859.608639936</v>
      </c>
      <c r="P26" s="17"/>
      <c r="Q26" s="24">
        <f>SUM(E26:P26)</f>
        <v>2909964.541464832</v>
      </c>
      <c r="R26" s="3"/>
    </row>
    <row r="27" spans="3:18" ht="12.75">
      <c r="C27" s="25"/>
      <c r="E27" s="19"/>
      <c r="F27" s="20"/>
      <c r="G27" s="20"/>
      <c r="H27" s="17"/>
      <c r="I27" s="17"/>
      <c r="J27" s="17"/>
      <c r="K27" s="26" t="s">
        <v>1</v>
      </c>
      <c r="L27" s="17"/>
      <c r="M27" s="23"/>
      <c r="N27" s="17"/>
      <c r="O27" s="26" t="s">
        <v>1</v>
      </c>
      <c r="P27" s="17"/>
      <c r="Q27" s="27" t="s">
        <v>1</v>
      </c>
      <c r="R27" s="3"/>
    </row>
    <row r="28" spans="1:18" ht="12.75">
      <c r="A28">
        <f>A26+1</f>
        <v>8</v>
      </c>
      <c r="C28" s="18" t="s">
        <v>22</v>
      </c>
      <c r="E28" s="19">
        <v>2450432.7842433983</v>
      </c>
      <c r="F28" s="20"/>
      <c r="G28" s="20">
        <v>0</v>
      </c>
      <c r="H28" s="17"/>
      <c r="I28" s="17">
        <v>-2409658</v>
      </c>
      <c r="J28" s="17"/>
      <c r="K28" s="17">
        <f>SUM(E28+G28+I28)</f>
        <v>40774.784243398346</v>
      </c>
      <c r="L28" s="17"/>
      <c r="M28" s="23">
        <v>2729467.201765201</v>
      </c>
      <c r="N28" s="17"/>
      <c r="O28" s="17">
        <v>86233.42841619204</v>
      </c>
      <c r="P28" s="17"/>
      <c r="Q28" s="24">
        <f>SUM(E28:P28)</f>
        <v>2897250.19866819</v>
      </c>
      <c r="R28" s="3"/>
    </row>
    <row r="29" spans="3:18" ht="12.75">
      <c r="C29" s="25"/>
      <c r="E29" s="19"/>
      <c r="F29" s="20"/>
      <c r="G29" s="20"/>
      <c r="H29" s="17"/>
      <c r="I29" s="17"/>
      <c r="J29" s="17"/>
      <c r="K29" s="26" t="s">
        <v>1</v>
      </c>
      <c r="L29" s="17"/>
      <c r="M29" s="23"/>
      <c r="N29" s="17"/>
      <c r="O29" s="26" t="s">
        <v>1</v>
      </c>
      <c r="P29" s="17"/>
      <c r="Q29" s="27" t="s">
        <v>1</v>
      </c>
      <c r="R29" s="3"/>
    </row>
    <row r="30" spans="1:18" ht="12.75">
      <c r="A30">
        <f>A28+1</f>
        <v>9</v>
      </c>
      <c r="C30" s="18" t="s">
        <v>23</v>
      </c>
      <c r="E30" s="19">
        <v>2788300.85695832</v>
      </c>
      <c r="F30" s="20"/>
      <c r="G30" s="20">
        <v>0</v>
      </c>
      <c r="H30" s="17"/>
      <c r="I30" s="17">
        <v>-2749455</v>
      </c>
      <c r="J30" s="17"/>
      <c r="K30" s="17">
        <f>SUM(E30+G30+I30)</f>
        <v>38845.8569583199</v>
      </c>
      <c r="L30" s="17"/>
      <c r="M30" s="23">
        <v>2693525.5028601764</v>
      </c>
      <c r="N30" s="17"/>
      <c r="O30" s="17">
        <v>64755.87399392002</v>
      </c>
      <c r="P30" s="17"/>
      <c r="Q30" s="24">
        <f>SUM(E30:P30)</f>
        <v>2835973.0907707363</v>
      </c>
      <c r="R30" s="3"/>
    </row>
    <row r="31" spans="3:18" ht="12.75">
      <c r="C31" s="25"/>
      <c r="E31" s="19"/>
      <c r="F31" s="20"/>
      <c r="G31" s="20"/>
      <c r="H31" s="17"/>
      <c r="I31" s="17"/>
      <c r="J31" s="17"/>
      <c r="K31" s="26" t="s">
        <v>1</v>
      </c>
      <c r="L31" s="17"/>
      <c r="M31" s="23"/>
      <c r="N31" s="17"/>
      <c r="O31" s="26" t="s">
        <v>1</v>
      </c>
      <c r="P31" s="17"/>
      <c r="Q31" s="27" t="s">
        <v>1</v>
      </c>
      <c r="R31" s="3"/>
    </row>
    <row r="32" spans="1:18" ht="12.75">
      <c r="A32">
        <f>A30+1</f>
        <v>10</v>
      </c>
      <c r="C32" s="18" t="s">
        <v>24</v>
      </c>
      <c r="E32" s="19">
        <v>2675317.7252854644</v>
      </c>
      <c r="F32" s="29"/>
      <c r="G32" s="29">
        <v>0</v>
      </c>
      <c r="H32" s="22"/>
      <c r="I32" s="22">
        <v>-2638192</v>
      </c>
      <c r="J32" s="22"/>
      <c r="K32" s="17">
        <f>SUM(E32+G32+I32)</f>
        <v>37125.72528546443</v>
      </c>
      <c r="L32" s="22"/>
      <c r="M32" s="23">
        <v>3456664.8582336735</v>
      </c>
      <c r="N32" s="22"/>
      <c r="O32" s="17">
        <v>36490.380685552016</v>
      </c>
      <c r="P32" s="17"/>
      <c r="Q32" s="24">
        <f>SUM(E32:P32)</f>
        <v>3567406.6894901544</v>
      </c>
      <c r="R32" s="3"/>
    </row>
    <row r="33" spans="3:18" ht="12.75">
      <c r="C33" s="25"/>
      <c r="E33" s="19"/>
      <c r="F33" s="29"/>
      <c r="G33" s="29"/>
      <c r="H33" s="22"/>
      <c r="I33" s="22"/>
      <c r="J33" s="22"/>
      <c r="K33" s="26" t="s">
        <v>1</v>
      </c>
      <c r="L33" s="22"/>
      <c r="M33" s="23"/>
      <c r="N33" s="22"/>
      <c r="O33" s="26" t="s">
        <v>1</v>
      </c>
      <c r="P33" s="17"/>
      <c r="Q33" s="27" t="s">
        <v>1</v>
      </c>
      <c r="R33" s="3"/>
    </row>
    <row r="34" spans="1:18" ht="12.75">
      <c r="A34">
        <f>A32+1</f>
        <v>11</v>
      </c>
      <c r="C34" s="18" t="s">
        <v>25</v>
      </c>
      <c r="E34" s="19">
        <v>2796291.8311855006</v>
      </c>
      <c r="F34" s="20"/>
      <c r="G34" s="20">
        <v>0</v>
      </c>
      <c r="H34" s="17"/>
      <c r="I34" s="17">
        <v>-2758034</v>
      </c>
      <c r="J34" s="17"/>
      <c r="K34" s="17">
        <f>SUM(E34+G34+I34)</f>
        <v>38257.8311855006</v>
      </c>
      <c r="L34" s="17"/>
      <c r="M34" s="23">
        <v>3209974.3866765443</v>
      </c>
      <c r="N34" s="17"/>
      <c r="O34" s="17">
        <v>33058.490869839996</v>
      </c>
      <c r="P34" s="17"/>
      <c r="Q34" s="24">
        <f>SUM(E34:P34)</f>
        <v>3319548.5399173857</v>
      </c>
      <c r="R34" s="3"/>
    </row>
    <row r="35" spans="3:18" ht="12.75">
      <c r="C35" s="25"/>
      <c r="E35" s="30"/>
      <c r="F35" s="20"/>
      <c r="G35" s="20"/>
      <c r="H35" s="17"/>
      <c r="I35" s="17"/>
      <c r="J35" s="17"/>
      <c r="K35" s="26" t="s">
        <v>1</v>
      </c>
      <c r="L35" s="17"/>
      <c r="M35" s="23"/>
      <c r="N35" s="17"/>
      <c r="O35" s="26" t="s">
        <v>1</v>
      </c>
      <c r="P35" s="17"/>
      <c r="Q35" s="27" t="s">
        <v>1</v>
      </c>
      <c r="R35" s="3"/>
    </row>
    <row r="36" spans="1:18" ht="12.75">
      <c r="A36">
        <f>A34+1</f>
        <v>12</v>
      </c>
      <c r="C36" s="18" t="s">
        <v>26</v>
      </c>
      <c r="E36" s="31">
        <v>2146708.4829089246</v>
      </c>
      <c r="F36" s="20"/>
      <c r="G36" s="32">
        <v>0</v>
      </c>
      <c r="H36" s="17"/>
      <c r="I36" s="32">
        <v>-2108067</v>
      </c>
      <c r="J36" s="17"/>
      <c r="K36" s="32">
        <f>SUM(E36+G36+I36)</f>
        <v>38641.482908924576</v>
      </c>
      <c r="L36" s="17"/>
      <c r="M36" s="33">
        <v>3266567.527377751</v>
      </c>
      <c r="N36" s="17"/>
      <c r="O36" s="32">
        <v>34664.70681433585</v>
      </c>
      <c r="P36" s="17"/>
      <c r="Q36" s="34">
        <f>SUM(E36:P36)</f>
        <v>3378515.200009936</v>
      </c>
      <c r="R36" s="3"/>
    </row>
    <row r="37" spans="3:18" ht="12.75">
      <c r="C37" s="25"/>
      <c r="E37" s="17"/>
      <c r="F37" s="20"/>
      <c r="G37" s="20"/>
      <c r="H37" s="17"/>
      <c r="I37" s="17"/>
      <c r="J37" s="17"/>
      <c r="K37" s="26" t="s">
        <v>1</v>
      </c>
      <c r="L37" s="17"/>
      <c r="M37" s="23"/>
      <c r="N37" s="17"/>
      <c r="O37" s="17"/>
      <c r="P37" s="17"/>
      <c r="R37" s="3"/>
    </row>
    <row r="38" spans="3:18" ht="13.5" thickBot="1">
      <c r="C38" t="s">
        <v>27</v>
      </c>
      <c r="E38" s="35">
        <f>SUM(E14:E36)</f>
        <v>32729429.558975693</v>
      </c>
      <c r="F38" s="20"/>
      <c r="G38" s="35">
        <f>SUM(G14:G36)</f>
        <v>-2680170</v>
      </c>
      <c r="H38" s="17"/>
      <c r="I38" s="35">
        <f>SUM(I14:I36)</f>
        <v>-29627789</v>
      </c>
      <c r="J38" s="17"/>
      <c r="K38" s="35">
        <f>SUM(K14:K36)</f>
        <v>421470.55897569796</v>
      </c>
      <c r="L38" s="17"/>
      <c r="M38" s="35">
        <f>SUM(M14:M37)</f>
        <v>34791713.20380464</v>
      </c>
      <c r="N38" s="17"/>
      <c r="O38" s="35">
        <f>SUM(O14:O36)</f>
        <v>704005.4126552986</v>
      </c>
      <c r="P38" s="17"/>
      <c r="Q38" s="36">
        <f>SUM(Q14:Q36)</f>
        <v>36338659.73441134</v>
      </c>
      <c r="R38" s="3"/>
    </row>
    <row r="39" spans="5:18" ht="13.5" thickTop="1">
      <c r="E39" s="37"/>
      <c r="F39" s="5"/>
      <c r="G39" s="37"/>
      <c r="Q39" s="37"/>
      <c r="R39" s="3"/>
    </row>
    <row r="40" spans="2:18" ht="12.75">
      <c r="B40" t="s">
        <v>28</v>
      </c>
      <c r="C40" t="s">
        <v>29</v>
      </c>
      <c r="R40" s="3"/>
    </row>
    <row r="41" ht="12.75">
      <c r="R41" s="3"/>
    </row>
  </sheetData>
  <sheetProtection/>
  <mergeCells count="7">
    <mergeCell ref="O8:O10"/>
    <mergeCell ref="E3:I3"/>
    <mergeCell ref="E8:E10"/>
    <mergeCell ref="G8:G10"/>
    <mergeCell ref="I8:I10"/>
    <mergeCell ref="K8:K10"/>
    <mergeCell ref="M8:M10"/>
  </mergeCells>
  <printOptions/>
  <pageMargins left="1.25" right="0.75" top="1" bottom="1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W50"/>
  <sheetViews>
    <sheetView zoomScalePageLayoutView="0" workbookViewId="0" topLeftCell="A16">
      <selection activeCell="Q40" sqref="Q40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16.57421875" style="0" customWidth="1"/>
    <col min="4" max="4" width="1.7109375" style="0" customWidth="1"/>
    <col min="5" max="5" width="12.7109375" style="0" customWidth="1"/>
    <col min="6" max="6" width="1.7109375" style="0" customWidth="1"/>
    <col min="7" max="7" width="13.00390625" style="0" customWidth="1"/>
    <col min="8" max="8" width="1.7109375" style="0" customWidth="1"/>
    <col min="9" max="9" width="13.57421875" style="0" customWidth="1"/>
    <col min="10" max="10" width="1.7109375" style="0" customWidth="1"/>
    <col min="11" max="11" width="15.28125" style="0" customWidth="1"/>
    <col min="12" max="12" width="1.7109375" style="0" customWidth="1"/>
    <col min="13" max="13" width="12.28125" style="0" customWidth="1"/>
    <col min="14" max="14" width="1.7109375" style="0" customWidth="1"/>
    <col min="15" max="15" width="14.421875" style="0" customWidth="1"/>
    <col min="16" max="16" width="1.7109375" style="0" customWidth="1"/>
    <col min="17" max="17" width="13.8515625" style="0" customWidth="1"/>
    <col min="18" max="18" width="13.421875" style="0" bestFit="1" customWidth="1"/>
    <col min="19" max="19" width="1.421875" style="0" customWidth="1"/>
    <col min="20" max="20" width="13.421875" style="0" bestFit="1" customWidth="1"/>
  </cols>
  <sheetData>
    <row r="1" s="42" customFormat="1" ht="12.75">
      <c r="A1" s="42" t="s">
        <v>30</v>
      </c>
    </row>
    <row r="3" spans="7:17" ht="12.75">
      <c r="G3" s="1" t="s">
        <v>0</v>
      </c>
      <c r="H3" s="2"/>
      <c r="I3" s="2"/>
      <c r="J3" s="2"/>
      <c r="K3" s="2"/>
      <c r="L3" s="2"/>
      <c r="M3" s="2"/>
      <c r="N3" s="2"/>
      <c r="O3" s="2"/>
      <c r="P3" s="2"/>
      <c r="Q3" s="2" t="s">
        <v>1</v>
      </c>
    </row>
    <row r="4" ht="12.75">
      <c r="G4" s="1" t="s">
        <v>2</v>
      </c>
    </row>
    <row r="5" spans="5:23" ht="12.75" customHeight="1">
      <c r="E5" s="49" t="s">
        <v>3</v>
      </c>
      <c r="F5" s="49"/>
      <c r="G5" s="49"/>
      <c r="H5" s="49"/>
      <c r="I5" s="49"/>
      <c r="J5" s="1"/>
      <c r="K5" s="1"/>
      <c r="L5" s="1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ht="12.75">
      <c r="E6" s="1"/>
    </row>
    <row r="7" spans="5:7" ht="12.75" customHeight="1">
      <c r="E7" s="4"/>
      <c r="F7" s="5"/>
      <c r="G7" s="6"/>
    </row>
    <row r="8" spans="5:18" ht="12.75">
      <c r="E8" s="5"/>
      <c r="F8" s="5"/>
      <c r="G8" s="6"/>
      <c r="Q8" s="7"/>
      <c r="R8" s="3"/>
    </row>
    <row r="9" spans="5:18" ht="1.5" customHeight="1">
      <c r="E9" s="5"/>
      <c r="F9" s="5"/>
      <c r="G9" s="6"/>
      <c r="R9" s="3"/>
    </row>
    <row r="10" spans="1:18" ht="26.25" customHeight="1">
      <c r="A10" s="8"/>
      <c r="B10" s="8"/>
      <c r="C10" s="8"/>
      <c r="D10" s="8"/>
      <c r="E10" s="50" t="s">
        <v>4</v>
      </c>
      <c r="F10" s="9"/>
      <c r="G10" s="51" t="s">
        <v>5</v>
      </c>
      <c r="H10" s="8"/>
      <c r="I10" s="51" t="s">
        <v>6</v>
      </c>
      <c r="J10" s="8"/>
      <c r="K10" s="50" t="s">
        <v>7</v>
      </c>
      <c r="L10" s="8"/>
      <c r="M10" s="51" t="s">
        <v>8</v>
      </c>
      <c r="N10" s="8"/>
      <c r="O10" s="47" t="s">
        <v>9</v>
      </c>
      <c r="P10" s="8"/>
      <c r="Q10" s="7" t="s">
        <v>1</v>
      </c>
      <c r="R10" s="3"/>
    </row>
    <row r="11" spans="1:18" ht="12.75">
      <c r="A11" s="8" t="s">
        <v>1</v>
      </c>
      <c r="B11" s="8"/>
      <c r="C11" s="8"/>
      <c r="D11" s="8"/>
      <c r="E11" s="50"/>
      <c r="F11" s="9"/>
      <c r="G11" s="52"/>
      <c r="H11" s="8"/>
      <c r="I11" s="51"/>
      <c r="J11" s="8"/>
      <c r="K11" s="48"/>
      <c r="L11" s="8"/>
      <c r="M11" s="52"/>
      <c r="N11" s="8"/>
      <c r="O11" s="48"/>
      <c r="P11" s="8"/>
      <c r="Q11" s="7" t="s">
        <v>1</v>
      </c>
      <c r="R11" s="3"/>
    </row>
    <row r="12" spans="1:18" ht="56.25" customHeight="1">
      <c r="A12" s="12" t="s">
        <v>31</v>
      </c>
      <c r="B12" s="10"/>
      <c r="C12" s="10" t="s">
        <v>12</v>
      </c>
      <c r="D12" s="10"/>
      <c r="E12" s="50"/>
      <c r="F12" s="11"/>
      <c r="G12" s="52"/>
      <c r="H12" s="10"/>
      <c r="I12" s="51"/>
      <c r="J12" s="10"/>
      <c r="K12" s="48"/>
      <c r="L12" s="10"/>
      <c r="M12" s="52"/>
      <c r="N12" s="10"/>
      <c r="O12" s="48"/>
      <c r="P12" s="10"/>
      <c r="Q12" s="12" t="s">
        <v>13</v>
      </c>
      <c r="R12" s="3"/>
    </row>
    <row r="13" spans="1:18" ht="12.75">
      <c r="A13" s="13">
        <v>-1</v>
      </c>
      <c r="B13" s="13"/>
      <c r="C13" s="13">
        <v>-2</v>
      </c>
      <c r="D13" s="13"/>
      <c r="E13" s="13">
        <v>-3</v>
      </c>
      <c r="F13" s="14"/>
      <c r="G13" s="14">
        <v>-4</v>
      </c>
      <c r="H13" s="13"/>
      <c r="I13" s="15">
        <f aca="true" t="shared" si="0" ref="I13:Q13">G13-1</f>
        <v>-5</v>
      </c>
      <c r="J13" s="13">
        <f t="shared" si="0"/>
        <v>-1</v>
      </c>
      <c r="K13" s="13">
        <f t="shared" si="0"/>
        <v>-6</v>
      </c>
      <c r="L13" s="13">
        <f t="shared" si="0"/>
        <v>-2</v>
      </c>
      <c r="M13" s="13">
        <f t="shared" si="0"/>
        <v>-7</v>
      </c>
      <c r="N13" s="13">
        <f t="shared" si="0"/>
        <v>-3</v>
      </c>
      <c r="O13" s="13">
        <f t="shared" si="0"/>
        <v>-8</v>
      </c>
      <c r="P13" s="13">
        <f t="shared" si="0"/>
        <v>-4</v>
      </c>
      <c r="Q13" s="13">
        <f t="shared" si="0"/>
        <v>-9</v>
      </c>
      <c r="R13" s="3"/>
    </row>
    <row r="14" spans="6:18" ht="12.75">
      <c r="F14" s="5"/>
      <c r="G14" s="5"/>
      <c r="I14" s="16"/>
      <c r="K14" s="7" t="s">
        <v>14</v>
      </c>
      <c r="M14" s="17"/>
      <c r="R14" s="3"/>
    </row>
    <row r="15" spans="6:18" ht="6.75" customHeight="1">
      <c r="F15" s="5"/>
      <c r="G15" s="5"/>
      <c r="I15" s="16"/>
      <c r="K15" s="7"/>
      <c r="M15" s="17"/>
      <c r="R15" s="3"/>
    </row>
    <row r="16" spans="1:18" ht="12.75">
      <c r="A16">
        <v>1</v>
      </c>
      <c r="C16" s="18" t="s">
        <v>15</v>
      </c>
      <c r="E16" s="19">
        <v>2588033.13</v>
      </c>
      <c r="F16" s="20"/>
      <c r="G16" s="21">
        <v>-884674</v>
      </c>
      <c r="H16" s="17"/>
      <c r="I16" s="22">
        <f>-2557605-G16</f>
        <v>-1672931</v>
      </c>
      <c r="J16" s="17"/>
      <c r="K16" s="17">
        <f>SUM(E16+G16+I16)</f>
        <v>30428.12999999989</v>
      </c>
      <c r="L16" s="17"/>
      <c r="M16" s="39">
        <v>3012831.5463020024</v>
      </c>
      <c r="N16" s="17"/>
      <c r="O16" s="17">
        <v>137763.42444155455</v>
      </c>
      <c r="P16" s="17"/>
      <c r="Q16" s="24">
        <f>SUM(E16:P16)</f>
        <v>3211451.2307435567</v>
      </c>
      <c r="R16" s="3"/>
    </row>
    <row r="17" spans="3:18" ht="12.75">
      <c r="C17" s="25"/>
      <c r="E17" s="19"/>
      <c r="F17" s="20"/>
      <c r="G17" s="21"/>
      <c r="H17" s="17"/>
      <c r="I17" s="22"/>
      <c r="J17" s="17"/>
      <c r="K17" s="26" t="s">
        <v>1</v>
      </c>
      <c r="L17" s="17"/>
      <c r="M17" s="23"/>
      <c r="N17" s="17"/>
      <c r="O17" s="26" t="s">
        <v>1</v>
      </c>
      <c r="P17" s="17"/>
      <c r="Q17" s="27" t="s">
        <v>1</v>
      </c>
      <c r="R17" s="3"/>
    </row>
    <row r="18" spans="1:18" ht="12.75">
      <c r="A18">
        <f>A16+1</f>
        <v>2</v>
      </c>
      <c r="C18" s="18" t="s">
        <v>16</v>
      </c>
      <c r="E18" s="19">
        <v>2574766.1799999997</v>
      </c>
      <c r="F18" s="20"/>
      <c r="G18" s="21">
        <v>-873779</v>
      </c>
      <c r="H18" s="17"/>
      <c r="I18" s="22">
        <f>-2560099-G18</f>
        <v>-1686320</v>
      </c>
      <c r="J18" s="17"/>
      <c r="K18" s="17">
        <f>SUM(E18+G18+I18)</f>
        <v>14667.179999999702</v>
      </c>
      <c r="L18" s="17"/>
      <c r="M18" s="23">
        <f>M16</f>
        <v>3012831.5463020024</v>
      </c>
      <c r="N18" s="17"/>
      <c r="O18" s="17">
        <v>65934.76376384002</v>
      </c>
      <c r="P18" s="17"/>
      <c r="Q18" s="24">
        <f>SUM(E18:P18)</f>
        <v>3108100.6700658416</v>
      </c>
      <c r="R18" s="3"/>
    </row>
    <row r="19" spans="3:18" ht="12.75">
      <c r="C19" s="25"/>
      <c r="E19" s="19"/>
      <c r="F19" s="20"/>
      <c r="G19" s="21"/>
      <c r="H19" s="17"/>
      <c r="I19" s="22"/>
      <c r="J19" s="17"/>
      <c r="K19" s="26" t="s">
        <v>1</v>
      </c>
      <c r="L19" s="17"/>
      <c r="M19" s="23"/>
      <c r="N19" s="17"/>
      <c r="O19" s="26" t="s">
        <v>1</v>
      </c>
      <c r="P19" s="17"/>
      <c r="Q19" s="27" t="s">
        <v>1</v>
      </c>
      <c r="R19" s="3"/>
    </row>
    <row r="20" spans="1:18" ht="12.75">
      <c r="A20">
        <f>A18+1</f>
        <v>3</v>
      </c>
      <c r="C20" s="18" t="s">
        <v>17</v>
      </c>
      <c r="E20" s="19">
        <v>3956729.7800000003</v>
      </c>
      <c r="F20" s="20"/>
      <c r="G20" s="21">
        <v>-921717</v>
      </c>
      <c r="H20" s="17"/>
      <c r="I20" s="22">
        <v>-3000383</v>
      </c>
      <c r="J20" s="17"/>
      <c r="K20" s="17">
        <f>SUM(E20+G20+I20)</f>
        <v>34629.78000000026</v>
      </c>
      <c r="L20" s="17"/>
      <c r="M20" s="23">
        <f>M18</f>
        <v>3012831.5463020024</v>
      </c>
      <c r="N20" s="17"/>
      <c r="O20" s="17">
        <v>27591.04553739201</v>
      </c>
      <c r="P20" s="17"/>
      <c r="Q20" s="24">
        <f>SUM(E20:P20)</f>
        <v>3109682.151839395</v>
      </c>
      <c r="R20" s="3"/>
    </row>
    <row r="21" spans="3:18" ht="12.75">
      <c r="C21" s="25"/>
      <c r="E21" s="19"/>
      <c r="F21" s="20"/>
      <c r="G21" s="28"/>
      <c r="H21" s="17"/>
      <c r="I21" s="22"/>
      <c r="J21" s="17"/>
      <c r="K21" s="26" t="s">
        <v>1</v>
      </c>
      <c r="L21" s="17"/>
      <c r="M21" s="23"/>
      <c r="N21" s="17"/>
      <c r="O21" s="26" t="s">
        <v>1</v>
      </c>
      <c r="P21" s="17"/>
      <c r="Q21" s="27" t="s">
        <v>1</v>
      </c>
      <c r="R21" s="3"/>
    </row>
    <row r="22" spans="1:18" ht="12.75">
      <c r="A22">
        <f>A20+1</f>
        <v>4</v>
      </c>
      <c r="C22" s="18" t="s">
        <v>18</v>
      </c>
      <c r="E22" s="19">
        <v>2819234.0201650346</v>
      </c>
      <c r="F22" s="20"/>
      <c r="G22" s="20">
        <v>0</v>
      </c>
      <c r="H22" s="17"/>
      <c r="I22" s="22">
        <v>-2789805</v>
      </c>
      <c r="J22" s="17"/>
      <c r="K22" s="17">
        <f>SUM(E22+G22+I22)</f>
        <v>29429.02016503457</v>
      </c>
      <c r="L22" s="17"/>
      <c r="M22" s="39">
        <v>2776871.8468810488</v>
      </c>
      <c r="N22" s="17"/>
      <c r="O22" s="17">
        <v>29919.109104992032</v>
      </c>
      <c r="P22" s="17"/>
      <c r="Q22" s="24">
        <f>SUM(E22:P22)</f>
        <v>2865648.99631611</v>
      </c>
      <c r="R22" s="3"/>
    </row>
    <row r="23" spans="3:18" ht="12.75">
      <c r="C23" s="25"/>
      <c r="E23" s="19"/>
      <c r="F23" s="20"/>
      <c r="G23" s="20"/>
      <c r="H23" s="17"/>
      <c r="I23" s="22"/>
      <c r="J23" s="17"/>
      <c r="K23" s="26" t="s">
        <v>1</v>
      </c>
      <c r="L23" s="17"/>
      <c r="M23" s="39"/>
      <c r="N23" s="17"/>
      <c r="O23" s="26" t="s">
        <v>1</v>
      </c>
      <c r="P23" s="17"/>
      <c r="Q23" s="27" t="s">
        <v>1</v>
      </c>
      <c r="R23" s="3"/>
    </row>
    <row r="24" spans="1:18" ht="12.75">
      <c r="A24">
        <f>A22+1</f>
        <v>5</v>
      </c>
      <c r="C24" s="18" t="s">
        <v>19</v>
      </c>
      <c r="E24" s="19">
        <v>2727758</v>
      </c>
      <c r="F24" s="20"/>
      <c r="G24" s="20">
        <v>0</v>
      </c>
      <c r="H24" s="17"/>
      <c r="I24" s="22">
        <v>-2688504</v>
      </c>
      <c r="J24" s="17"/>
      <c r="K24" s="17">
        <f>SUM(E24+G24+I24)</f>
        <v>39254</v>
      </c>
      <c r="L24" s="17"/>
      <c r="M24" s="39">
        <v>2743016.303408421</v>
      </c>
      <c r="N24" s="17"/>
      <c r="O24" s="17">
        <v>31777.27984131202</v>
      </c>
      <c r="P24" s="17"/>
      <c r="Q24" s="24">
        <f>SUM(E24:P24)</f>
        <v>2853301.5832497333</v>
      </c>
      <c r="R24" s="3"/>
    </row>
    <row r="25" spans="3:18" ht="12.75">
      <c r="C25" s="25"/>
      <c r="E25" s="19"/>
      <c r="F25" s="20"/>
      <c r="G25" s="20"/>
      <c r="H25" s="17"/>
      <c r="I25" s="17"/>
      <c r="J25" s="17"/>
      <c r="K25" s="26" t="s">
        <v>1</v>
      </c>
      <c r="L25" s="17"/>
      <c r="M25" s="39"/>
      <c r="N25" s="17"/>
      <c r="O25" s="26" t="s">
        <v>1</v>
      </c>
      <c r="P25" s="17"/>
      <c r="Q25" s="27" t="s">
        <v>1</v>
      </c>
      <c r="R25" s="3"/>
    </row>
    <row r="26" spans="1:18" ht="12.75">
      <c r="A26">
        <f>A24+1</f>
        <v>6</v>
      </c>
      <c r="C26" s="18" t="s">
        <v>20</v>
      </c>
      <c r="E26" s="19">
        <v>2361529.358927304</v>
      </c>
      <c r="F26" s="20"/>
      <c r="G26" s="20">
        <v>0</v>
      </c>
      <c r="H26" s="17"/>
      <c r="I26" s="17">
        <v>-2321728</v>
      </c>
      <c r="J26" s="17"/>
      <c r="K26" s="17">
        <f>SUM(E26+G26+I26)</f>
        <v>39801.358927303925</v>
      </c>
      <c r="L26" s="17"/>
      <c r="M26" s="39">
        <v>2814075.6396032097</v>
      </c>
      <c r="N26" s="17"/>
      <c r="O26" s="17">
        <v>71957.30054643197</v>
      </c>
      <c r="P26" s="17"/>
      <c r="Q26" s="24">
        <f>SUM(E26:P26)</f>
        <v>2965635.6580042494</v>
      </c>
      <c r="R26" s="3"/>
    </row>
    <row r="27" spans="3:18" ht="12.75">
      <c r="C27" s="25"/>
      <c r="E27" s="19"/>
      <c r="F27" s="20"/>
      <c r="G27" s="20"/>
      <c r="H27" s="17"/>
      <c r="I27" s="17"/>
      <c r="J27" s="17"/>
      <c r="K27" s="26" t="s">
        <v>1</v>
      </c>
      <c r="L27" s="17"/>
      <c r="M27" s="39"/>
      <c r="N27" s="17"/>
      <c r="O27" s="26" t="s">
        <v>1</v>
      </c>
      <c r="P27" s="17"/>
      <c r="Q27" s="27" t="s">
        <v>1</v>
      </c>
      <c r="R27" s="3"/>
    </row>
    <row r="28" spans="1:18" ht="12.75">
      <c r="A28">
        <f>A26+1</f>
        <v>7</v>
      </c>
      <c r="C28" s="18" t="s">
        <v>21</v>
      </c>
      <c r="E28" s="19">
        <v>2844327.4093017518</v>
      </c>
      <c r="F28" s="20"/>
      <c r="G28" s="20">
        <v>0</v>
      </c>
      <c r="H28" s="17"/>
      <c r="I28" s="17">
        <v>-2804712</v>
      </c>
      <c r="J28" s="17"/>
      <c r="K28" s="17">
        <f>SUM(E28+G28+I28)</f>
        <v>39615.40930175176</v>
      </c>
      <c r="L28" s="17"/>
      <c r="M28" s="39">
        <v>2860666.4201449985</v>
      </c>
      <c r="N28" s="17"/>
      <c r="O28" s="17">
        <v>83859.608639936</v>
      </c>
      <c r="P28" s="17"/>
      <c r="Q28" s="24">
        <f>SUM(E28:P28)</f>
        <v>3023756.847388438</v>
      </c>
      <c r="R28" s="3"/>
    </row>
    <row r="29" spans="3:18" ht="12.75">
      <c r="C29" s="25"/>
      <c r="E29" s="19"/>
      <c r="F29" s="20"/>
      <c r="G29" s="20"/>
      <c r="H29" s="17"/>
      <c r="I29" s="17"/>
      <c r="J29" s="17"/>
      <c r="K29" s="26" t="s">
        <v>1</v>
      </c>
      <c r="L29" s="17"/>
      <c r="M29" s="39"/>
      <c r="N29" s="17"/>
      <c r="O29" s="26" t="s">
        <v>1</v>
      </c>
      <c r="P29" s="17"/>
      <c r="Q29" s="27" t="s">
        <v>1</v>
      </c>
      <c r="R29" s="3"/>
    </row>
    <row r="30" spans="1:18" ht="12.75">
      <c r="A30">
        <f>A28+1</f>
        <v>8</v>
      </c>
      <c r="C30" s="18" t="s">
        <v>22</v>
      </c>
      <c r="E30" s="19">
        <v>2450432.7842433983</v>
      </c>
      <c r="F30" s="20"/>
      <c r="G30" s="20">
        <v>0</v>
      </c>
      <c r="H30" s="17"/>
      <c r="I30" s="17">
        <v>-2409658</v>
      </c>
      <c r="J30" s="17"/>
      <c r="K30" s="17">
        <f>SUM(E30+G30+I30)</f>
        <v>40774.784243398346</v>
      </c>
      <c r="L30" s="17"/>
      <c r="M30" s="39">
        <v>2842946.9142882875</v>
      </c>
      <c r="N30" s="17"/>
      <c r="O30" s="17">
        <v>86233.42841619204</v>
      </c>
      <c r="P30" s="17"/>
      <c r="Q30" s="24">
        <f>SUM(E30:P30)</f>
        <v>3010729.9111912763</v>
      </c>
      <c r="R30" s="3"/>
    </row>
    <row r="31" spans="3:18" ht="12.75">
      <c r="C31" s="25"/>
      <c r="E31" s="19"/>
      <c r="F31" s="20"/>
      <c r="G31" s="20"/>
      <c r="H31" s="17"/>
      <c r="I31" s="17"/>
      <c r="J31" s="17"/>
      <c r="K31" s="26" t="s">
        <v>1</v>
      </c>
      <c r="L31" s="17"/>
      <c r="M31" s="39"/>
      <c r="N31" s="17"/>
      <c r="O31" s="26" t="s">
        <v>1</v>
      </c>
      <c r="P31" s="17"/>
      <c r="Q31" s="27" t="s">
        <v>1</v>
      </c>
      <c r="R31" s="3"/>
    </row>
    <row r="32" spans="1:18" ht="12.75">
      <c r="A32">
        <f>A30+1</f>
        <v>9</v>
      </c>
      <c r="C32" s="18" t="s">
        <v>23</v>
      </c>
      <c r="E32" s="19">
        <v>2788300.85695832</v>
      </c>
      <c r="F32" s="20"/>
      <c r="G32" s="20">
        <v>0</v>
      </c>
      <c r="H32" s="17"/>
      <c r="I32" s="17">
        <v>-2749455</v>
      </c>
      <c r="J32" s="17"/>
      <c r="K32" s="17">
        <f>SUM(E32+G32+I32)</f>
        <v>38845.8569583199</v>
      </c>
      <c r="L32" s="17"/>
      <c r="M32" s="39">
        <v>2806692.6219827435</v>
      </c>
      <c r="N32" s="17"/>
      <c r="O32" s="17">
        <v>64755.87399392002</v>
      </c>
      <c r="P32" s="17"/>
      <c r="Q32" s="24">
        <f>SUM(E32:P32)</f>
        <v>2949140.2098933035</v>
      </c>
      <c r="R32" s="3"/>
    </row>
    <row r="33" spans="3:18" ht="12.75">
      <c r="C33" s="25"/>
      <c r="E33" s="19"/>
      <c r="F33" s="20"/>
      <c r="G33" s="20"/>
      <c r="H33" s="17"/>
      <c r="I33" s="17"/>
      <c r="J33" s="17"/>
      <c r="K33" s="26" t="s">
        <v>1</v>
      </c>
      <c r="L33" s="17"/>
      <c r="M33" s="39"/>
      <c r="N33" s="17"/>
      <c r="O33" s="26" t="s">
        <v>1</v>
      </c>
      <c r="P33" s="17"/>
      <c r="Q33" s="27" t="s">
        <v>1</v>
      </c>
      <c r="R33" s="3"/>
    </row>
    <row r="34" spans="1:18" ht="12.75">
      <c r="A34">
        <f>A32+1</f>
        <v>10</v>
      </c>
      <c r="C34" s="18" t="s">
        <v>24</v>
      </c>
      <c r="E34" s="19">
        <v>2675317.7252854644</v>
      </c>
      <c r="F34" s="29"/>
      <c r="G34" s="29">
        <v>0</v>
      </c>
      <c r="H34" s="22"/>
      <c r="I34" s="22">
        <v>-2638192</v>
      </c>
      <c r="J34" s="22"/>
      <c r="K34" s="17">
        <f>SUM(E34+G34+I34)</f>
        <v>37125.72528546443</v>
      </c>
      <c r="L34" s="22"/>
      <c r="M34" s="39">
        <v>3570106.977622388</v>
      </c>
      <c r="N34" s="22"/>
      <c r="O34" s="17">
        <v>36490.380685552016</v>
      </c>
      <c r="P34" s="17"/>
      <c r="Q34" s="24">
        <f>SUM(E34:P34)</f>
        <v>3680848.808878869</v>
      </c>
      <c r="R34" s="3"/>
    </row>
    <row r="35" spans="3:18" ht="12.75">
      <c r="C35" s="25"/>
      <c r="E35" s="19"/>
      <c r="F35" s="29"/>
      <c r="G35" s="29"/>
      <c r="H35" s="22"/>
      <c r="I35" s="22"/>
      <c r="J35" s="22"/>
      <c r="K35" s="26" t="s">
        <v>1</v>
      </c>
      <c r="L35" s="22"/>
      <c r="M35" s="39"/>
      <c r="N35" s="22"/>
      <c r="O35" s="26" t="s">
        <v>1</v>
      </c>
      <c r="P35" s="17"/>
      <c r="Q35" s="27" t="s">
        <v>1</v>
      </c>
      <c r="R35" s="3"/>
    </row>
    <row r="36" spans="1:18" ht="12.75">
      <c r="A36">
        <f>A34+1</f>
        <v>11</v>
      </c>
      <c r="C36" s="18" t="s">
        <v>25</v>
      </c>
      <c r="E36" s="19">
        <v>2796291.8311855006</v>
      </c>
      <c r="F36" s="20"/>
      <c r="G36" s="20">
        <v>0</v>
      </c>
      <c r="H36" s="17"/>
      <c r="I36" s="17">
        <v>-2758034</v>
      </c>
      <c r="J36" s="17"/>
      <c r="K36" s="17">
        <f>SUM(E36+G36+I36)</f>
        <v>38257.8311855006</v>
      </c>
      <c r="L36" s="17"/>
      <c r="M36" s="39">
        <v>3322411.714451535</v>
      </c>
      <c r="N36" s="17"/>
      <c r="O36" s="17">
        <v>33058.490869839996</v>
      </c>
      <c r="P36" s="17"/>
      <c r="Q36" s="24">
        <f>SUM(E36:P36)</f>
        <v>3431985.8676923765</v>
      </c>
      <c r="R36" s="3"/>
    </row>
    <row r="37" spans="3:18" ht="12.75">
      <c r="C37" s="25"/>
      <c r="E37" s="30"/>
      <c r="F37" s="20"/>
      <c r="G37" s="20"/>
      <c r="H37" s="17"/>
      <c r="I37" s="17"/>
      <c r="J37" s="17"/>
      <c r="K37" s="26" t="s">
        <v>1</v>
      </c>
      <c r="L37" s="17"/>
      <c r="M37" s="39"/>
      <c r="N37" s="17"/>
      <c r="O37" s="26" t="s">
        <v>1</v>
      </c>
      <c r="P37" s="17"/>
      <c r="Q37" s="27" t="s">
        <v>1</v>
      </c>
      <c r="R37" s="3"/>
    </row>
    <row r="38" spans="1:18" ht="12.75">
      <c r="A38">
        <f>A36+1</f>
        <v>12</v>
      </c>
      <c r="C38" s="18" t="s">
        <v>26</v>
      </c>
      <c r="E38" s="31">
        <v>2146708.4829089246</v>
      </c>
      <c r="F38" s="20"/>
      <c r="G38" s="32">
        <v>0</v>
      </c>
      <c r="H38" s="17"/>
      <c r="I38" s="32">
        <v>-2108067</v>
      </c>
      <c r="J38" s="17"/>
      <c r="K38" s="32">
        <f>SUM(E38+G38+I38)</f>
        <v>38641.482908924576</v>
      </c>
      <c r="L38" s="17"/>
      <c r="M38" s="41">
        <v>3378695.47833539</v>
      </c>
      <c r="N38" s="17"/>
      <c r="O38" s="32">
        <v>34664.70681433585</v>
      </c>
      <c r="P38" s="17"/>
      <c r="Q38" s="34">
        <f>SUM(E38:P38)</f>
        <v>3490643.1509675747</v>
      </c>
      <c r="R38" s="3"/>
    </row>
    <row r="39" spans="3:18" ht="12.75">
      <c r="C39" s="25"/>
      <c r="E39" s="17"/>
      <c r="F39" s="20"/>
      <c r="G39" s="20"/>
      <c r="H39" s="17"/>
      <c r="I39" s="17"/>
      <c r="J39" s="17"/>
      <c r="K39" s="26" t="s">
        <v>1</v>
      </c>
      <c r="L39" s="17"/>
      <c r="M39" s="23"/>
      <c r="N39" s="17"/>
      <c r="O39" s="17"/>
      <c r="P39" s="17"/>
      <c r="R39" s="3"/>
    </row>
    <row r="40" spans="3:18" ht="13.5" thickBot="1">
      <c r="C40" t="s">
        <v>27</v>
      </c>
      <c r="E40" s="35">
        <f>SUM(E16:E38)</f>
        <v>32729429.558975693</v>
      </c>
      <c r="F40" s="20"/>
      <c r="G40" s="35">
        <f>SUM(G16:G38)</f>
        <v>-2680170</v>
      </c>
      <c r="H40" s="17"/>
      <c r="I40" s="35">
        <f>SUM(I16:I38)</f>
        <v>-29627789</v>
      </c>
      <c r="J40" s="17"/>
      <c r="K40" s="35">
        <f>SUM(K16:K38)</f>
        <v>421470.55897569796</v>
      </c>
      <c r="L40" s="17"/>
      <c r="M40" s="38">
        <f>SUM(M16:M38)</f>
        <v>36153978.55562402</v>
      </c>
      <c r="N40" s="17"/>
      <c r="O40" s="35">
        <f>SUM(O16:O38)</f>
        <v>704005.4126552986</v>
      </c>
      <c r="P40" s="17"/>
      <c r="Q40" s="36">
        <f>SUM(Q16:Q38)</f>
        <v>37700925.086230725</v>
      </c>
      <c r="R40" s="3"/>
    </row>
    <row r="41" spans="5:18" ht="13.5" thickTop="1">
      <c r="E41" s="37"/>
      <c r="F41" s="5"/>
      <c r="G41" s="37"/>
      <c r="M41" s="23"/>
      <c r="Q41" s="37"/>
      <c r="R41" s="3"/>
    </row>
    <row r="42" spans="2:18" ht="12.75">
      <c r="B42" t="s">
        <v>28</v>
      </c>
      <c r="C42" t="s">
        <v>29</v>
      </c>
      <c r="M42" s="23"/>
      <c r="R42" s="3"/>
    </row>
    <row r="43" spans="13:18" ht="12.75">
      <c r="M43" s="23"/>
      <c r="R43" s="3"/>
    </row>
    <row r="44" ht="12.75">
      <c r="M44" s="23"/>
    </row>
    <row r="45" ht="12.75">
      <c r="M45" s="23"/>
    </row>
    <row r="46" ht="12.75">
      <c r="M46" s="40"/>
    </row>
    <row r="47" ht="12.75">
      <c r="M47" s="40"/>
    </row>
    <row r="48" ht="12.75">
      <c r="M48" s="20" t="s">
        <v>1</v>
      </c>
    </row>
    <row r="49" ht="12.75">
      <c r="M49" s="5"/>
    </row>
    <row r="50" ht="12.75">
      <c r="M50" s="5"/>
    </row>
  </sheetData>
  <sheetProtection/>
  <mergeCells count="7">
    <mergeCell ref="O10:O12"/>
    <mergeCell ref="E5:I5"/>
    <mergeCell ref="E10:E12"/>
    <mergeCell ref="G10:G12"/>
    <mergeCell ref="I10:I12"/>
    <mergeCell ref="K10:K12"/>
    <mergeCell ref="M10:M12"/>
  </mergeCells>
  <printOptions/>
  <pageMargins left="1.25" right="0.75" top="1" bottom="1" header="0.5" footer="0.5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W51"/>
  <sheetViews>
    <sheetView tabSelected="1" zoomScalePageLayoutView="0" workbookViewId="0" topLeftCell="A34">
      <selection activeCell="R40" sqref="R40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16.57421875" style="0" customWidth="1"/>
    <col min="4" max="4" width="1.7109375" style="0" customWidth="1"/>
    <col min="5" max="5" width="12.7109375" style="0" customWidth="1"/>
    <col min="6" max="6" width="1.7109375" style="0" customWidth="1"/>
    <col min="7" max="7" width="13.00390625" style="0" customWidth="1"/>
    <col min="8" max="8" width="1.7109375" style="0" customWidth="1"/>
    <col min="9" max="9" width="13.57421875" style="0" customWidth="1"/>
    <col min="10" max="10" width="1.7109375" style="0" customWidth="1"/>
    <col min="11" max="11" width="15.28125" style="0" customWidth="1"/>
    <col min="12" max="12" width="1.7109375" style="0" customWidth="1"/>
    <col min="13" max="13" width="12.28125" style="44" customWidth="1"/>
    <col min="14" max="14" width="1.7109375" style="0" customWidth="1"/>
    <col min="15" max="15" width="14.421875" style="0" customWidth="1"/>
    <col min="16" max="16" width="1.7109375" style="0" customWidth="1"/>
    <col min="17" max="17" width="13.8515625" style="0" customWidth="1"/>
    <col min="18" max="18" width="13.421875" style="0" bestFit="1" customWidth="1"/>
    <col min="19" max="19" width="1.421875" style="0" customWidth="1"/>
    <col min="20" max="20" width="13.421875" style="0" bestFit="1" customWidth="1"/>
  </cols>
  <sheetData>
    <row r="1" spans="1:13" s="42" customFormat="1" ht="12.75">
      <c r="A1" s="42" t="s">
        <v>33</v>
      </c>
      <c r="M1" s="43"/>
    </row>
    <row r="2" ht="12.75">
      <c r="A2" s="42" t="s">
        <v>32</v>
      </c>
    </row>
    <row r="3" spans="7:17" ht="12.75">
      <c r="G3" s="1" t="s">
        <v>0</v>
      </c>
      <c r="H3" s="2"/>
      <c r="I3" s="2"/>
      <c r="J3" s="2"/>
      <c r="K3" s="2"/>
      <c r="L3" s="2"/>
      <c r="M3" s="45"/>
      <c r="N3" s="2"/>
      <c r="O3" s="2"/>
      <c r="P3" s="2"/>
      <c r="Q3" s="2" t="s">
        <v>1</v>
      </c>
    </row>
    <row r="4" ht="12.75">
      <c r="G4" s="1" t="s">
        <v>2</v>
      </c>
    </row>
    <row r="5" spans="5:23" ht="12.75" customHeight="1">
      <c r="E5" s="49" t="s">
        <v>3</v>
      </c>
      <c r="F5" s="49"/>
      <c r="G5" s="49"/>
      <c r="H5" s="49"/>
      <c r="I5" s="49"/>
      <c r="J5" s="1"/>
      <c r="K5" s="1"/>
      <c r="L5" s="1"/>
      <c r="M5" s="46"/>
      <c r="N5" s="3"/>
      <c r="O5" s="3"/>
      <c r="P5" s="3"/>
      <c r="Q5" s="3"/>
      <c r="R5" s="3"/>
      <c r="S5" s="3"/>
      <c r="T5" s="3"/>
      <c r="U5" s="3"/>
      <c r="V5" s="3"/>
      <c r="W5" s="3"/>
    </row>
    <row r="6" ht="12.75">
      <c r="E6" s="1"/>
    </row>
    <row r="7" spans="5:7" ht="12.75" customHeight="1">
      <c r="E7" s="4"/>
      <c r="F7" s="5"/>
      <c r="G7" s="6"/>
    </row>
    <row r="8" spans="5:18" ht="12.75">
      <c r="E8" s="5"/>
      <c r="F8" s="5"/>
      <c r="G8" s="6"/>
      <c r="Q8" s="7"/>
      <c r="R8" s="3"/>
    </row>
    <row r="9" spans="5:18" ht="1.5" customHeight="1">
      <c r="E9" s="5"/>
      <c r="F9" s="5"/>
      <c r="G9" s="6"/>
      <c r="R9" s="3"/>
    </row>
    <row r="10" spans="1:18" ht="26.25" customHeight="1">
      <c r="A10" s="8"/>
      <c r="B10" s="8"/>
      <c r="C10" s="8"/>
      <c r="D10" s="8"/>
      <c r="E10" s="50" t="s">
        <v>4</v>
      </c>
      <c r="F10" s="9"/>
      <c r="G10" s="51" t="s">
        <v>5</v>
      </c>
      <c r="H10" s="8"/>
      <c r="I10" s="51" t="s">
        <v>6</v>
      </c>
      <c r="J10" s="8"/>
      <c r="K10" s="50" t="s">
        <v>7</v>
      </c>
      <c r="L10" s="8"/>
      <c r="M10" s="53" t="s">
        <v>8</v>
      </c>
      <c r="N10" s="8"/>
      <c r="O10" s="47" t="s">
        <v>9</v>
      </c>
      <c r="P10" s="8"/>
      <c r="Q10" s="7" t="s">
        <v>1</v>
      </c>
      <c r="R10" s="3"/>
    </row>
    <row r="11" spans="1:18" ht="12.75">
      <c r="A11" s="8" t="s">
        <v>1</v>
      </c>
      <c r="B11" s="8"/>
      <c r="C11" s="8"/>
      <c r="D11" s="8"/>
      <c r="E11" s="50"/>
      <c r="F11" s="9"/>
      <c r="G11" s="52"/>
      <c r="H11" s="8"/>
      <c r="I11" s="51"/>
      <c r="J11" s="8"/>
      <c r="K11" s="48"/>
      <c r="L11" s="8"/>
      <c r="M11" s="54"/>
      <c r="N11" s="8"/>
      <c r="O11" s="48"/>
      <c r="P11" s="8"/>
      <c r="Q11" s="7" t="s">
        <v>1</v>
      </c>
      <c r="R11" s="3"/>
    </row>
    <row r="12" spans="1:18" ht="56.25" customHeight="1">
      <c r="A12" s="12" t="s">
        <v>31</v>
      </c>
      <c r="B12" s="10"/>
      <c r="C12" s="10" t="s">
        <v>12</v>
      </c>
      <c r="D12" s="10"/>
      <c r="E12" s="50"/>
      <c r="F12" s="11"/>
      <c r="G12" s="52"/>
      <c r="H12" s="10"/>
      <c r="I12" s="51"/>
      <c r="J12" s="10"/>
      <c r="K12" s="48"/>
      <c r="L12" s="10"/>
      <c r="M12" s="54"/>
      <c r="N12" s="10"/>
      <c r="O12" s="48"/>
      <c r="P12" s="10"/>
      <c r="Q12" s="12" t="s">
        <v>13</v>
      </c>
      <c r="R12" s="3"/>
    </row>
    <row r="13" spans="1:18" ht="12.75">
      <c r="A13" s="13">
        <v>-1</v>
      </c>
      <c r="B13" s="13"/>
      <c r="C13" s="13">
        <v>-2</v>
      </c>
      <c r="D13" s="13"/>
      <c r="E13" s="13">
        <v>-3</v>
      </c>
      <c r="F13" s="14"/>
      <c r="G13" s="14">
        <v>-4</v>
      </c>
      <c r="H13" s="13"/>
      <c r="I13" s="15">
        <f aca="true" t="shared" si="0" ref="I13:Q13">G13-1</f>
        <v>-5</v>
      </c>
      <c r="J13" s="13">
        <f t="shared" si="0"/>
        <v>-1</v>
      </c>
      <c r="K13" s="13">
        <f t="shared" si="0"/>
        <v>-6</v>
      </c>
      <c r="L13" s="13">
        <f t="shared" si="0"/>
        <v>-2</v>
      </c>
      <c r="M13" s="13">
        <f t="shared" si="0"/>
        <v>-7</v>
      </c>
      <c r="N13" s="13">
        <f t="shared" si="0"/>
        <v>-3</v>
      </c>
      <c r="O13" s="13">
        <f t="shared" si="0"/>
        <v>-8</v>
      </c>
      <c r="P13" s="13">
        <f t="shared" si="0"/>
        <v>-4</v>
      </c>
      <c r="Q13" s="13">
        <f t="shared" si="0"/>
        <v>-9</v>
      </c>
      <c r="R13" s="3"/>
    </row>
    <row r="14" spans="6:18" ht="12.75">
      <c r="F14" s="5"/>
      <c r="G14" s="5"/>
      <c r="I14" s="16"/>
      <c r="K14" s="7" t="s">
        <v>14</v>
      </c>
      <c r="R14" s="3"/>
    </row>
    <row r="15" spans="6:18" ht="6.75" customHeight="1">
      <c r="F15" s="5"/>
      <c r="G15" s="5"/>
      <c r="I15" s="16"/>
      <c r="K15" s="7"/>
      <c r="M15" s="17"/>
      <c r="N15" s="17"/>
      <c r="R15" s="3"/>
    </row>
    <row r="16" spans="1:18" ht="12.75">
      <c r="A16">
        <v>1</v>
      </c>
      <c r="C16" s="18" t="s">
        <v>15</v>
      </c>
      <c r="E16" s="19">
        <v>2588033.13</v>
      </c>
      <c r="F16" s="20"/>
      <c r="G16" s="21">
        <v>-884674</v>
      </c>
      <c r="H16" s="17"/>
      <c r="I16" s="22">
        <f>-2557605-G16</f>
        <v>-1672931</v>
      </c>
      <c r="J16" s="17"/>
      <c r="K16" s="17">
        <f>SUM(E16+G16+I16)</f>
        <v>30428.12999999989</v>
      </c>
      <c r="L16" s="17"/>
      <c r="M16" s="17">
        <v>2921488.822910336</v>
      </c>
      <c r="N16" s="17"/>
      <c r="O16" s="17">
        <v>137763.42444155455</v>
      </c>
      <c r="P16" s="17"/>
      <c r="Q16" s="24">
        <f>SUM(E16:P16)</f>
        <v>3120108.50735189</v>
      </c>
      <c r="R16" s="3"/>
    </row>
    <row r="17" spans="3:18" ht="12.75">
      <c r="C17" s="25"/>
      <c r="E17" s="19"/>
      <c r="F17" s="20"/>
      <c r="G17" s="21"/>
      <c r="H17" s="17"/>
      <c r="I17" s="22"/>
      <c r="J17" s="17"/>
      <c r="K17" s="26" t="s">
        <v>1</v>
      </c>
      <c r="L17" s="17"/>
      <c r="M17" s="23"/>
      <c r="N17" s="17"/>
      <c r="O17" s="26" t="s">
        <v>1</v>
      </c>
      <c r="P17" s="17"/>
      <c r="Q17" s="27" t="s">
        <v>1</v>
      </c>
      <c r="R17" s="3"/>
    </row>
    <row r="18" spans="1:18" ht="12.75">
      <c r="A18">
        <f>A16+1</f>
        <v>2</v>
      </c>
      <c r="C18" s="18" t="s">
        <v>16</v>
      </c>
      <c r="E18" s="19">
        <v>2574766.1799999997</v>
      </c>
      <c r="F18" s="20"/>
      <c r="G18" s="21">
        <v>-873779</v>
      </c>
      <c r="H18" s="17"/>
      <c r="I18" s="22">
        <f>-2560099-G18</f>
        <v>-1686320</v>
      </c>
      <c r="J18" s="17"/>
      <c r="K18" s="17">
        <f>SUM(E18+G18+I18)</f>
        <v>14667.179999999702</v>
      </c>
      <c r="L18" s="17"/>
      <c r="M18" s="23">
        <v>2921488.822910336</v>
      </c>
      <c r="N18" s="17"/>
      <c r="O18" s="17">
        <v>65934.76376384002</v>
      </c>
      <c r="P18" s="17"/>
      <c r="Q18" s="24">
        <f>SUM(E18:P18)</f>
        <v>3016757.946674175</v>
      </c>
      <c r="R18" s="3"/>
    </row>
    <row r="19" spans="3:18" ht="12.75">
      <c r="C19" s="25"/>
      <c r="E19" s="19"/>
      <c r="F19" s="20"/>
      <c r="G19" s="21"/>
      <c r="H19" s="17"/>
      <c r="I19" s="22"/>
      <c r="J19" s="17"/>
      <c r="K19" s="26" t="s">
        <v>1</v>
      </c>
      <c r="L19" s="17"/>
      <c r="M19" s="23"/>
      <c r="N19" s="17"/>
      <c r="O19" s="26" t="s">
        <v>1</v>
      </c>
      <c r="P19" s="17"/>
      <c r="Q19" s="27" t="s">
        <v>1</v>
      </c>
      <c r="R19" s="3"/>
    </row>
    <row r="20" spans="1:18" ht="12.75">
      <c r="A20">
        <f>A18+1</f>
        <v>3</v>
      </c>
      <c r="C20" s="18" t="s">
        <v>17</v>
      </c>
      <c r="E20" s="19">
        <v>3956729.7800000003</v>
      </c>
      <c r="F20" s="20"/>
      <c r="G20" s="21">
        <v>-921717</v>
      </c>
      <c r="H20" s="17"/>
      <c r="I20" s="22">
        <v>-3000383</v>
      </c>
      <c r="J20" s="17"/>
      <c r="K20" s="17">
        <f>SUM(E20+G20+I20)</f>
        <v>34629.78000000026</v>
      </c>
      <c r="L20" s="17"/>
      <c r="M20" s="23">
        <v>2921488.822910336</v>
      </c>
      <c r="N20" s="17"/>
      <c r="O20" s="17">
        <v>27591.04553739201</v>
      </c>
      <c r="P20" s="17"/>
      <c r="Q20" s="24">
        <f>SUM(E20:P20)</f>
        <v>3018339.4284477285</v>
      </c>
      <c r="R20" s="3"/>
    </row>
    <row r="21" spans="3:18" ht="12.75">
      <c r="C21" s="25"/>
      <c r="E21" s="19"/>
      <c r="F21" s="20"/>
      <c r="G21" s="28"/>
      <c r="H21" s="17"/>
      <c r="I21" s="22"/>
      <c r="J21" s="17"/>
      <c r="K21" s="26" t="s">
        <v>1</v>
      </c>
      <c r="L21" s="17"/>
      <c r="M21" s="23"/>
      <c r="N21" s="17"/>
      <c r="O21" s="26" t="s">
        <v>1</v>
      </c>
      <c r="P21" s="17"/>
      <c r="Q21" s="27" t="s">
        <v>1</v>
      </c>
      <c r="R21" s="3"/>
    </row>
    <row r="22" spans="1:18" ht="12.75">
      <c r="A22">
        <f>A20+1</f>
        <v>4</v>
      </c>
      <c r="C22" s="18" t="s">
        <v>18</v>
      </c>
      <c r="E22" s="19">
        <v>2819234.0201650346</v>
      </c>
      <c r="F22" s="20"/>
      <c r="G22" s="20">
        <v>0</v>
      </c>
      <c r="H22" s="17"/>
      <c r="I22" s="22">
        <v>-2789805</v>
      </c>
      <c r="J22" s="17"/>
      <c r="K22" s="17">
        <f>SUM(E22+G22+I22)</f>
        <v>29429.02016503457</v>
      </c>
      <c r="L22" s="17"/>
      <c r="M22" s="17">
        <v>2691558.1443810486</v>
      </c>
      <c r="N22" s="17"/>
      <c r="O22" s="17">
        <v>29919.109104992032</v>
      </c>
      <c r="P22" s="17"/>
      <c r="Q22" s="24">
        <f>SUM(E22:P22)</f>
        <v>2780335.2938161097</v>
      </c>
      <c r="R22" s="3"/>
    </row>
    <row r="23" spans="3:18" ht="12.75">
      <c r="C23" s="25"/>
      <c r="E23" s="19"/>
      <c r="F23" s="20"/>
      <c r="G23" s="20"/>
      <c r="H23" s="17"/>
      <c r="I23" s="22"/>
      <c r="J23" s="17"/>
      <c r="K23" s="26" t="s">
        <v>1</v>
      </c>
      <c r="L23" s="17"/>
      <c r="M23" s="17"/>
      <c r="N23" s="17"/>
      <c r="O23" s="26" t="s">
        <v>1</v>
      </c>
      <c r="P23" s="17"/>
      <c r="Q23" s="27" t="s">
        <v>1</v>
      </c>
      <c r="R23" s="3"/>
    </row>
    <row r="24" spans="1:18" ht="12.75">
      <c r="A24">
        <f>A22+1</f>
        <v>5</v>
      </c>
      <c r="C24" s="18" t="s">
        <v>19</v>
      </c>
      <c r="E24" s="19">
        <v>2727758</v>
      </c>
      <c r="F24" s="20"/>
      <c r="G24" s="20">
        <v>0</v>
      </c>
      <c r="H24" s="17"/>
      <c r="I24" s="22">
        <v>-2688504</v>
      </c>
      <c r="J24" s="17"/>
      <c r="K24" s="17">
        <f>SUM(E24+G24+I24)</f>
        <v>39254</v>
      </c>
      <c r="L24" s="17"/>
      <c r="M24" s="17">
        <v>2657702.600908421</v>
      </c>
      <c r="N24" s="17"/>
      <c r="O24" s="17">
        <v>31777.27984131202</v>
      </c>
      <c r="P24" s="17"/>
      <c r="Q24" s="24">
        <f>SUM(E24:P24)</f>
        <v>2767987.880749733</v>
      </c>
      <c r="R24" s="3"/>
    </row>
    <row r="25" spans="3:18" ht="12.75">
      <c r="C25" s="25"/>
      <c r="E25" s="19"/>
      <c r="F25" s="20"/>
      <c r="G25" s="20"/>
      <c r="H25" s="17"/>
      <c r="I25" s="17"/>
      <c r="J25" s="17"/>
      <c r="K25" s="26" t="s">
        <v>1</v>
      </c>
      <c r="L25" s="17"/>
      <c r="M25" s="17"/>
      <c r="N25" s="17"/>
      <c r="O25" s="26" t="s">
        <v>1</v>
      </c>
      <c r="P25" s="17"/>
      <c r="Q25" s="27" t="s">
        <v>1</v>
      </c>
      <c r="R25" s="3"/>
    </row>
    <row r="26" spans="1:18" ht="12.75">
      <c r="A26">
        <f>A24+1</f>
        <v>6</v>
      </c>
      <c r="C26" s="18" t="s">
        <v>20</v>
      </c>
      <c r="E26" s="19">
        <v>2361529.358927304</v>
      </c>
      <c r="F26" s="20"/>
      <c r="G26" s="20">
        <v>0</v>
      </c>
      <c r="H26" s="17"/>
      <c r="I26" s="17">
        <v>-2321728</v>
      </c>
      <c r="J26" s="17"/>
      <c r="K26" s="17">
        <f>SUM(E26+G26+I26)</f>
        <v>39801.358927303925</v>
      </c>
      <c r="L26" s="17"/>
      <c r="M26" s="17">
        <v>2728761.93710321</v>
      </c>
      <c r="N26" s="17"/>
      <c r="O26" s="17">
        <v>71957.30054643197</v>
      </c>
      <c r="P26" s="17"/>
      <c r="Q26" s="24">
        <f>SUM(E26:P26)</f>
        <v>2880321.95550425</v>
      </c>
      <c r="R26" s="3"/>
    </row>
    <row r="27" spans="3:18" ht="12.75">
      <c r="C27" s="25"/>
      <c r="E27" s="19"/>
      <c r="F27" s="20"/>
      <c r="G27" s="20"/>
      <c r="H27" s="17"/>
      <c r="I27" s="17"/>
      <c r="J27" s="17"/>
      <c r="K27" s="26" t="s">
        <v>1</v>
      </c>
      <c r="L27" s="17"/>
      <c r="M27" s="17"/>
      <c r="N27" s="17"/>
      <c r="O27" s="26" t="s">
        <v>1</v>
      </c>
      <c r="P27" s="17"/>
      <c r="Q27" s="27" t="s">
        <v>1</v>
      </c>
      <c r="R27" s="3"/>
    </row>
    <row r="28" spans="1:18" ht="12.75">
      <c r="A28">
        <f>A26+1</f>
        <v>7</v>
      </c>
      <c r="C28" s="18" t="s">
        <v>21</v>
      </c>
      <c r="E28" s="19">
        <v>2844327.4093017518</v>
      </c>
      <c r="F28" s="20"/>
      <c r="G28" s="20">
        <v>0</v>
      </c>
      <c r="H28" s="17"/>
      <c r="I28" s="17">
        <v>-2804712</v>
      </c>
      <c r="J28" s="17"/>
      <c r="K28" s="17">
        <f>SUM(E28+G28+I28)</f>
        <v>39615.40930175176</v>
      </c>
      <c r="L28" s="17"/>
      <c r="M28" s="17">
        <v>2775352.7176449983</v>
      </c>
      <c r="N28" s="17"/>
      <c r="O28" s="17">
        <v>83859.608639936</v>
      </c>
      <c r="P28" s="17"/>
      <c r="Q28" s="24">
        <f>SUM(E28:P28)</f>
        <v>2938443.144888438</v>
      </c>
      <c r="R28" s="3"/>
    </row>
    <row r="29" spans="3:18" ht="12.75">
      <c r="C29" s="25"/>
      <c r="E29" s="19"/>
      <c r="F29" s="20"/>
      <c r="G29" s="20"/>
      <c r="H29" s="17"/>
      <c r="I29" s="17"/>
      <c r="J29" s="17"/>
      <c r="K29" s="26" t="s">
        <v>1</v>
      </c>
      <c r="L29" s="17"/>
      <c r="M29" s="17"/>
      <c r="N29" s="17"/>
      <c r="O29" s="26" t="s">
        <v>1</v>
      </c>
      <c r="P29" s="17"/>
      <c r="Q29" s="27" t="s">
        <v>1</v>
      </c>
      <c r="R29" s="3"/>
    </row>
    <row r="30" spans="1:18" ht="12.75">
      <c r="A30">
        <f>A28+1</f>
        <v>8</v>
      </c>
      <c r="C30" s="18" t="s">
        <v>22</v>
      </c>
      <c r="E30" s="19">
        <v>2450432.7842433983</v>
      </c>
      <c r="F30" s="20"/>
      <c r="G30" s="20">
        <v>0</v>
      </c>
      <c r="H30" s="17"/>
      <c r="I30" s="17">
        <v>-2409658</v>
      </c>
      <c r="J30" s="17"/>
      <c r="K30" s="17">
        <f>SUM(E30+G30+I30)</f>
        <v>40774.784243398346</v>
      </c>
      <c r="L30" s="17"/>
      <c r="M30" s="17">
        <v>2757633.2117882874</v>
      </c>
      <c r="N30" s="17"/>
      <c r="O30" s="17">
        <v>86233.42841619204</v>
      </c>
      <c r="P30" s="17"/>
      <c r="Q30" s="24">
        <f>SUM(E30:P30)</f>
        <v>2925416.208691276</v>
      </c>
      <c r="R30" s="3"/>
    </row>
    <row r="31" spans="3:18" ht="12.75">
      <c r="C31" s="25"/>
      <c r="E31" s="19"/>
      <c r="F31" s="20"/>
      <c r="G31" s="20"/>
      <c r="H31" s="17"/>
      <c r="I31" s="17"/>
      <c r="J31" s="17"/>
      <c r="K31" s="26" t="s">
        <v>1</v>
      </c>
      <c r="L31" s="17"/>
      <c r="M31" s="17"/>
      <c r="N31" s="17"/>
      <c r="O31" s="26" t="s">
        <v>1</v>
      </c>
      <c r="P31" s="17"/>
      <c r="Q31" s="27" t="s">
        <v>1</v>
      </c>
      <c r="R31" s="3"/>
    </row>
    <row r="32" spans="1:18" ht="12.75">
      <c r="A32">
        <f>A30+1</f>
        <v>9</v>
      </c>
      <c r="C32" s="18" t="s">
        <v>23</v>
      </c>
      <c r="E32" s="19">
        <v>2788300.85695832</v>
      </c>
      <c r="F32" s="20"/>
      <c r="G32" s="20">
        <v>0</v>
      </c>
      <c r="H32" s="17"/>
      <c r="I32" s="17">
        <v>-2749455</v>
      </c>
      <c r="J32" s="17"/>
      <c r="K32" s="17">
        <f>SUM(E32+G32+I32)</f>
        <v>38845.8569583199</v>
      </c>
      <c r="L32" s="17"/>
      <c r="M32" s="17">
        <v>2721378.9194827434</v>
      </c>
      <c r="N32" s="17"/>
      <c r="O32" s="17">
        <v>64755.87399392002</v>
      </c>
      <c r="P32" s="17"/>
      <c r="Q32" s="24">
        <f>SUM(E32:P32)</f>
        <v>2863826.5073933033</v>
      </c>
      <c r="R32" s="3"/>
    </row>
    <row r="33" spans="3:18" ht="12.75">
      <c r="C33" s="25"/>
      <c r="E33" s="19"/>
      <c r="F33" s="20"/>
      <c r="G33" s="20"/>
      <c r="H33" s="17"/>
      <c r="I33" s="17"/>
      <c r="J33" s="17"/>
      <c r="K33" s="26" t="s">
        <v>1</v>
      </c>
      <c r="L33" s="17"/>
      <c r="M33" s="17"/>
      <c r="N33" s="17"/>
      <c r="O33" s="26" t="s">
        <v>1</v>
      </c>
      <c r="P33" s="17"/>
      <c r="Q33" s="27" t="s">
        <v>1</v>
      </c>
      <c r="R33" s="3"/>
    </row>
    <row r="34" spans="1:18" ht="12.75">
      <c r="A34">
        <f>A32+1</f>
        <v>10</v>
      </c>
      <c r="C34" s="18" t="s">
        <v>24</v>
      </c>
      <c r="E34" s="19">
        <v>2675317.7252854644</v>
      </c>
      <c r="F34" s="29"/>
      <c r="G34" s="29">
        <v>0</v>
      </c>
      <c r="H34" s="22"/>
      <c r="I34" s="22">
        <v>-2638192</v>
      </c>
      <c r="J34" s="22"/>
      <c r="K34" s="17">
        <f>SUM(E34+G34+I34)</f>
        <v>37125.72528546443</v>
      </c>
      <c r="L34" s="22"/>
      <c r="M34" s="17">
        <v>3475671.524847388</v>
      </c>
      <c r="N34" s="22"/>
      <c r="O34" s="17">
        <v>36490.380685552016</v>
      </c>
      <c r="P34" s="17"/>
      <c r="Q34" s="24">
        <f>SUM(E34:P34)</f>
        <v>3586413.3561038687</v>
      </c>
      <c r="R34" s="3"/>
    </row>
    <row r="35" spans="3:18" ht="12.75">
      <c r="C35" s="25"/>
      <c r="E35" s="19"/>
      <c r="F35" s="29"/>
      <c r="G35" s="29"/>
      <c r="H35" s="22"/>
      <c r="I35" s="22"/>
      <c r="J35" s="22"/>
      <c r="K35" s="26" t="s">
        <v>1</v>
      </c>
      <c r="L35" s="22"/>
      <c r="M35" s="17"/>
      <c r="N35" s="22"/>
      <c r="O35" s="26" t="s">
        <v>1</v>
      </c>
      <c r="P35" s="17"/>
      <c r="Q35" s="27" t="s">
        <v>1</v>
      </c>
      <c r="R35" s="3"/>
    </row>
    <row r="36" spans="1:18" ht="12.75">
      <c r="A36">
        <f>A34+1</f>
        <v>11</v>
      </c>
      <c r="C36" s="18" t="s">
        <v>25</v>
      </c>
      <c r="E36" s="19">
        <v>2796291.8311855006</v>
      </c>
      <c r="F36" s="20"/>
      <c r="G36" s="20">
        <v>0</v>
      </c>
      <c r="H36" s="17"/>
      <c r="I36" s="17">
        <v>-2758034</v>
      </c>
      <c r="J36" s="17"/>
      <c r="K36" s="17">
        <f>SUM(E36+G36+I36)</f>
        <v>38257.8311855006</v>
      </c>
      <c r="L36" s="17"/>
      <c r="M36" s="17">
        <v>3219042.2368515357</v>
      </c>
      <c r="N36" s="17"/>
      <c r="O36" s="17">
        <v>33058.490869839996</v>
      </c>
      <c r="P36" s="17"/>
      <c r="Q36" s="24">
        <f>SUM(E36:P36)</f>
        <v>3328616.390092377</v>
      </c>
      <c r="R36" s="3"/>
    </row>
    <row r="37" spans="3:18" ht="12.75">
      <c r="C37" s="25"/>
      <c r="E37" s="30"/>
      <c r="F37" s="20"/>
      <c r="G37" s="20"/>
      <c r="H37" s="17"/>
      <c r="I37" s="17"/>
      <c r="J37" s="17"/>
      <c r="K37" s="26" t="s">
        <v>1</v>
      </c>
      <c r="L37" s="17"/>
      <c r="M37" s="17"/>
      <c r="N37" s="17"/>
      <c r="O37" s="26" t="s">
        <v>1</v>
      </c>
      <c r="P37" s="17"/>
      <c r="Q37" s="27" t="s">
        <v>1</v>
      </c>
      <c r="R37" s="3"/>
    </row>
    <row r="38" spans="1:18" ht="12.75">
      <c r="A38">
        <f>A36+1</f>
        <v>12</v>
      </c>
      <c r="C38" s="18" t="s">
        <v>26</v>
      </c>
      <c r="E38" s="31">
        <v>2146708.4829089246</v>
      </c>
      <c r="F38" s="20"/>
      <c r="G38" s="32">
        <v>0</v>
      </c>
      <c r="H38" s="17"/>
      <c r="I38" s="32">
        <v>-2108067</v>
      </c>
      <c r="J38" s="17"/>
      <c r="K38" s="32">
        <f>SUM(E38+G38+I38)</f>
        <v>38641.482908924576</v>
      </c>
      <c r="L38" s="17"/>
      <c r="M38" s="32">
        <v>3266298.11318539</v>
      </c>
      <c r="N38" s="17"/>
      <c r="O38" s="32">
        <v>34664.70681433585</v>
      </c>
      <c r="P38" s="17"/>
      <c r="Q38" s="34">
        <f>SUM(E38:P38)</f>
        <v>3378245.7858175747</v>
      </c>
      <c r="R38" s="3"/>
    </row>
    <row r="39" spans="3:18" ht="12.75">
      <c r="C39" s="25"/>
      <c r="E39" s="17"/>
      <c r="F39" s="20"/>
      <c r="G39" s="20"/>
      <c r="H39" s="17"/>
      <c r="I39" s="17"/>
      <c r="J39" s="17"/>
      <c r="K39" s="26" t="s">
        <v>1</v>
      </c>
      <c r="L39" s="17"/>
      <c r="M39" s="23"/>
      <c r="N39" s="17"/>
      <c r="O39" s="17"/>
      <c r="P39" s="17"/>
      <c r="R39" s="3"/>
    </row>
    <row r="40" spans="3:18" ht="13.5" thickBot="1">
      <c r="C40" t="s">
        <v>27</v>
      </c>
      <c r="E40" s="35">
        <f>SUM(E16:E38)</f>
        <v>32729429.558975693</v>
      </c>
      <c r="F40" s="20"/>
      <c r="G40" s="35">
        <f>SUM(G16:G38)</f>
        <v>-2680170</v>
      </c>
      <c r="H40" s="17"/>
      <c r="I40" s="35">
        <f>SUM(I16:I38)</f>
        <v>-29627789</v>
      </c>
      <c r="J40" s="17"/>
      <c r="K40" s="35">
        <f>SUM(K16:K38)</f>
        <v>421470.55897569796</v>
      </c>
      <c r="L40" s="17"/>
      <c r="M40" s="38">
        <f>SUM(M16:M38)</f>
        <v>35057865.874924034</v>
      </c>
      <c r="N40" s="17"/>
      <c r="O40" s="35">
        <f>SUM(O16:O38)</f>
        <v>704005.4126552986</v>
      </c>
      <c r="P40" s="17"/>
      <c r="Q40" s="36">
        <f>SUM(Q16:Q38)</f>
        <v>36604812.40553072</v>
      </c>
      <c r="R40" s="3"/>
    </row>
    <row r="41" spans="5:18" ht="13.5" thickTop="1">
      <c r="E41" s="37"/>
      <c r="F41" s="5"/>
      <c r="G41" s="37"/>
      <c r="M41" s="23"/>
      <c r="N41" s="17"/>
      <c r="Q41" s="37"/>
      <c r="R41" s="3"/>
    </row>
    <row r="42" spans="2:18" ht="12.75">
      <c r="B42" t="s">
        <v>28</v>
      </c>
      <c r="C42" t="s">
        <v>29</v>
      </c>
      <c r="M42" s="23"/>
      <c r="N42" s="17"/>
      <c r="R42" s="3"/>
    </row>
    <row r="43" spans="13:18" ht="12.75">
      <c r="M43" s="23"/>
      <c r="N43" s="17"/>
      <c r="R43" s="3"/>
    </row>
    <row r="44" spans="13:14" ht="12.75">
      <c r="M44" s="23"/>
      <c r="N44" s="17"/>
    </row>
    <row r="45" spans="13:14" ht="12.75">
      <c r="M45" s="23"/>
      <c r="N45" s="17"/>
    </row>
    <row r="46" spans="13:14" ht="12.75">
      <c r="M46" s="40"/>
      <c r="N46" s="17"/>
    </row>
    <row r="47" spans="13:14" ht="12.75">
      <c r="M47" s="40"/>
      <c r="N47" s="17"/>
    </row>
    <row r="48" spans="13:14" ht="12.75">
      <c r="M48" s="20" t="s">
        <v>1</v>
      </c>
      <c r="N48" s="17"/>
    </row>
    <row r="49" spans="13:14" ht="12.75">
      <c r="M49" s="20"/>
      <c r="N49" s="17"/>
    </row>
    <row r="50" spans="13:14" ht="12.75">
      <c r="M50" s="20"/>
      <c r="N50" s="17"/>
    </row>
    <row r="51" spans="13:14" ht="12.75">
      <c r="M51" s="17"/>
      <c r="N51" s="17"/>
    </row>
  </sheetData>
  <sheetProtection/>
  <mergeCells count="7">
    <mergeCell ref="O10:O12"/>
    <mergeCell ref="E5:I5"/>
    <mergeCell ref="E10:E12"/>
    <mergeCell ref="G10:G12"/>
    <mergeCell ref="I10:I12"/>
    <mergeCell ref="K10:K12"/>
    <mergeCell ref="M10:M12"/>
  </mergeCells>
  <printOptions/>
  <pageMargins left="1.25" right="0.75" top="1" bottom="1" header="0.5" footer="0.5"/>
  <pageSetup fitToHeight="1" fitToWidth="1"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2015-02-18T22:34:22Z</dcterms:created>
  <dcterms:modified xsi:type="dcterms:W3CDTF">2015-03-09T15:26:13Z</dcterms:modified>
  <cp:category/>
  <cp:version/>
  <cp:contentType/>
  <cp:contentStatus/>
</cp:coreProperties>
</file>