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3212" windowHeight="6888" activeTab="1"/>
  </bookViews>
  <sheets>
    <sheet name="WXX" sheetId="1" r:id="rId1"/>
    <sheet name="Big Sandy WIP 10_13_14" sheetId="2" r:id="rId2"/>
  </sheets>
  <externalReferences>
    <externalReference r:id="rId5"/>
    <externalReference r:id="rId6"/>
  </externalReferences>
  <definedNames>
    <definedName name="AllocFactors">'[1]Table'!$G$6:$H$13</definedName>
    <definedName name="_xlnm.Print_Area" localSheetId="1">'Big Sandy WIP 10_13_14'!$A$1:$F$102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<sst xmlns="http://schemas.openxmlformats.org/spreadsheetml/2006/main" count="347" uniqueCount="149">
  <si>
    <t>gl_account</t>
  </si>
  <si>
    <t>work_order_number</t>
  </si>
  <si>
    <t>work_order_description</t>
  </si>
  <si>
    <t>amount</t>
  </si>
  <si>
    <t>1070001 Constr Work in Progress</t>
  </si>
  <si>
    <t>1080005 Retr Work in Progress</t>
  </si>
  <si>
    <t>X1180970</t>
  </si>
  <si>
    <t>BS POND CLOSURE</t>
  </si>
  <si>
    <t>42274305</t>
  </si>
  <si>
    <t>BS1 REP #12 PULV. GRINDING ZON</t>
  </si>
  <si>
    <t>42263159</t>
  </si>
  <si>
    <t>BS2 REP #1 BOTTOM ASH PUMP / R</t>
  </si>
  <si>
    <t>42244073</t>
  </si>
  <si>
    <t>BS2 REP #2 SLURRY PUMP</t>
  </si>
  <si>
    <t>42159756</t>
  </si>
  <si>
    <t>BS1 REMOVE COAL CONVEYOR #3 LO</t>
  </si>
  <si>
    <t>42157252</t>
  </si>
  <si>
    <t>BS1 REMOVE COAL CONVEYOR #3</t>
  </si>
  <si>
    <t>42145997</t>
  </si>
  <si>
    <t>BS1 REMOVE WASTE WATER TREATME</t>
  </si>
  <si>
    <t>T0137591</t>
  </si>
  <si>
    <t>BIG SANDY U2  TRF 2SCR-2FR REP</t>
  </si>
  <si>
    <t>42284297</t>
  </si>
  <si>
    <t>BS1 REP ICE SHOP / CEILING / W</t>
  </si>
  <si>
    <t>41416471</t>
  </si>
  <si>
    <t>REPLACE ROTATING ELEMENT IN 2B</t>
  </si>
  <si>
    <t>42239977</t>
  </si>
  <si>
    <t>BS2 REP HYDROGEN SEAL OIL PUMP</t>
  </si>
  <si>
    <t>42258278</t>
  </si>
  <si>
    <t>BS0 REP COMPLETE SET COAL CRUS</t>
  </si>
  <si>
    <t>42238794</t>
  </si>
  <si>
    <t>BS1 REP DRIVE TRAIN (MAIN SHAF</t>
  </si>
  <si>
    <t>42227942</t>
  </si>
  <si>
    <t>ICE U-2 REPLACE FEED BREAKER T</t>
  </si>
  <si>
    <t>42240968</t>
  </si>
  <si>
    <t>BS2 REPLACE PRESS TRANSMITTER</t>
  </si>
  <si>
    <t>42203203</t>
  </si>
  <si>
    <t>KP/TCOM/BIG SANDY PLANT/2014-P</t>
  </si>
  <si>
    <t>42157115</t>
  </si>
  <si>
    <t>BS1 REMOVE STATION #2 COAL CHU</t>
  </si>
  <si>
    <t>42157089</t>
  </si>
  <si>
    <t>BS1 REMOVE STATION #2 STRUCTUR</t>
  </si>
  <si>
    <t>42128474</t>
  </si>
  <si>
    <t>BS2 REP / PURCHASE SERVICE WAT</t>
  </si>
  <si>
    <t>42128767</t>
  </si>
  <si>
    <t>BS2 REP INLET &amp; OUTLET VL #2 S</t>
  </si>
  <si>
    <t>42155086</t>
  </si>
  <si>
    <t>BS2 RETIRE / SELL TO AMP #1 PA</t>
  </si>
  <si>
    <t>42140878</t>
  </si>
  <si>
    <t>BS2 REP EHC PUMP (PURCHASE FRO</t>
  </si>
  <si>
    <t>42274248</t>
  </si>
  <si>
    <t>BS1 REP PRECIPITATOR WIRES</t>
  </si>
  <si>
    <t>42248806</t>
  </si>
  <si>
    <t>BS0 REP #10 WEST CONVEYOR BELT</t>
  </si>
  <si>
    <t>42222378</t>
  </si>
  <si>
    <t>BS1 REP SEAL OIL SYSTEM STRAIN</t>
  </si>
  <si>
    <t>42221584</t>
  </si>
  <si>
    <t>BS1 REP / REBUILD #11 PULV. GR</t>
  </si>
  <si>
    <t>42157241</t>
  </si>
  <si>
    <t>BS1 REMOVE COAL CONVEYOR #2</t>
  </si>
  <si>
    <t>42157010</t>
  </si>
  <si>
    <t>BS1 REMOVE #1 COAL CONVEYOR ST</t>
  </si>
  <si>
    <t>42146106</t>
  </si>
  <si>
    <t>BS1 REMOVE RAIL CAR SHAKER (WE</t>
  </si>
  <si>
    <t>42159760</t>
  </si>
  <si>
    <t>BS1 REMOVE MUSKRAT SLIDE MATER</t>
  </si>
  <si>
    <t>42128771</t>
  </si>
  <si>
    <t>BS2 REP INLET &amp; OUTLET VL #1 S</t>
  </si>
  <si>
    <t>03990001</t>
  </si>
  <si>
    <t>KEPCO FOSSIL OVERHEADS</t>
  </si>
  <si>
    <t>42245266</t>
  </si>
  <si>
    <t>BS2 REP #4 APR PUMP CHECK VALV</t>
  </si>
  <si>
    <t>42174937</t>
  </si>
  <si>
    <t>BS1 REP / REBUILD #14 PULV. GR</t>
  </si>
  <si>
    <t>42063969</t>
  </si>
  <si>
    <t>BS0 REP #3 RIVER MAKEUP PUMP</t>
  </si>
  <si>
    <t>42276713</t>
  </si>
  <si>
    <t>BS2 REP #2 COOLING WATER PUMP</t>
  </si>
  <si>
    <t>42262794</t>
  </si>
  <si>
    <t>BS0 REP #1 RIVER MAKEUP PUMP D</t>
  </si>
  <si>
    <t>42258397</t>
  </si>
  <si>
    <t>42283233</t>
  </si>
  <si>
    <t>BS2 REPLACE #3 COOLING WATER M</t>
  </si>
  <si>
    <t>42267172</t>
  </si>
  <si>
    <t>BS0 RETIRE SUMP PUMP/SOLD ON A</t>
  </si>
  <si>
    <t>42228806</t>
  </si>
  <si>
    <t>BS1 REP PRESSURE TRANSMITTER F</t>
  </si>
  <si>
    <t>42217493</t>
  </si>
  <si>
    <t>REPLACE U-1 SO2 AIR HEATER</t>
  </si>
  <si>
    <t>42215469</t>
  </si>
  <si>
    <t>BS2 REP #2 FLYASH WATER PUMP</t>
  </si>
  <si>
    <t>42267125</t>
  </si>
  <si>
    <t>BS0 RETIRE INGERSOLL RAND BOBC</t>
  </si>
  <si>
    <t>42178490</t>
  </si>
  <si>
    <t>BS2 REP THE PUMP ON DIESEL FIR</t>
  </si>
  <si>
    <t>X1182600</t>
  </si>
  <si>
    <t>42128769</t>
  </si>
  <si>
    <t>BS1 REP CHLORIDE ANALYZER</t>
  </si>
  <si>
    <t>42276710</t>
  </si>
  <si>
    <t>BS2 REP #3 COOLING WATER PUMP</t>
  </si>
  <si>
    <t>42260167</t>
  </si>
  <si>
    <t>BS0 REP #2 RIVER MAKEUP PUMP</t>
  </si>
  <si>
    <t>42218742</t>
  </si>
  <si>
    <t>REPLACE COAL YARD LOCKER RM HV</t>
  </si>
  <si>
    <t>42146652</t>
  </si>
  <si>
    <t>BS1 REMOVE #1 COAL CONVEYOR</t>
  </si>
  <si>
    <t>41247119</t>
  </si>
  <si>
    <t>REP MAIN STEAM ATTEMP. PIPING</t>
  </si>
  <si>
    <t>42222814</t>
  </si>
  <si>
    <t>42206146</t>
  </si>
  <si>
    <t>BS1 REPLACE SOOTBLOWER CONTROL</t>
  </si>
  <si>
    <t>42182907</t>
  </si>
  <si>
    <t>BS1 REP / REBUILD #13 PULV. GR</t>
  </si>
  <si>
    <t>42136973</t>
  </si>
  <si>
    <t>BSO REP COAL CHUTES #10 EAST &amp;</t>
  </si>
  <si>
    <t>42246094</t>
  </si>
  <si>
    <t>BS2 REP NOX MONITOR</t>
  </si>
  <si>
    <t>42246883</t>
  </si>
  <si>
    <t>BS2 REP VALVE ON SLURRY PUMP #</t>
  </si>
  <si>
    <t>42205336</t>
  </si>
  <si>
    <t>BS0 RETIRE / SELL FALK GEAR DR</t>
  </si>
  <si>
    <t>X1183680</t>
  </si>
  <si>
    <t>BS U1 GAS CONVERSION</t>
  </si>
  <si>
    <t>42159815</t>
  </si>
  <si>
    <t>BS1 REMOVE TRUCK SCALES</t>
  </si>
  <si>
    <t>42130589</t>
  </si>
  <si>
    <t>BS2 REP SLURRY PUMP # 2 OVERBO</t>
  </si>
  <si>
    <t>Coal Related</t>
  </si>
  <si>
    <t>Yes</t>
  </si>
  <si>
    <t>NO</t>
  </si>
  <si>
    <t>Gas Related</t>
  </si>
  <si>
    <t>Big Sandy Generating CWIP and RWIP</t>
  </si>
  <si>
    <t>Kentucky Power Company</t>
  </si>
  <si>
    <t>Section V</t>
  </si>
  <si>
    <t>Workpaper S-4</t>
  </si>
  <si>
    <t>Test Year Twelve Months Ended 09/30/2014</t>
  </si>
  <si>
    <t>Page XX</t>
  </si>
  <si>
    <t>LINE       NO.</t>
  </si>
  <si>
    <t>Description</t>
  </si>
  <si>
    <t>Total Amount</t>
  </si>
  <si>
    <t>Allocation Factor - PDAF</t>
  </si>
  <si>
    <t xml:space="preserve"> </t>
  </si>
  <si>
    <t>---------------------</t>
  </si>
  <si>
    <t>KPSC Jurisdictional Amount (Ln 1 X Ln 2)</t>
  </si>
  <si>
    <t>KPSC Jurisdictional Amount (Ln 4 X Ln 5)</t>
  </si>
  <si>
    <t>Adjustment to Reduce Rate Base for Removal of Coal Related CWIP and RWIP</t>
  </si>
  <si>
    <t xml:space="preserve">Reduce Rate Base for removal of CWIP for Big Sandy related coal assets (Acct. 107) </t>
  </si>
  <si>
    <t>Reduce Rate Base for removal of RWIP for Big Sandy related coal assets (Acct. 108)</t>
  </si>
  <si>
    <t>Witness:  J.M. Yoder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</si>
</sst>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_(* #,##0.0_);_(* \(#,##0.0\);_(* &quot;-&quot;??_);_(@_)"/>
    <numFmt numFmtId="167" formatCode="#,##0.0_);\(#,##0.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right"/>
      <protection/>
    </xf>
    <xf numFmtId="49" fontId="0" fillId="0" borderId="0" xfId="57" applyNumberFormat="1" applyAlignment="1">
      <alignment horizontal="center" wrapText="1"/>
      <protection/>
    </xf>
    <xf numFmtId="0" fontId="0" fillId="0" borderId="0" xfId="57" applyAlignment="1">
      <alignment horizontal="left"/>
      <protection/>
    </xf>
    <xf numFmtId="37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/>
      <protection/>
    </xf>
    <xf numFmtId="49" fontId="0" fillId="0" borderId="0" xfId="57" applyNumberFormat="1" applyAlignment="1">
      <alignment wrapText="1"/>
      <protection/>
    </xf>
    <xf numFmtId="49" fontId="0" fillId="0" borderId="0" xfId="57" applyNumberFormat="1" applyFont="1" applyAlignment="1">
      <alignment horizontal="left" wrapText="1"/>
      <protection/>
    </xf>
    <xf numFmtId="49" fontId="0" fillId="0" borderId="0" xfId="57" applyNumberFormat="1" applyAlignment="1">
      <alignment horizontal="left" wrapText="1"/>
      <protection/>
    </xf>
    <xf numFmtId="164" fontId="0" fillId="0" borderId="0" xfId="57" applyNumberFormat="1" applyAlignment="1">
      <alignment wrapText="1"/>
      <protection/>
    </xf>
    <xf numFmtId="49" fontId="0" fillId="0" borderId="0" xfId="57" applyNumberFormat="1" applyAlignment="1">
      <alignment horizontal="left"/>
      <protection/>
    </xf>
    <xf numFmtId="37" fontId="0" fillId="0" borderId="0" xfId="57" applyNumberFormat="1" applyAlignment="1">
      <alignment horizontal="right" wrapText="1"/>
      <protection/>
    </xf>
    <xf numFmtId="49" fontId="0" fillId="0" borderId="0" xfId="57" applyNumberFormat="1" applyFont="1" applyAlignment="1">
      <alignment horizontal="left"/>
      <protection/>
    </xf>
    <xf numFmtId="5" fontId="0" fillId="0" borderId="0" xfId="57" applyNumberFormat="1" applyAlignment="1">
      <alignment wrapText="1"/>
      <protection/>
    </xf>
    <xf numFmtId="5" fontId="0" fillId="0" borderId="0" xfId="57" applyNumberFormat="1" applyAlignment="1">
      <alignment horizontal="right"/>
      <protection/>
    </xf>
    <xf numFmtId="39" fontId="0" fillId="0" borderId="0" xfId="57" applyNumberFormat="1" applyAlignment="1">
      <alignment horizontal="right"/>
      <protection/>
    </xf>
    <xf numFmtId="10" fontId="0" fillId="0" borderId="0" xfId="57" applyNumberFormat="1" applyAlignment="1">
      <alignment wrapText="1"/>
      <protection/>
    </xf>
    <xf numFmtId="165" fontId="0" fillId="0" borderId="0" xfId="57" applyNumberFormat="1" applyAlignment="1">
      <alignment wrapText="1"/>
      <protection/>
    </xf>
    <xf numFmtId="165" fontId="0" fillId="34" borderId="0" xfId="57" applyNumberFormat="1" applyFill="1" applyAlignment="1">
      <alignment horizontal="right"/>
      <protection/>
    </xf>
    <xf numFmtId="37" fontId="0" fillId="34" borderId="0" xfId="57" applyNumberFormat="1" applyFill="1" applyAlignment="1">
      <alignment horizontal="right"/>
      <protection/>
    </xf>
    <xf numFmtId="49" fontId="0" fillId="0" borderId="0" xfId="57" applyNumberFormat="1" applyAlignment="1">
      <alignment horizontal="center"/>
      <protection/>
    </xf>
    <xf numFmtId="49" fontId="0" fillId="0" borderId="0" xfId="57" applyNumberFormat="1" applyFont="1" applyAlignment="1">
      <alignment horizontal="center" wrapText="1"/>
      <protection/>
    </xf>
    <xf numFmtId="49" fontId="0" fillId="0" borderId="0" xfId="57" applyNumberFormat="1" applyAlignment="1">
      <alignment horizontal="center" wrapText="1"/>
      <protection/>
    </xf>
    <xf numFmtId="49" fontId="0" fillId="0" borderId="0" xfId="57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PSChar" xfId="63"/>
    <cellStyle name="PSChar 2" xfId="64"/>
    <cellStyle name="PSDate" xfId="65"/>
    <cellStyle name="PSDec" xfId="66"/>
    <cellStyle name="PSDec 2" xfId="67"/>
    <cellStyle name="PSHeading" xfId="68"/>
    <cellStyle name="PSHeading 2" xfId="69"/>
    <cellStyle name="PSInt" xfId="70"/>
    <cellStyle name="PSInt 2" xfId="71"/>
    <cellStyle name="PSSpacer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Case%20No%202009%20-%20Potential%20Rate%20Case\Section%20V%20-%20Schedule%2010%20-%20Tax%20Workpapers\KPCo%20Rate%20Case%20-%20Sch%2010%20-%20Internal%20Version%20-%2009-30-2009%20-%20Tom%20Sy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Kentucky%20Power%20Base%20Cases\September%2030,%202014%20test%20year\Adjustments\Big%20Sandy%20M&amp;S\Big%20Sandy%20M&amp;S%20Gas%20Adjus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XX"/>
      <sheetName val="Summary"/>
      <sheetName val="Total"/>
      <sheetName val="Coal Related U1"/>
      <sheetName val="Coal Related U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26"/>
    </sheetView>
  </sheetViews>
  <sheetFormatPr defaultColWidth="9.140625" defaultRowHeight="12.75"/>
  <cols>
    <col min="1" max="1" width="5.00390625" style="4" bestFit="1" customWidth="1"/>
    <col min="2" max="2" width="3.7109375" style="4" customWidth="1"/>
    <col min="3" max="3" width="38.28125" style="7" bestFit="1" customWidth="1"/>
    <col min="4" max="4" width="6.28125" style="7" customWidth="1"/>
    <col min="5" max="5" width="14.140625" style="10" bestFit="1" customWidth="1"/>
    <col min="6" max="6" width="3.7109375" style="4" customWidth="1"/>
    <col min="7" max="16384" width="8.8515625" style="4" customWidth="1"/>
  </cols>
  <sheetData>
    <row r="1" spans="3:5" ht="12.75">
      <c r="C1" s="24" t="s">
        <v>132</v>
      </c>
      <c r="D1" s="24"/>
      <c r="E1" s="5" t="s">
        <v>133</v>
      </c>
    </row>
    <row r="2" spans="3:5" ht="27" customHeight="1">
      <c r="C2" s="25" t="s">
        <v>145</v>
      </c>
      <c r="D2" s="26"/>
      <c r="E2" s="5" t="s">
        <v>134</v>
      </c>
    </row>
    <row r="3" spans="3:5" ht="12.75">
      <c r="C3" s="27" t="s">
        <v>135</v>
      </c>
      <c r="D3" s="24"/>
      <c r="E3" s="5" t="s">
        <v>136</v>
      </c>
    </row>
    <row r="4" ht="12.75">
      <c r="E4" s="7"/>
    </row>
    <row r="6" ht="12.75">
      <c r="E6" s="6"/>
    </row>
    <row r="7" spans="1:5" ht="26.25">
      <c r="A7" s="6" t="s">
        <v>137</v>
      </c>
      <c r="B7" s="6"/>
      <c r="C7" s="6" t="s">
        <v>138</v>
      </c>
      <c r="D7" s="6"/>
      <c r="E7" s="6" t="s">
        <v>139</v>
      </c>
    </row>
    <row r="8" spans="1:5" ht="12.75">
      <c r="A8" s="8">
        <v>-1</v>
      </c>
      <c r="B8" s="8"/>
      <c r="C8" s="8">
        <f>+A8-1</f>
        <v>-2</v>
      </c>
      <c r="D8" s="8"/>
      <c r="E8" s="8">
        <v>-3</v>
      </c>
    </row>
    <row r="9" spans="1:2" ht="12.75">
      <c r="A9" s="9"/>
      <c r="B9" s="9"/>
    </row>
    <row r="10" spans="1:5" ht="26.25">
      <c r="A10" s="9">
        <v>1</v>
      </c>
      <c r="B10" s="9"/>
      <c r="C10" s="11" t="s">
        <v>146</v>
      </c>
      <c r="D10" s="12"/>
      <c r="E10" s="13">
        <f>ROUND(-'Big Sandy WIP 10_13_14'!D46,0)</f>
        <v>-1607100</v>
      </c>
    </row>
    <row r="11" spans="1:5" ht="12.75">
      <c r="A11" s="9"/>
      <c r="B11" s="9"/>
      <c r="C11" s="14"/>
      <c r="D11" s="14"/>
      <c r="E11" s="5"/>
    </row>
    <row r="12" spans="1:5" ht="12.75">
      <c r="A12" s="9">
        <v>2</v>
      </c>
      <c r="B12" s="9"/>
      <c r="C12" s="14" t="s">
        <v>140</v>
      </c>
      <c r="D12" s="12"/>
      <c r="E12" s="22">
        <v>0.986</v>
      </c>
    </row>
    <row r="13" spans="1:5" ht="12.75">
      <c r="A13" s="9"/>
      <c r="B13" s="9"/>
      <c r="C13" s="11" t="s">
        <v>141</v>
      </c>
      <c r="D13" s="12"/>
      <c r="E13" s="15"/>
    </row>
    <row r="14" spans="1:5" ht="12.75">
      <c r="A14" s="9"/>
      <c r="B14" s="9"/>
      <c r="C14" s="14"/>
      <c r="D14" s="14"/>
      <c r="E14" s="5" t="s">
        <v>142</v>
      </c>
    </row>
    <row r="15" spans="1:5" ht="12.75">
      <c r="A15" s="9"/>
      <c r="B15" s="9"/>
      <c r="C15" s="14"/>
      <c r="D15" s="14"/>
      <c r="E15" s="5"/>
    </row>
    <row r="16" spans="1:5" ht="12.75">
      <c r="A16" s="9">
        <f>+A12+1</f>
        <v>3</v>
      </c>
      <c r="B16" s="9"/>
      <c r="C16" s="16" t="s">
        <v>143</v>
      </c>
      <c r="D16" s="14"/>
      <c r="E16" s="23">
        <f>E10*E12</f>
        <v>-1584600.6</v>
      </c>
    </row>
    <row r="17" spans="1:5" ht="12.75">
      <c r="A17" s="9"/>
      <c r="B17" s="9"/>
      <c r="C17" s="14"/>
      <c r="D17" s="14"/>
      <c r="E17" s="5"/>
    </row>
    <row r="18" spans="1:5" ht="26.25">
      <c r="A18" s="9">
        <f>+A16+1</f>
        <v>4</v>
      </c>
      <c r="B18" s="9"/>
      <c r="C18" s="11" t="s">
        <v>147</v>
      </c>
      <c r="D18" s="12"/>
      <c r="E18" s="17">
        <f>ROUND(-'Big Sandy WIP 10_13_14'!D102,0)</f>
        <v>-3773786</v>
      </c>
    </row>
    <row r="19" spans="1:5" ht="12.75">
      <c r="A19" s="9"/>
      <c r="B19" s="9"/>
      <c r="C19" s="14"/>
      <c r="D19" s="14"/>
      <c r="E19" s="5"/>
    </row>
    <row r="20" spans="1:5" ht="12.75">
      <c r="A20" s="9">
        <f>+A18+1</f>
        <v>5</v>
      </c>
      <c r="B20" s="9"/>
      <c r="C20" s="14" t="s">
        <v>140</v>
      </c>
      <c r="D20" s="12"/>
      <c r="E20" s="22">
        <v>0.986</v>
      </c>
    </row>
    <row r="21" spans="2:5" ht="12.75">
      <c r="B21" s="9"/>
      <c r="C21" s="11" t="s">
        <v>141</v>
      </c>
      <c r="D21" s="12"/>
      <c r="E21" s="15"/>
    </row>
    <row r="22" spans="1:5" ht="12.75">
      <c r="A22" s="9"/>
      <c r="B22" s="9"/>
      <c r="C22" s="14"/>
      <c r="D22" s="14"/>
      <c r="E22" s="5" t="s">
        <v>142</v>
      </c>
    </row>
    <row r="23" spans="1:5" ht="12.75">
      <c r="A23" s="9"/>
      <c r="B23" s="9"/>
      <c r="C23" s="14"/>
      <c r="D23" s="14"/>
      <c r="E23" s="5"/>
    </row>
    <row r="24" spans="1:5" ht="12.75">
      <c r="A24" s="9">
        <f>A20+1</f>
        <v>6</v>
      </c>
      <c r="B24" s="9"/>
      <c r="C24" s="16" t="s">
        <v>144</v>
      </c>
      <c r="D24" s="14"/>
      <c r="E24" s="23">
        <f>E18*E20</f>
        <v>-3720952.996</v>
      </c>
    </row>
    <row r="25" spans="1:5" ht="12.75">
      <c r="A25" s="9"/>
      <c r="B25" s="9"/>
      <c r="C25" s="14"/>
      <c r="D25" s="14"/>
      <c r="E25" s="18"/>
    </row>
    <row r="26" spans="1:5" ht="12.75">
      <c r="A26" s="9"/>
      <c r="B26" s="9"/>
      <c r="C26" s="14" t="s">
        <v>148</v>
      </c>
      <c r="D26" s="14"/>
      <c r="E26" s="5"/>
    </row>
    <row r="27" spans="1:5" ht="12.75">
      <c r="A27" s="9"/>
      <c r="B27" s="9"/>
      <c r="C27" s="14"/>
      <c r="D27" s="14"/>
      <c r="E27" s="5"/>
    </row>
    <row r="28" spans="1:5" ht="12.75">
      <c r="A28" s="9"/>
      <c r="B28" s="9"/>
      <c r="C28" s="14"/>
      <c r="D28" s="14"/>
      <c r="E28" s="19"/>
    </row>
    <row r="29" spans="1:5" ht="12.75">
      <c r="A29" s="9"/>
      <c r="B29" s="9"/>
      <c r="C29" s="14"/>
      <c r="D29" s="14"/>
      <c r="E29" s="19"/>
    </row>
    <row r="30" spans="1:5" ht="12.75">
      <c r="A30" s="9"/>
      <c r="B30" s="9"/>
      <c r="E30" s="5"/>
    </row>
    <row r="31" spans="1:4" ht="12.75">
      <c r="A31" s="9"/>
      <c r="B31" s="9"/>
      <c r="C31" s="9"/>
      <c r="D31" s="9"/>
    </row>
    <row r="32" spans="1:5" ht="12.75">
      <c r="A32" s="9"/>
      <c r="B32" s="9"/>
      <c r="E32" s="5"/>
    </row>
    <row r="33" spans="3:4" ht="12.75">
      <c r="C33" s="14"/>
      <c r="D33" s="14"/>
    </row>
    <row r="34" spans="1:5" ht="12.75">
      <c r="A34" s="9"/>
      <c r="B34" s="9"/>
      <c r="C34" s="14"/>
      <c r="D34" s="14"/>
      <c r="E34" s="17"/>
    </row>
    <row r="35" spans="1:5" ht="12.75">
      <c r="A35" s="9"/>
      <c r="B35" s="9"/>
      <c r="C35" s="14"/>
      <c r="D35" s="14"/>
      <c r="E35" s="17"/>
    </row>
    <row r="36" spans="1:5" ht="12.75">
      <c r="A36" s="9"/>
      <c r="B36" s="9"/>
      <c r="C36" s="14"/>
      <c r="D36" s="14"/>
      <c r="E36" s="20"/>
    </row>
    <row r="37" spans="3:5" ht="12.75">
      <c r="C37" s="14"/>
      <c r="D37" s="14"/>
      <c r="E37" s="5"/>
    </row>
    <row r="38" spans="1:5" ht="12.75">
      <c r="A38" s="9"/>
      <c r="B38" s="9"/>
      <c r="C38" s="14"/>
      <c r="D38" s="14"/>
      <c r="E38" s="17"/>
    </row>
    <row r="39" spans="3:5" ht="12.75">
      <c r="C39" s="14"/>
      <c r="D39" s="14"/>
      <c r="E39" s="17"/>
    </row>
    <row r="40" spans="1:5" ht="12.75">
      <c r="A40" s="9"/>
      <c r="B40" s="9"/>
      <c r="C40" s="14"/>
      <c r="D40" s="14"/>
      <c r="E40" s="21"/>
    </row>
    <row r="41" spans="3:5" ht="12.75">
      <c r="C41" s="14"/>
      <c r="D41" s="14"/>
      <c r="E41" s="5"/>
    </row>
    <row r="42" spans="1:5" ht="12.75">
      <c r="A42" s="9"/>
      <c r="B42" s="9"/>
      <c r="C42" s="14"/>
      <c r="D42" s="14"/>
      <c r="E42" s="17"/>
    </row>
    <row r="43" spans="3:5" ht="12.75">
      <c r="C43" s="14"/>
      <c r="D43" s="14"/>
      <c r="E43" s="5"/>
    </row>
    <row r="44" spans="1:5" ht="12.75">
      <c r="A44" s="9"/>
      <c r="B44" s="9"/>
      <c r="C44" s="14"/>
      <c r="D44" s="14"/>
      <c r="E44" s="17"/>
    </row>
    <row r="45" spans="3:5" ht="12.75">
      <c r="C45" s="14"/>
      <c r="D45" s="14"/>
      <c r="E45" s="5"/>
    </row>
    <row r="46" spans="1:5" ht="12.75">
      <c r="A46" s="9"/>
      <c r="B46" s="9"/>
      <c r="C46" s="14"/>
      <c r="D46" s="14"/>
      <c r="E46" s="17"/>
    </row>
    <row r="47" spans="3:5" ht="12.75">
      <c r="C47" s="14"/>
      <c r="D47" s="14"/>
      <c r="E47" s="17"/>
    </row>
    <row r="48" spans="1:5" ht="12.75">
      <c r="A48" s="9"/>
      <c r="B48" s="9"/>
      <c r="C48" s="14"/>
      <c r="D48" s="14"/>
      <c r="E48" s="21"/>
    </row>
    <row r="49" spans="3:5" ht="12.75">
      <c r="C49" s="14"/>
      <c r="D49" s="14"/>
      <c r="E49" s="5"/>
    </row>
    <row r="50" spans="1:5" ht="12.75">
      <c r="A50" s="9"/>
      <c r="B50" s="9"/>
      <c r="C50" s="14"/>
      <c r="D50" s="14"/>
      <c r="E50" s="17"/>
    </row>
    <row r="51" spans="3:5" ht="12.75">
      <c r="C51" s="14"/>
      <c r="D51" s="14"/>
      <c r="E51" s="5"/>
    </row>
    <row r="52" spans="3:5" ht="12.75">
      <c r="C52" s="14"/>
      <c r="D52" s="14"/>
      <c r="E52" s="17"/>
    </row>
    <row r="53" spans="3:5" ht="12.75">
      <c r="C53" s="14"/>
      <c r="D53" s="14"/>
      <c r="E53" s="17"/>
    </row>
    <row r="54" spans="3:5" ht="12.75">
      <c r="C54" s="14"/>
      <c r="D54" s="14"/>
      <c r="E54" s="17"/>
    </row>
    <row r="55" spans="3:5" ht="12.75">
      <c r="C55" s="14"/>
      <c r="D55" s="14"/>
      <c r="E55" s="17"/>
    </row>
    <row r="56" spans="3:5" ht="12.75">
      <c r="C56" s="14"/>
      <c r="D56" s="14"/>
      <c r="E56" s="17"/>
    </row>
    <row r="57" spans="3:5" ht="12.75">
      <c r="C57" s="14"/>
      <c r="D57" s="14"/>
      <c r="E57" s="17"/>
    </row>
    <row r="58" spans="3:5" ht="12.75">
      <c r="C58" s="14"/>
      <c r="D58" s="14"/>
      <c r="E58" s="17"/>
    </row>
    <row r="59" spans="3:5" ht="12.75">
      <c r="C59" s="14"/>
      <c r="D59" s="14"/>
      <c r="E59" s="17"/>
    </row>
    <row r="60" spans="3:5" ht="12.75">
      <c r="C60" s="14"/>
      <c r="D60" s="14"/>
      <c r="E60" s="17"/>
    </row>
    <row r="61" spans="3:5" ht="12.75">
      <c r="C61" s="14"/>
      <c r="D61" s="14"/>
      <c r="E61" s="17"/>
    </row>
    <row r="62" spans="3:5" ht="12.75">
      <c r="C62" s="14"/>
      <c r="D62" s="14"/>
      <c r="E62" s="17"/>
    </row>
    <row r="63" spans="3:5" ht="12.75">
      <c r="C63" s="14"/>
      <c r="D63" s="14"/>
      <c r="E63" s="17"/>
    </row>
    <row r="64" spans="3:5" ht="12.75">
      <c r="C64" s="14"/>
      <c r="D64" s="14"/>
      <c r="E64" s="17"/>
    </row>
    <row r="65" spans="3:5" ht="12.75">
      <c r="C65" s="14"/>
      <c r="D65" s="14"/>
      <c r="E65" s="17"/>
    </row>
    <row r="66" spans="3:5" ht="12.75">
      <c r="C66" s="14"/>
      <c r="D66" s="14"/>
      <c r="E66" s="17"/>
    </row>
    <row r="67" spans="3:5" ht="12.75">
      <c r="C67" s="14"/>
      <c r="D67" s="14"/>
      <c r="E67" s="17"/>
    </row>
    <row r="68" spans="3:5" ht="12.75">
      <c r="C68" s="14"/>
      <c r="D68" s="14"/>
      <c r="E68" s="17"/>
    </row>
    <row r="69" spans="3:5" ht="12.75">
      <c r="C69" s="14"/>
      <c r="D69" s="14"/>
      <c r="E69" s="17"/>
    </row>
    <row r="70" spans="3:5" ht="12.75">
      <c r="C70" s="14"/>
      <c r="D70" s="14"/>
      <c r="E70" s="17"/>
    </row>
    <row r="71" spans="3:5" ht="12.75">
      <c r="C71" s="14"/>
      <c r="D71" s="14"/>
      <c r="E71" s="17"/>
    </row>
    <row r="72" spans="3:5" ht="12.75">
      <c r="C72" s="14"/>
      <c r="D72" s="14"/>
      <c r="E72" s="17"/>
    </row>
    <row r="73" spans="3:5" ht="12.75">
      <c r="C73" s="14"/>
      <c r="D73" s="14"/>
      <c r="E73" s="17"/>
    </row>
    <row r="74" spans="3:5" ht="12.75">
      <c r="C74" s="14"/>
      <c r="D74" s="14"/>
      <c r="E74" s="17"/>
    </row>
    <row r="75" spans="3:5" ht="12.75">
      <c r="C75" s="14"/>
      <c r="D75" s="14"/>
      <c r="E75" s="17"/>
    </row>
    <row r="76" spans="3:5" ht="12.75">
      <c r="C76" s="14"/>
      <c r="D76" s="14"/>
      <c r="E76" s="17"/>
    </row>
    <row r="77" spans="3:5" ht="12.75">
      <c r="C77" s="14"/>
      <c r="D77" s="14"/>
      <c r="E77" s="17"/>
    </row>
    <row r="78" spans="3:5" ht="12.75">
      <c r="C78" s="14"/>
      <c r="D78" s="14"/>
      <c r="E78" s="17"/>
    </row>
    <row r="79" spans="3:5" ht="12.75">
      <c r="C79" s="14"/>
      <c r="D79" s="14"/>
      <c r="E79" s="17"/>
    </row>
    <row r="80" spans="3:5" ht="12.75">
      <c r="C80" s="14"/>
      <c r="D80" s="14"/>
      <c r="E80" s="17"/>
    </row>
    <row r="81" spans="3:5" ht="12.75">
      <c r="C81" s="14"/>
      <c r="D81" s="14"/>
      <c r="E81" s="17"/>
    </row>
    <row r="82" spans="3:5" ht="12.75">
      <c r="C82" s="14"/>
      <c r="D82" s="14"/>
      <c r="E82" s="17"/>
    </row>
    <row r="83" spans="3:5" ht="12.75">
      <c r="C83" s="14"/>
      <c r="D83" s="14"/>
      <c r="E83" s="17"/>
    </row>
    <row r="84" spans="3:5" ht="12.75">
      <c r="C84" s="14"/>
      <c r="D84" s="14"/>
      <c r="E84" s="17"/>
    </row>
    <row r="85" spans="3:5" ht="12.75">
      <c r="C85" s="14"/>
      <c r="D85" s="14"/>
      <c r="E85" s="17"/>
    </row>
    <row r="86" spans="3:5" ht="12.75">
      <c r="C86" s="14"/>
      <c r="D86" s="14"/>
      <c r="E86" s="17"/>
    </row>
    <row r="87" spans="3:5" ht="12.75">
      <c r="C87" s="14"/>
      <c r="D87" s="14"/>
      <c r="E87" s="17"/>
    </row>
    <row r="88" spans="3:5" ht="12.75">
      <c r="C88" s="14"/>
      <c r="D88" s="14"/>
      <c r="E88" s="17"/>
    </row>
    <row r="89" spans="3:5" ht="12.75">
      <c r="C89" s="14"/>
      <c r="D89" s="14"/>
      <c r="E89" s="17"/>
    </row>
    <row r="90" spans="3:5" ht="12.75">
      <c r="C90" s="14"/>
      <c r="D90" s="14"/>
      <c r="E90" s="17"/>
    </row>
    <row r="91" spans="3:5" ht="12.75">
      <c r="C91" s="14"/>
      <c r="D91" s="14"/>
      <c r="E91" s="17"/>
    </row>
    <row r="92" spans="3:5" ht="12.75">
      <c r="C92" s="14"/>
      <c r="D92" s="14"/>
      <c r="E92" s="17"/>
    </row>
    <row r="93" spans="3:5" ht="12.75">
      <c r="C93" s="14"/>
      <c r="D93" s="14"/>
      <c r="E93" s="17"/>
    </row>
    <row r="94" spans="3:5" ht="12.75">
      <c r="C94" s="14"/>
      <c r="D94" s="14"/>
      <c r="E94" s="17"/>
    </row>
    <row r="95" spans="3:5" ht="12.75">
      <c r="C95" s="14"/>
      <c r="D95" s="14"/>
      <c r="E95" s="17"/>
    </row>
    <row r="96" spans="3:5" ht="12.75">
      <c r="C96" s="14"/>
      <c r="D96" s="14"/>
      <c r="E96" s="17"/>
    </row>
    <row r="97" spans="3:5" ht="12.75">
      <c r="C97" s="14"/>
      <c r="D97" s="14"/>
      <c r="E97" s="17"/>
    </row>
    <row r="98" ht="12.75">
      <c r="E98" s="17"/>
    </row>
  </sheetData>
  <sheetProtection/>
  <mergeCells count="3">
    <mergeCell ref="C1:D1"/>
    <mergeCell ref="C2:D2"/>
    <mergeCell ref="C3:D3"/>
  </mergeCells>
  <printOptions horizontalCentered="1"/>
  <pageMargins left="0" right="0" top="1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D13" activeCellId="7" sqref="D42:D43 D40 D25:D38 D22:D23 D21 D19 D15:D17 D3:D13"/>
    </sheetView>
  </sheetViews>
  <sheetFormatPr defaultColWidth="9.140625" defaultRowHeight="12.75"/>
  <cols>
    <col min="1" max="1" width="29.7109375" style="0" bestFit="1" customWidth="1"/>
    <col min="2" max="2" width="17.421875" style="0" bestFit="1" customWidth="1"/>
    <col min="3" max="3" width="38.140625" style="0" bestFit="1" customWidth="1"/>
    <col min="4" max="4" width="13.421875" style="1" bestFit="1" customWidth="1"/>
    <col min="6" max="6" width="12.140625" style="0" bestFit="1" customWidth="1"/>
  </cols>
  <sheetData>
    <row r="1" ht="12.75">
      <c r="A1" s="2" t="s">
        <v>131</v>
      </c>
    </row>
    <row r="2" spans="1:6" ht="12.75">
      <c r="A2" t="s">
        <v>0</v>
      </c>
      <c r="B2" t="s">
        <v>1</v>
      </c>
      <c r="C2" t="s">
        <v>2</v>
      </c>
      <c r="D2" s="1" t="s">
        <v>3</v>
      </c>
      <c r="F2" t="s">
        <v>127</v>
      </c>
    </row>
    <row r="3" spans="1:6" ht="12.75">
      <c r="A3" t="s">
        <v>4</v>
      </c>
      <c r="B3" t="s">
        <v>74</v>
      </c>
      <c r="C3" t="s">
        <v>75</v>
      </c>
      <c r="D3" s="1">
        <v>15.99</v>
      </c>
      <c r="F3" t="s">
        <v>128</v>
      </c>
    </row>
    <row r="4" spans="1:6" ht="12.75">
      <c r="A4" t="s">
        <v>4</v>
      </c>
      <c r="B4" t="s">
        <v>72</v>
      </c>
      <c r="C4" t="s">
        <v>73</v>
      </c>
      <c r="D4" s="1">
        <v>22.94</v>
      </c>
      <c r="F4" t="s">
        <v>128</v>
      </c>
    </row>
    <row r="5" spans="1:6" ht="12.75">
      <c r="A5" t="s">
        <v>4</v>
      </c>
      <c r="B5" t="s">
        <v>93</v>
      </c>
      <c r="C5" t="s">
        <v>94</v>
      </c>
      <c r="D5" s="1">
        <v>8.85</v>
      </c>
      <c r="F5" t="s">
        <v>128</v>
      </c>
    </row>
    <row r="6" spans="1:6" ht="12.75">
      <c r="A6" t="s">
        <v>4</v>
      </c>
      <c r="B6" t="s">
        <v>96</v>
      </c>
      <c r="C6" t="s">
        <v>97</v>
      </c>
      <c r="D6" s="1">
        <v>-365.12</v>
      </c>
      <c r="F6" t="s">
        <v>128</v>
      </c>
    </row>
    <row r="7" spans="1:6" ht="12.75">
      <c r="A7" t="s">
        <v>4</v>
      </c>
      <c r="B7" t="s">
        <v>68</v>
      </c>
      <c r="C7" t="s">
        <v>69</v>
      </c>
      <c r="D7" s="1">
        <v>6936.63</v>
      </c>
      <c r="F7" t="s">
        <v>128</v>
      </c>
    </row>
    <row r="8" spans="1:6" ht="12.75">
      <c r="A8" t="s">
        <v>4</v>
      </c>
      <c r="B8" t="s">
        <v>42</v>
      </c>
      <c r="C8" t="s">
        <v>43</v>
      </c>
      <c r="D8" s="1">
        <v>47155.12</v>
      </c>
      <c r="F8" t="s">
        <v>128</v>
      </c>
    </row>
    <row r="9" spans="1:6" ht="12.75">
      <c r="A9" t="s">
        <v>4</v>
      </c>
      <c r="B9" t="s">
        <v>44</v>
      </c>
      <c r="C9" t="s">
        <v>45</v>
      </c>
      <c r="D9" s="1">
        <v>17757.12</v>
      </c>
      <c r="F9" t="s">
        <v>128</v>
      </c>
    </row>
    <row r="10" spans="1:6" ht="12.75">
      <c r="A10" t="s">
        <v>4</v>
      </c>
      <c r="B10" t="s">
        <v>66</v>
      </c>
      <c r="C10" t="s">
        <v>67</v>
      </c>
      <c r="D10" s="1">
        <v>13764.86</v>
      </c>
      <c r="F10" t="s">
        <v>128</v>
      </c>
    </row>
    <row r="11" spans="1:6" ht="12.75">
      <c r="A11" t="s">
        <v>4</v>
      </c>
      <c r="B11" t="s">
        <v>125</v>
      </c>
      <c r="C11" t="s">
        <v>126</v>
      </c>
      <c r="D11" s="1">
        <v>0</v>
      </c>
      <c r="F11" t="s">
        <v>128</v>
      </c>
    </row>
    <row r="12" spans="1:6" ht="12.75">
      <c r="A12" t="s">
        <v>4</v>
      </c>
      <c r="B12" t="s">
        <v>113</v>
      </c>
      <c r="C12" t="s">
        <v>114</v>
      </c>
      <c r="D12" s="1">
        <v>103080.89</v>
      </c>
      <c r="F12" t="s">
        <v>128</v>
      </c>
    </row>
    <row r="13" spans="1:6" ht="12.75">
      <c r="A13" t="s">
        <v>4</v>
      </c>
      <c r="B13" t="s">
        <v>111</v>
      </c>
      <c r="C13" t="s">
        <v>112</v>
      </c>
      <c r="D13" s="1">
        <v>136572.15</v>
      </c>
      <c r="F13" t="s">
        <v>128</v>
      </c>
    </row>
    <row r="14" spans="1:6" ht="12.75">
      <c r="A14" t="s">
        <v>4</v>
      </c>
      <c r="B14" t="s">
        <v>36</v>
      </c>
      <c r="C14" t="s">
        <v>37</v>
      </c>
      <c r="D14" s="1">
        <v>42984.25</v>
      </c>
      <c r="F14" t="s">
        <v>129</v>
      </c>
    </row>
    <row r="15" spans="1:6" ht="12.75">
      <c r="A15" t="s">
        <v>4</v>
      </c>
      <c r="B15" t="s">
        <v>109</v>
      </c>
      <c r="C15" t="s">
        <v>110</v>
      </c>
      <c r="D15" s="1">
        <v>6182.1</v>
      </c>
      <c r="F15" t="s">
        <v>128</v>
      </c>
    </row>
    <row r="16" spans="1:6" ht="12.75">
      <c r="A16" t="s">
        <v>4</v>
      </c>
      <c r="B16" t="s">
        <v>89</v>
      </c>
      <c r="C16" t="s">
        <v>90</v>
      </c>
      <c r="D16" s="1">
        <v>341</v>
      </c>
      <c r="F16" t="s">
        <v>128</v>
      </c>
    </row>
    <row r="17" spans="1:6" ht="12.75">
      <c r="A17" t="s">
        <v>4</v>
      </c>
      <c r="B17" t="s">
        <v>87</v>
      </c>
      <c r="C17" t="s">
        <v>88</v>
      </c>
      <c r="D17" s="1">
        <v>57911.95</v>
      </c>
      <c r="F17" t="s">
        <v>128</v>
      </c>
    </row>
    <row r="18" spans="1:6" ht="12.75">
      <c r="A18" t="s">
        <v>4</v>
      </c>
      <c r="B18" t="s">
        <v>102</v>
      </c>
      <c r="C18" t="s">
        <v>103</v>
      </c>
      <c r="D18" s="1">
        <v>8006.59</v>
      </c>
      <c r="F18" t="s">
        <v>129</v>
      </c>
    </row>
    <row r="19" spans="1:6" ht="12.75">
      <c r="A19" t="s">
        <v>4</v>
      </c>
      <c r="B19" t="s">
        <v>56</v>
      </c>
      <c r="C19" t="s">
        <v>57</v>
      </c>
      <c r="D19" s="1">
        <v>134016.75</v>
      </c>
      <c r="F19" t="s">
        <v>128</v>
      </c>
    </row>
    <row r="20" spans="1:6" ht="12.75">
      <c r="A20" t="s">
        <v>4</v>
      </c>
      <c r="B20" t="s">
        <v>54</v>
      </c>
      <c r="C20" t="s">
        <v>55</v>
      </c>
      <c r="D20" s="1">
        <v>633.08</v>
      </c>
      <c r="F20" t="s">
        <v>129</v>
      </c>
    </row>
    <row r="21" spans="1:6" ht="12.75">
      <c r="A21" t="s">
        <v>4</v>
      </c>
      <c r="B21" t="s">
        <v>108</v>
      </c>
      <c r="C21" t="s">
        <v>31</v>
      </c>
      <c r="D21" s="1">
        <v>168644.59</v>
      </c>
      <c r="F21" t="s">
        <v>128</v>
      </c>
    </row>
    <row r="22" spans="1:6" ht="12.75">
      <c r="A22" t="s">
        <v>4</v>
      </c>
      <c r="B22" t="s">
        <v>32</v>
      </c>
      <c r="C22" t="s">
        <v>33</v>
      </c>
      <c r="D22" s="1">
        <v>1811.32</v>
      </c>
      <c r="F22" t="s">
        <v>128</v>
      </c>
    </row>
    <row r="23" spans="1:6" ht="12.75">
      <c r="A23" t="s">
        <v>4</v>
      </c>
      <c r="B23" t="s">
        <v>85</v>
      </c>
      <c r="C23" t="s">
        <v>86</v>
      </c>
      <c r="D23" s="1">
        <v>2184.72</v>
      </c>
      <c r="F23" t="s">
        <v>128</v>
      </c>
    </row>
    <row r="24" spans="1:6" ht="12.75">
      <c r="A24" t="s">
        <v>4</v>
      </c>
      <c r="B24" t="s">
        <v>30</v>
      </c>
      <c r="C24" t="s">
        <v>31</v>
      </c>
      <c r="D24" s="1">
        <v>203681.02</v>
      </c>
      <c r="F24" t="s">
        <v>129</v>
      </c>
    </row>
    <row r="25" spans="1:6" ht="12.75">
      <c r="A25" t="s">
        <v>4</v>
      </c>
      <c r="B25" t="s">
        <v>34</v>
      </c>
      <c r="C25" t="s">
        <v>35</v>
      </c>
      <c r="D25" s="1">
        <v>4016.67</v>
      </c>
      <c r="F25" t="s">
        <v>128</v>
      </c>
    </row>
    <row r="26" spans="1:6" ht="12.75">
      <c r="A26" t="s">
        <v>4</v>
      </c>
      <c r="B26" t="s">
        <v>12</v>
      </c>
      <c r="C26" t="s">
        <v>13</v>
      </c>
      <c r="D26" s="1">
        <v>49228.01</v>
      </c>
      <c r="F26" t="s">
        <v>128</v>
      </c>
    </row>
    <row r="27" spans="1:6" ht="12.75">
      <c r="A27" t="s">
        <v>4</v>
      </c>
      <c r="B27" t="s">
        <v>115</v>
      </c>
      <c r="C27" t="s">
        <v>116</v>
      </c>
      <c r="D27" s="1">
        <v>15506.19</v>
      </c>
      <c r="F27" t="s">
        <v>128</v>
      </c>
    </row>
    <row r="28" spans="1:6" ht="12.75">
      <c r="A28" t="s">
        <v>4</v>
      </c>
      <c r="B28" t="s">
        <v>52</v>
      </c>
      <c r="C28" t="s">
        <v>53</v>
      </c>
      <c r="D28" s="1">
        <v>18065.09</v>
      </c>
      <c r="F28" t="s">
        <v>128</v>
      </c>
    </row>
    <row r="29" spans="1:6" ht="12.75">
      <c r="A29" t="s">
        <v>4</v>
      </c>
      <c r="B29" t="s">
        <v>28</v>
      </c>
      <c r="C29" t="s">
        <v>29</v>
      </c>
      <c r="D29" s="1">
        <v>16727.12</v>
      </c>
      <c r="F29" t="s">
        <v>128</v>
      </c>
    </row>
    <row r="30" spans="1:6" ht="12.75">
      <c r="A30" t="s">
        <v>4</v>
      </c>
      <c r="B30" t="s">
        <v>80</v>
      </c>
      <c r="C30" t="s">
        <v>29</v>
      </c>
      <c r="D30" s="1">
        <v>14607.39</v>
      </c>
      <c r="F30" t="s">
        <v>128</v>
      </c>
    </row>
    <row r="31" spans="1:6" ht="12.75">
      <c r="A31" t="s">
        <v>4</v>
      </c>
      <c r="B31" t="s">
        <v>100</v>
      </c>
      <c r="C31" t="s">
        <v>101</v>
      </c>
      <c r="D31" s="1">
        <v>1442.6</v>
      </c>
      <c r="F31" t="s">
        <v>128</v>
      </c>
    </row>
    <row r="32" spans="1:6" ht="12.75">
      <c r="A32" t="s">
        <v>4</v>
      </c>
      <c r="B32" t="s">
        <v>78</v>
      </c>
      <c r="C32" t="s">
        <v>79</v>
      </c>
      <c r="D32" s="1">
        <v>8721.28</v>
      </c>
      <c r="F32" t="s">
        <v>128</v>
      </c>
    </row>
    <row r="33" spans="1:6" ht="12.75">
      <c r="A33" t="s">
        <v>4</v>
      </c>
      <c r="B33" t="s">
        <v>10</v>
      </c>
      <c r="C33" t="s">
        <v>11</v>
      </c>
      <c r="D33" s="1">
        <v>4232.33</v>
      </c>
      <c r="F33" t="s">
        <v>128</v>
      </c>
    </row>
    <row r="34" spans="1:6" ht="12.75">
      <c r="A34" t="s">
        <v>4</v>
      </c>
      <c r="B34" t="s">
        <v>50</v>
      </c>
      <c r="C34" t="s">
        <v>51</v>
      </c>
      <c r="D34" s="1">
        <v>56450.43</v>
      </c>
      <c r="F34" t="s">
        <v>128</v>
      </c>
    </row>
    <row r="35" spans="1:6" ht="12.75">
      <c r="A35" t="s">
        <v>4</v>
      </c>
      <c r="B35" t="s">
        <v>8</v>
      </c>
      <c r="C35" t="s">
        <v>9</v>
      </c>
      <c r="D35" s="1">
        <v>101505.16</v>
      </c>
      <c r="F35" t="s">
        <v>128</v>
      </c>
    </row>
    <row r="36" spans="1:6" ht="12.75">
      <c r="A36" t="s">
        <v>4</v>
      </c>
      <c r="B36" t="s">
        <v>98</v>
      </c>
      <c r="C36" t="s">
        <v>99</v>
      </c>
      <c r="D36" s="1">
        <v>1311</v>
      </c>
      <c r="F36" t="s">
        <v>128</v>
      </c>
    </row>
    <row r="37" spans="1:6" ht="12.75">
      <c r="A37" t="s">
        <v>4</v>
      </c>
      <c r="B37" t="s">
        <v>76</v>
      </c>
      <c r="C37" t="s">
        <v>77</v>
      </c>
      <c r="D37" s="1">
        <v>1442.73</v>
      </c>
      <c r="F37" t="s">
        <v>128</v>
      </c>
    </row>
    <row r="38" spans="1:6" ht="12.75">
      <c r="A38" t="s">
        <v>4</v>
      </c>
      <c r="B38" t="s">
        <v>81</v>
      </c>
      <c r="C38" t="s">
        <v>82</v>
      </c>
      <c r="D38" s="1">
        <v>5525</v>
      </c>
      <c r="F38" t="s">
        <v>128</v>
      </c>
    </row>
    <row r="39" spans="1:6" ht="12.75">
      <c r="A39" t="s">
        <v>4</v>
      </c>
      <c r="B39" t="s">
        <v>22</v>
      </c>
      <c r="C39" t="s">
        <v>23</v>
      </c>
      <c r="D39" s="1">
        <v>132.97</v>
      </c>
      <c r="F39" s="2" t="s">
        <v>129</v>
      </c>
    </row>
    <row r="40" spans="1:6" ht="12.75">
      <c r="A40" t="s">
        <v>4</v>
      </c>
      <c r="B40" t="s">
        <v>20</v>
      </c>
      <c r="C40" t="s">
        <v>21</v>
      </c>
      <c r="D40" s="1">
        <v>9191.05</v>
      </c>
      <c r="F40" t="s">
        <v>128</v>
      </c>
    </row>
    <row r="41" spans="1:6" ht="12.75">
      <c r="A41" t="s">
        <v>4</v>
      </c>
      <c r="B41" t="s">
        <v>121</v>
      </c>
      <c r="C41" t="s">
        <v>122</v>
      </c>
      <c r="D41" s="1">
        <v>2261011.84</v>
      </c>
      <c r="F41" t="s">
        <v>129</v>
      </c>
    </row>
    <row r="42" spans="1:6" ht="12.75">
      <c r="A42" t="s">
        <v>4</v>
      </c>
      <c r="B42" t="s">
        <v>24</v>
      </c>
      <c r="C42" t="s">
        <v>25</v>
      </c>
      <c r="D42" s="1">
        <v>-923.25</v>
      </c>
      <c r="F42" t="s">
        <v>128</v>
      </c>
    </row>
    <row r="43" spans="1:6" ht="12.75">
      <c r="A43" t="s">
        <v>4</v>
      </c>
      <c r="B43" t="s">
        <v>106</v>
      </c>
      <c r="C43" t="s">
        <v>107</v>
      </c>
      <c r="D43" s="1">
        <v>604009.81</v>
      </c>
      <c r="F43" t="s">
        <v>128</v>
      </c>
    </row>
    <row r="44" ht="12.75">
      <c r="D44" s="1">
        <f>SUM(D3:D43)</f>
        <v>4123550.2199999997</v>
      </c>
    </row>
    <row r="45" spans="4:7" ht="12.75">
      <c r="D45" s="1">
        <f>SUMIF(F3:F43,"NO",D3:D43)</f>
        <v>2516449.75</v>
      </c>
      <c r="E45" s="2" t="s">
        <v>130</v>
      </c>
      <c r="G45" s="2"/>
    </row>
    <row r="46" spans="4:5" ht="12.75">
      <c r="D46" s="1">
        <f>D44-D45</f>
        <v>1607100.4699999997</v>
      </c>
      <c r="E46" s="2" t="s">
        <v>127</v>
      </c>
    </row>
    <row r="49" spans="1:4" ht="12.75">
      <c r="A49" t="s">
        <v>5</v>
      </c>
      <c r="B49" t="s">
        <v>74</v>
      </c>
      <c r="C49" t="s">
        <v>75</v>
      </c>
      <c r="D49" s="1">
        <v>1800</v>
      </c>
    </row>
    <row r="50" spans="1:4" ht="12.75">
      <c r="A50" t="s">
        <v>5</v>
      </c>
      <c r="B50" t="s">
        <v>48</v>
      </c>
      <c r="C50" t="s">
        <v>49</v>
      </c>
      <c r="D50" s="1">
        <v>4902.21</v>
      </c>
    </row>
    <row r="51" spans="1:4" ht="12.75">
      <c r="A51" t="s">
        <v>5</v>
      </c>
      <c r="B51" t="s">
        <v>46</v>
      </c>
      <c r="C51" t="s">
        <v>47</v>
      </c>
      <c r="D51" s="1">
        <v>-1</v>
      </c>
    </row>
    <row r="52" spans="1:4" ht="12.75">
      <c r="A52" t="s">
        <v>5</v>
      </c>
      <c r="B52" t="s">
        <v>72</v>
      </c>
      <c r="C52" t="s">
        <v>73</v>
      </c>
      <c r="D52" s="1">
        <v>19864.56</v>
      </c>
    </row>
    <row r="53" spans="1:4" ht="12.75">
      <c r="A53" t="s">
        <v>5</v>
      </c>
      <c r="B53" t="s">
        <v>93</v>
      </c>
      <c r="C53" t="s">
        <v>94</v>
      </c>
      <c r="D53" s="1">
        <v>19217.21</v>
      </c>
    </row>
    <row r="54" spans="1:4" ht="12.75">
      <c r="A54" t="s">
        <v>5</v>
      </c>
      <c r="B54" t="s">
        <v>26</v>
      </c>
      <c r="C54" t="s">
        <v>27</v>
      </c>
      <c r="D54" s="1">
        <v>198.68</v>
      </c>
    </row>
    <row r="55" spans="1:4" ht="12.75">
      <c r="A55" t="s">
        <v>5</v>
      </c>
      <c r="B55" t="s">
        <v>70</v>
      </c>
      <c r="C55" t="s">
        <v>71</v>
      </c>
      <c r="D55" s="1">
        <v>304.24</v>
      </c>
    </row>
    <row r="56" spans="1:4" ht="12.75">
      <c r="A56" t="s">
        <v>5</v>
      </c>
      <c r="B56" t="s">
        <v>117</v>
      </c>
      <c r="C56" t="s">
        <v>118</v>
      </c>
      <c r="D56" s="1">
        <v>900.45</v>
      </c>
    </row>
    <row r="57" spans="1:4" ht="12.75">
      <c r="A57" t="s">
        <v>5</v>
      </c>
      <c r="B57" t="s">
        <v>91</v>
      </c>
      <c r="C57" t="s">
        <v>92</v>
      </c>
      <c r="D57" s="1">
        <v>-4300</v>
      </c>
    </row>
    <row r="58" spans="1:4" ht="12.75">
      <c r="A58" t="s">
        <v>5</v>
      </c>
      <c r="B58" t="s">
        <v>6</v>
      </c>
      <c r="C58" t="s">
        <v>7</v>
      </c>
      <c r="D58" s="1">
        <v>0</v>
      </c>
    </row>
    <row r="59" spans="1:4" ht="12.75">
      <c r="A59" t="s">
        <v>5</v>
      </c>
      <c r="B59" t="s">
        <v>96</v>
      </c>
      <c r="C59" t="s">
        <v>97</v>
      </c>
      <c r="D59" s="1">
        <v>415.63</v>
      </c>
    </row>
    <row r="60" spans="1:4" ht="12.75">
      <c r="A60" t="s">
        <v>5</v>
      </c>
      <c r="B60" t="s">
        <v>95</v>
      </c>
      <c r="C60" t="s">
        <v>7</v>
      </c>
      <c r="D60" s="1">
        <v>2138806.46</v>
      </c>
    </row>
    <row r="61" spans="1:4" ht="12.75">
      <c r="A61" t="s">
        <v>5</v>
      </c>
      <c r="B61" t="s">
        <v>68</v>
      </c>
      <c r="C61" t="s">
        <v>69</v>
      </c>
      <c r="D61" s="1">
        <v>0</v>
      </c>
    </row>
    <row r="62" spans="1:4" ht="12.75">
      <c r="A62" t="s">
        <v>5</v>
      </c>
      <c r="B62" t="s">
        <v>42</v>
      </c>
      <c r="C62" t="s">
        <v>43</v>
      </c>
      <c r="D62" s="1">
        <v>28392.13</v>
      </c>
    </row>
    <row r="63" spans="1:4" ht="12.75">
      <c r="A63" t="s">
        <v>5</v>
      </c>
      <c r="B63" t="s">
        <v>44</v>
      </c>
      <c r="C63" t="s">
        <v>45</v>
      </c>
      <c r="D63" s="1">
        <v>10075.02</v>
      </c>
    </row>
    <row r="64" spans="1:4" ht="12.75">
      <c r="A64" t="s">
        <v>5</v>
      </c>
      <c r="B64" t="s">
        <v>66</v>
      </c>
      <c r="C64" t="s">
        <v>67</v>
      </c>
      <c r="D64" s="1">
        <v>27664.62</v>
      </c>
    </row>
    <row r="65" spans="1:4" ht="12.75">
      <c r="A65" t="s">
        <v>5</v>
      </c>
      <c r="B65" t="s">
        <v>113</v>
      </c>
      <c r="C65" t="s">
        <v>114</v>
      </c>
      <c r="D65" s="1">
        <v>208.91</v>
      </c>
    </row>
    <row r="66" spans="1:4" ht="12.75">
      <c r="A66" t="s">
        <v>5</v>
      </c>
      <c r="B66" t="s">
        <v>18</v>
      </c>
      <c r="C66" t="s">
        <v>19</v>
      </c>
      <c r="D66" s="1">
        <v>178997.2</v>
      </c>
    </row>
    <row r="67" spans="1:4" ht="12.75">
      <c r="A67" t="s">
        <v>5</v>
      </c>
      <c r="B67" t="s">
        <v>62</v>
      </c>
      <c r="C67" t="s">
        <v>63</v>
      </c>
      <c r="D67" s="1">
        <v>56340.41</v>
      </c>
    </row>
    <row r="68" spans="1:4" ht="12.75">
      <c r="A68" t="s">
        <v>5</v>
      </c>
      <c r="B68" t="s">
        <v>104</v>
      </c>
      <c r="C68" t="s">
        <v>105</v>
      </c>
      <c r="D68" s="1">
        <v>118142.5</v>
      </c>
    </row>
    <row r="69" spans="1:4" ht="12.75">
      <c r="A69" t="s">
        <v>5</v>
      </c>
      <c r="B69" t="s">
        <v>60</v>
      </c>
      <c r="C69" t="s">
        <v>61</v>
      </c>
      <c r="D69" s="1">
        <v>150456.42</v>
      </c>
    </row>
    <row r="70" spans="1:4" ht="12.75">
      <c r="A70" t="s">
        <v>5</v>
      </c>
      <c r="B70" t="s">
        <v>40</v>
      </c>
      <c r="C70" t="s">
        <v>41</v>
      </c>
      <c r="D70" s="1">
        <v>300995.65</v>
      </c>
    </row>
    <row r="71" spans="1:4" ht="12.75">
      <c r="A71" t="s">
        <v>5</v>
      </c>
      <c r="B71" t="s">
        <v>38</v>
      </c>
      <c r="C71" t="s">
        <v>39</v>
      </c>
      <c r="D71" s="1">
        <v>197858.47</v>
      </c>
    </row>
    <row r="72" spans="1:4" ht="12.75">
      <c r="A72" t="s">
        <v>5</v>
      </c>
      <c r="B72" t="s">
        <v>58</v>
      </c>
      <c r="C72" t="s">
        <v>59</v>
      </c>
      <c r="D72" s="1">
        <v>49760.68</v>
      </c>
    </row>
    <row r="73" spans="1:4" ht="12.75">
      <c r="A73" t="s">
        <v>5</v>
      </c>
      <c r="B73" t="s">
        <v>16</v>
      </c>
      <c r="C73" t="s">
        <v>17</v>
      </c>
      <c r="D73" s="1">
        <v>234100.13</v>
      </c>
    </row>
    <row r="74" spans="1:4" ht="12.75">
      <c r="A74" t="s">
        <v>5</v>
      </c>
      <c r="B74" t="s">
        <v>14</v>
      </c>
      <c r="C74" t="s">
        <v>15</v>
      </c>
      <c r="D74" s="1">
        <v>54340.71</v>
      </c>
    </row>
    <row r="75" spans="1:4" ht="12.75">
      <c r="A75" t="s">
        <v>5</v>
      </c>
      <c r="B75" t="s">
        <v>64</v>
      </c>
      <c r="C75" t="s">
        <v>65</v>
      </c>
      <c r="D75" s="1">
        <v>17444.99</v>
      </c>
    </row>
    <row r="76" spans="1:4" ht="12.75">
      <c r="A76" t="s">
        <v>5</v>
      </c>
      <c r="B76" t="s">
        <v>123</v>
      </c>
      <c r="C76" t="s">
        <v>124</v>
      </c>
      <c r="D76" s="1">
        <v>67328.5</v>
      </c>
    </row>
    <row r="77" spans="1:4" ht="12.75">
      <c r="A77" t="s">
        <v>5</v>
      </c>
      <c r="B77" t="s">
        <v>111</v>
      </c>
      <c r="C77" t="s">
        <v>112</v>
      </c>
      <c r="D77" s="1">
        <v>29803.83</v>
      </c>
    </row>
    <row r="78" spans="1:4" ht="12.75">
      <c r="A78" t="s">
        <v>5</v>
      </c>
      <c r="B78" t="s">
        <v>119</v>
      </c>
      <c r="C78" t="s">
        <v>120</v>
      </c>
      <c r="D78" s="1">
        <v>-2010</v>
      </c>
    </row>
    <row r="79" spans="1:4" ht="12.75">
      <c r="A79" t="s">
        <v>5</v>
      </c>
      <c r="B79" t="s">
        <v>89</v>
      </c>
      <c r="C79" t="s">
        <v>90</v>
      </c>
      <c r="D79" s="1">
        <v>148.2</v>
      </c>
    </row>
    <row r="80" spans="1:4" ht="12.75">
      <c r="A80" t="s">
        <v>5</v>
      </c>
      <c r="B80" t="s">
        <v>87</v>
      </c>
      <c r="C80" t="s">
        <v>88</v>
      </c>
      <c r="D80" s="1">
        <v>2676.18</v>
      </c>
    </row>
    <row r="81" spans="1:4" ht="12.75">
      <c r="A81" t="s">
        <v>5</v>
      </c>
      <c r="B81" t="s">
        <v>102</v>
      </c>
      <c r="C81" t="s">
        <v>103</v>
      </c>
      <c r="D81" s="1">
        <v>3662.15</v>
      </c>
    </row>
    <row r="82" spans="1:4" ht="12.75">
      <c r="A82" t="s">
        <v>5</v>
      </c>
      <c r="B82" t="s">
        <v>56</v>
      </c>
      <c r="C82" t="s">
        <v>57</v>
      </c>
      <c r="D82" s="1">
        <v>30933.78</v>
      </c>
    </row>
    <row r="83" spans="1:4" ht="12.75">
      <c r="A83" t="s">
        <v>5</v>
      </c>
      <c r="B83" t="s">
        <v>108</v>
      </c>
      <c r="C83" t="s">
        <v>31</v>
      </c>
      <c r="D83" s="1">
        <v>-74995.26</v>
      </c>
    </row>
    <row r="84" spans="1:4" ht="12.75">
      <c r="A84" t="s">
        <v>5</v>
      </c>
      <c r="B84" t="s">
        <v>85</v>
      </c>
      <c r="C84" t="s">
        <v>86</v>
      </c>
      <c r="D84" s="1">
        <v>128.94</v>
      </c>
    </row>
    <row r="85" spans="1:4" ht="12.75">
      <c r="A85" t="s">
        <v>5</v>
      </c>
      <c r="B85" t="s">
        <v>30</v>
      </c>
      <c r="C85" t="s">
        <v>31</v>
      </c>
      <c r="D85" s="1">
        <v>73337.26</v>
      </c>
    </row>
    <row r="86" spans="1:4" ht="12.75">
      <c r="A86" t="s">
        <v>5</v>
      </c>
      <c r="B86" t="s">
        <v>34</v>
      </c>
      <c r="C86" t="s">
        <v>35</v>
      </c>
      <c r="D86" s="1">
        <v>125.63</v>
      </c>
    </row>
    <row r="87" spans="1:4" ht="12.75">
      <c r="A87" t="s">
        <v>5</v>
      </c>
      <c r="B87" t="s">
        <v>12</v>
      </c>
      <c r="C87" t="s">
        <v>13</v>
      </c>
      <c r="D87" s="1">
        <v>-31617.53</v>
      </c>
    </row>
    <row r="88" spans="1:4" ht="12.75">
      <c r="A88" t="s">
        <v>5</v>
      </c>
      <c r="B88" t="s">
        <v>52</v>
      </c>
      <c r="C88" t="s">
        <v>53</v>
      </c>
      <c r="D88" s="1">
        <v>4715.73</v>
      </c>
    </row>
    <row r="89" spans="1:4" ht="12.75">
      <c r="A89" t="s">
        <v>5</v>
      </c>
      <c r="B89" t="s">
        <v>28</v>
      </c>
      <c r="C89" t="s">
        <v>29</v>
      </c>
      <c r="D89" s="1">
        <v>522.77</v>
      </c>
    </row>
    <row r="90" spans="1:4" ht="12.75">
      <c r="A90" t="s">
        <v>5</v>
      </c>
      <c r="B90" t="s">
        <v>80</v>
      </c>
      <c r="C90" t="s">
        <v>29</v>
      </c>
      <c r="D90" s="1">
        <v>4772.77</v>
      </c>
    </row>
    <row r="91" spans="1:4" ht="12.75">
      <c r="A91" t="s">
        <v>5</v>
      </c>
      <c r="B91" t="s">
        <v>100</v>
      </c>
      <c r="C91" t="s">
        <v>101</v>
      </c>
      <c r="D91" s="1">
        <v>10592.21</v>
      </c>
    </row>
    <row r="92" spans="1:4" ht="12.75">
      <c r="A92" t="s">
        <v>5</v>
      </c>
      <c r="B92" t="s">
        <v>78</v>
      </c>
      <c r="C92" t="s">
        <v>79</v>
      </c>
      <c r="D92" s="1">
        <v>2115.68</v>
      </c>
    </row>
    <row r="93" spans="1:4" ht="12.75">
      <c r="A93" t="s">
        <v>5</v>
      </c>
      <c r="B93" t="s">
        <v>10</v>
      </c>
      <c r="C93" t="s">
        <v>11</v>
      </c>
      <c r="D93" s="1">
        <v>1133.3</v>
      </c>
    </row>
    <row r="94" spans="1:4" ht="12.75">
      <c r="A94" t="s">
        <v>5</v>
      </c>
      <c r="B94" t="s">
        <v>83</v>
      </c>
      <c r="C94" t="s">
        <v>84</v>
      </c>
      <c r="D94" s="1">
        <v>-251</v>
      </c>
    </row>
    <row r="95" spans="1:4" ht="12.75">
      <c r="A95" t="s">
        <v>5</v>
      </c>
      <c r="B95" t="s">
        <v>50</v>
      </c>
      <c r="C95" t="s">
        <v>51</v>
      </c>
      <c r="D95" s="1">
        <v>21855.39</v>
      </c>
    </row>
    <row r="96" spans="1:4" ht="12.75">
      <c r="A96" t="s">
        <v>5</v>
      </c>
      <c r="B96" t="s">
        <v>8</v>
      </c>
      <c r="C96" t="s">
        <v>9</v>
      </c>
      <c r="D96" s="1">
        <v>19814.89</v>
      </c>
    </row>
    <row r="97" spans="1:4" ht="12.75">
      <c r="A97" t="s">
        <v>5</v>
      </c>
      <c r="B97" t="s">
        <v>76</v>
      </c>
      <c r="C97" t="s">
        <v>77</v>
      </c>
      <c r="D97" s="1">
        <v>493.11</v>
      </c>
    </row>
    <row r="98" spans="1:4" ht="12.75">
      <c r="A98" t="s">
        <v>5</v>
      </c>
      <c r="B98" t="s">
        <v>22</v>
      </c>
      <c r="C98" t="s">
        <v>23</v>
      </c>
      <c r="D98" s="3">
        <v>1847.62</v>
      </c>
    </row>
    <row r="99" spans="1:4" ht="12.75">
      <c r="A99" t="s">
        <v>5</v>
      </c>
      <c r="B99" t="s">
        <v>20</v>
      </c>
      <c r="C99" t="s">
        <v>21</v>
      </c>
      <c r="D99" s="1">
        <v>1613.47</v>
      </c>
    </row>
    <row r="100" ht="12.75">
      <c r="D100" s="1">
        <f>SUM(D49:D99)</f>
        <v>3775633.9000000013</v>
      </c>
    </row>
    <row r="101" spans="4:5" ht="12.75">
      <c r="D101" s="3">
        <f>D98</f>
        <v>1847.62</v>
      </c>
      <c r="E101" s="2" t="s">
        <v>130</v>
      </c>
    </row>
    <row r="102" spans="4:5" ht="12.75">
      <c r="D102" s="1">
        <f>D100-D101</f>
        <v>3773786.280000001</v>
      </c>
      <c r="E102" s="2" t="s">
        <v>127</v>
      </c>
    </row>
  </sheetData>
  <sheetProtection/>
  <printOptions/>
  <pageMargins left="0.75" right="0.75" top="1" bottom="1" header="0.5" footer="0.5"/>
  <pageSetup horizontalDpi="600" verticalDpi="600" orientation="portrait" scale="76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</dc:creator>
  <cp:keywords/>
  <dc:description/>
  <cp:lastModifiedBy>JMY</cp:lastModifiedBy>
  <cp:lastPrinted>2015-02-04T23:28:41Z</cp:lastPrinted>
  <dcterms:created xsi:type="dcterms:W3CDTF">2014-10-14T14:08:18Z</dcterms:created>
  <dcterms:modified xsi:type="dcterms:W3CDTF">2015-02-04T23:29:38Z</dcterms:modified>
  <cp:category/>
  <cp:version/>
  <cp:contentType/>
  <cp:contentStatus/>
</cp:coreProperties>
</file>