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1"/>
  </bookViews>
  <sheets>
    <sheet name="W41" sheetId="1" r:id="rId1"/>
    <sheet name="ARO Depreciation" sheetId="2" r:id="rId2"/>
  </sheets>
  <externalReferences>
    <externalReference r:id="rId5"/>
    <externalReference r:id="rId6"/>
  </externalReferences>
  <definedNames>
    <definedName name="AllocFactors">'[1]Table'!$G$6:$H$13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<sst xmlns="http://schemas.openxmlformats.org/spreadsheetml/2006/main" count="47" uniqueCount="37">
  <si>
    <t>ARO Pikeville Service Center</t>
  </si>
  <si>
    <t>ARO Big Sandy U0 Asbestos</t>
  </si>
  <si>
    <t>ARO Description</t>
  </si>
  <si>
    <t>Kentucky Power Company</t>
  </si>
  <si>
    <t>Utility Account</t>
  </si>
  <si>
    <t>31700 - ARO Steam Production Plant</t>
  </si>
  <si>
    <t xml:space="preserve">ARO#1 Mitchell Ash Pond            </t>
  </si>
  <si>
    <t xml:space="preserve">ARO#1 Connor Run Ash Pond          </t>
  </si>
  <si>
    <t>39919 - ARO General Plant</t>
  </si>
  <si>
    <t xml:space="preserve">ARO Mitchell U1 Asbestos           </t>
  </si>
  <si>
    <t>ARO Mitchell U0 Asbestos</t>
  </si>
  <si>
    <t xml:space="preserve">ARO Big Sandy U1 Asbestos          </t>
  </si>
  <si>
    <t>Sept 2014 Depr Exp</t>
  </si>
  <si>
    <t>Accum Depr</t>
  </si>
  <si>
    <t>Cost @ Sept 2014</t>
  </si>
  <si>
    <t>Annualized Depr Expense</t>
  </si>
  <si>
    <t>September 2014 ARO Depreciation Expense Annualized</t>
  </si>
  <si>
    <t>1-Big Sandy</t>
  </si>
  <si>
    <t>2-Mitchell</t>
  </si>
  <si>
    <t>3-General Plant</t>
  </si>
  <si>
    <t>Plant/Function</t>
  </si>
  <si>
    <t>Section V</t>
  </si>
  <si>
    <t>Workpaper S-4</t>
  </si>
  <si>
    <t>Test Year Twelve Months Ended 09/30/2014</t>
  </si>
  <si>
    <t>LINE       NO.</t>
  </si>
  <si>
    <t>Description</t>
  </si>
  <si>
    <t>Total Amount</t>
  </si>
  <si>
    <t>Allocation Factor - PDAF</t>
  </si>
  <si>
    <t xml:space="preserve"> </t>
  </si>
  <si>
    <t>---------------------</t>
  </si>
  <si>
    <t>KPSC Jurisdictional Amount (Ln 1 X Ln 2)</t>
  </si>
  <si>
    <t>ARO depr. to include in cost of service</t>
  </si>
  <si>
    <t>ARO Depreciation Expense per Books</t>
  </si>
  <si>
    <t>Increase in Annualized Depreciation Expense Acct 4031001</t>
  </si>
  <si>
    <t>Witness:  J.M. Yoder</t>
  </si>
  <si>
    <t>Adjustment to Increase ARO Depreciation Expense to an Annualized Level</t>
  </si>
  <si>
    <t>Page 41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</si>
</sst>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  <protection/>
    </xf>
    <xf numFmtId="0" fontId="4" fillId="0" borderId="9">
      <alignment horizontal="center"/>
      <protection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24" fillId="0" borderId="0" xfId="56" applyNumberFormat="1">
      <alignment/>
      <protection/>
    </xf>
    <xf numFmtId="8" fontId="24" fillId="0" borderId="0" xfId="56" applyNumberFormat="1">
      <alignment/>
      <protection/>
    </xf>
    <xf numFmtId="49" fontId="39" fillId="0" borderId="0" xfId="56" applyNumberFormat="1" applyFont="1" applyAlignment="1">
      <alignment horizontal="center"/>
      <protection/>
    </xf>
    <xf numFmtId="0" fontId="39" fillId="0" borderId="0" xfId="56" applyFont="1" applyAlignment="1">
      <alignment horizontal="center" wrapText="1"/>
      <protection/>
    </xf>
    <xf numFmtId="0" fontId="39" fillId="0" borderId="0" xfId="56" applyFont="1" applyAlignment="1">
      <alignment horizontal="center"/>
      <protection/>
    </xf>
    <xf numFmtId="8" fontId="41" fillId="0" borderId="0" xfId="56" applyNumberFormat="1" applyFont="1">
      <alignment/>
      <protection/>
    </xf>
    <xf numFmtId="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8" fontId="39" fillId="0" borderId="0" xfId="56" applyNumberFormat="1" applyFont="1">
      <alignment/>
      <protection/>
    </xf>
    <xf numFmtId="8" fontId="42" fillId="0" borderId="0" xfId="56" applyNumberFormat="1" applyFont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right"/>
      <protection/>
    </xf>
    <xf numFmtId="49" fontId="0" fillId="0" borderId="0" xfId="57" applyNumberFormat="1" applyAlignment="1">
      <alignment horizontal="center" wrapText="1"/>
      <protection/>
    </xf>
    <xf numFmtId="0" fontId="0" fillId="0" borderId="0" xfId="57" applyAlignment="1">
      <alignment horizontal="left"/>
      <protection/>
    </xf>
    <xf numFmtId="37" fontId="0" fillId="0" borderId="0" xfId="57" applyNumberFormat="1" applyAlignment="1">
      <alignment horizontal="center"/>
      <protection/>
    </xf>
    <xf numFmtId="0" fontId="0" fillId="0" borderId="0" xfId="57" applyAlignment="1">
      <alignment horizontal="center"/>
      <protection/>
    </xf>
    <xf numFmtId="49" fontId="0" fillId="0" borderId="0" xfId="57" applyNumberFormat="1" applyAlignment="1">
      <alignment wrapText="1"/>
      <protection/>
    </xf>
    <xf numFmtId="49" fontId="0" fillId="0" borderId="0" xfId="57" applyNumberFormat="1" applyFont="1" applyAlignment="1">
      <alignment horizontal="left" wrapText="1"/>
      <protection/>
    </xf>
    <xf numFmtId="49" fontId="0" fillId="0" borderId="0" xfId="57" applyNumberFormat="1" applyAlignment="1">
      <alignment horizontal="left" wrapText="1"/>
      <protection/>
    </xf>
    <xf numFmtId="49" fontId="0" fillId="0" borderId="0" xfId="57" applyNumberFormat="1" applyAlignment="1">
      <alignment horizontal="left"/>
      <protection/>
    </xf>
    <xf numFmtId="37" fontId="0" fillId="0" borderId="0" xfId="57" applyNumberFormat="1" applyAlignment="1">
      <alignment horizontal="right" wrapText="1"/>
      <protection/>
    </xf>
    <xf numFmtId="49" fontId="0" fillId="0" borderId="0" xfId="57" applyNumberFormat="1" applyFont="1" applyAlignment="1">
      <alignment horizontal="left"/>
      <protection/>
    </xf>
    <xf numFmtId="5" fontId="0" fillId="0" borderId="0" xfId="57" applyNumberFormat="1" applyAlignment="1">
      <alignment wrapText="1"/>
      <protection/>
    </xf>
    <xf numFmtId="5" fontId="0" fillId="0" borderId="0" xfId="57" applyNumberFormat="1" applyAlignment="1">
      <alignment horizontal="right"/>
      <protection/>
    </xf>
    <xf numFmtId="39" fontId="0" fillId="0" borderId="0" xfId="57" applyNumberFormat="1" applyAlignment="1">
      <alignment horizontal="right"/>
      <protection/>
    </xf>
    <xf numFmtId="10" fontId="0" fillId="0" borderId="0" xfId="57" applyNumberFormat="1" applyAlignment="1">
      <alignment wrapText="1"/>
      <protection/>
    </xf>
    <xf numFmtId="165" fontId="0" fillId="0" borderId="0" xfId="57" applyNumberFormat="1" applyAlignment="1">
      <alignment wrapText="1"/>
      <protection/>
    </xf>
    <xf numFmtId="167" fontId="0" fillId="0" borderId="0" xfId="57" applyNumberFormat="1" applyAlignment="1">
      <alignment wrapText="1"/>
      <protection/>
    </xf>
    <xf numFmtId="165" fontId="0" fillId="34" borderId="0" xfId="57" applyNumberFormat="1" applyFill="1" applyAlignment="1">
      <alignment horizontal="right"/>
      <protection/>
    </xf>
    <xf numFmtId="37" fontId="0" fillId="34" borderId="0" xfId="57" applyNumberFormat="1" applyFill="1" applyAlignment="1">
      <alignment horizontal="right"/>
      <protection/>
    </xf>
    <xf numFmtId="49" fontId="0" fillId="0" borderId="0" xfId="57" applyNumberFormat="1" applyAlignment="1">
      <alignment horizontal="center"/>
      <protection/>
    </xf>
    <xf numFmtId="49" fontId="0" fillId="0" borderId="0" xfId="57" applyNumberFormat="1" applyFont="1" applyAlignment="1">
      <alignment horizontal="center" wrapText="1"/>
      <protection/>
    </xf>
    <xf numFmtId="49" fontId="0" fillId="0" borderId="0" xfId="57" applyNumberFormat="1" applyAlignment="1">
      <alignment horizontal="center" wrapText="1"/>
      <protection/>
    </xf>
    <xf numFmtId="49" fontId="0" fillId="0" borderId="0" xfId="57" applyNumberFormat="1" applyFont="1" applyAlignment="1">
      <alignment horizontal="center"/>
      <protection/>
    </xf>
    <xf numFmtId="0" fontId="2" fillId="0" borderId="0" xfId="0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Percent 2" xfId="62"/>
    <cellStyle name="PSChar" xfId="63"/>
    <cellStyle name="PSChar 2" xfId="64"/>
    <cellStyle name="PSDate" xfId="65"/>
    <cellStyle name="PSDec" xfId="66"/>
    <cellStyle name="PSDec 2" xfId="67"/>
    <cellStyle name="PSHeading" xfId="68"/>
    <cellStyle name="PSHeading 2" xfId="69"/>
    <cellStyle name="PSInt" xfId="70"/>
    <cellStyle name="PSInt 2" xfId="71"/>
    <cellStyle name="PSSpacer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epsharepoint/Case%20No%202009%20-%20Potential%20Rate%20Case\Section%20V%20-%20Schedule%2010%20-%20Tax%20Workpapers\KPCo%20Rate%20Case%20-%20Sch%2010%20-%20Internal%20Version%20-%2009-30-2009%20-%20Tom%20Sy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epsharepoint/Kentucky%20Power%20Base%20Cases\September%2030,%202014%20test%20year\Adjustments\Big%20Sandy%20M&amp;S\Big%20Sandy%20M&amp;S%20Gas%20Adjus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5">
        <row r="6">
          <cell r="G6" t="str">
            <v>EAF</v>
          </cell>
          <cell r="H6">
            <v>0.987</v>
          </cell>
        </row>
        <row r="7">
          <cell r="G7" t="str">
            <v>GP-TOT</v>
          </cell>
          <cell r="H7">
            <v>0.991</v>
          </cell>
        </row>
        <row r="8">
          <cell r="G8" t="str">
            <v>GP-TRANS</v>
          </cell>
          <cell r="H8">
            <v>0.986</v>
          </cell>
        </row>
        <row r="9">
          <cell r="G9" t="str">
            <v>OML</v>
          </cell>
          <cell r="H9">
            <v>0.994</v>
          </cell>
        </row>
        <row r="10">
          <cell r="G10" t="str">
            <v>OP-REV</v>
          </cell>
          <cell r="H10">
            <v>0.987</v>
          </cell>
        </row>
        <row r="11">
          <cell r="G11" t="str">
            <v>PDAF</v>
          </cell>
          <cell r="H11">
            <v>0.986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XX"/>
      <sheetName val="Summary"/>
      <sheetName val="Total"/>
      <sheetName val="Coal Related U1"/>
      <sheetName val="Coal Related U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5.00390625" style="12" bestFit="1" customWidth="1"/>
    <col min="2" max="2" width="3.7109375" style="12" customWidth="1"/>
    <col min="3" max="3" width="38.28125" style="15" bestFit="1" customWidth="1"/>
    <col min="4" max="4" width="6.28125" style="15" customWidth="1"/>
    <col min="5" max="5" width="14.140625" style="18" bestFit="1" customWidth="1"/>
    <col min="6" max="6" width="3.7109375" style="12" customWidth="1"/>
    <col min="7" max="16384" width="8.8515625" style="12" customWidth="1"/>
  </cols>
  <sheetData>
    <row r="1" spans="3:5" ht="12.75">
      <c r="C1" s="32" t="s">
        <v>3</v>
      </c>
      <c r="D1" s="32"/>
      <c r="E1" s="13" t="s">
        <v>21</v>
      </c>
    </row>
    <row r="2" spans="3:5" ht="27" customHeight="1">
      <c r="C2" s="33" t="s">
        <v>35</v>
      </c>
      <c r="D2" s="34"/>
      <c r="E2" s="13" t="s">
        <v>22</v>
      </c>
    </row>
    <row r="3" spans="3:5" ht="12.75">
      <c r="C3" s="35" t="s">
        <v>23</v>
      </c>
      <c r="D3" s="32"/>
      <c r="E3" s="13" t="s">
        <v>36</v>
      </c>
    </row>
    <row r="4" ht="12.75">
      <c r="E4" s="15"/>
    </row>
    <row r="6" ht="12.75">
      <c r="E6" s="14"/>
    </row>
    <row r="7" spans="1:5" ht="26.25">
      <c r="A7" s="14" t="s">
        <v>24</v>
      </c>
      <c r="B7" s="14"/>
      <c r="C7" s="14" t="s">
        <v>25</v>
      </c>
      <c r="D7" s="14"/>
      <c r="E7" s="14" t="s">
        <v>26</v>
      </c>
    </row>
    <row r="8" spans="1:5" ht="12.75">
      <c r="A8" s="16">
        <v>-1</v>
      </c>
      <c r="B8" s="16"/>
      <c r="C8" s="16">
        <f>+A8-1</f>
        <v>-2</v>
      </c>
      <c r="D8" s="16"/>
      <c r="E8" s="16">
        <v>-3</v>
      </c>
    </row>
    <row r="9" spans="1:2" ht="12.75">
      <c r="A9" s="17"/>
      <c r="B9" s="17"/>
    </row>
    <row r="10" spans="1:5" ht="26.25">
      <c r="A10" s="17">
        <v>1</v>
      </c>
      <c r="B10" s="17"/>
      <c r="C10" s="19" t="s">
        <v>33</v>
      </c>
      <c r="D10" s="20"/>
      <c r="E10" s="29">
        <f>ROUND('ARO Depreciation'!G17,0)</f>
        <v>240771</v>
      </c>
    </row>
    <row r="11" spans="1:5" ht="12.75">
      <c r="A11" s="17"/>
      <c r="B11" s="17"/>
      <c r="C11" s="21"/>
      <c r="D11" s="21"/>
      <c r="E11" s="13"/>
    </row>
    <row r="12" spans="1:5" ht="12.75">
      <c r="A12" s="17">
        <v>2</v>
      </c>
      <c r="B12" s="17"/>
      <c r="C12" s="21" t="s">
        <v>27</v>
      </c>
      <c r="D12" s="20"/>
      <c r="E12" s="30">
        <v>0.986</v>
      </c>
    </row>
    <row r="13" spans="1:5" ht="12.75">
      <c r="A13" s="17"/>
      <c r="B13" s="17"/>
      <c r="C13" s="19" t="s">
        <v>28</v>
      </c>
      <c r="D13" s="20"/>
      <c r="E13" s="22"/>
    </row>
    <row r="14" spans="1:5" ht="12.75">
      <c r="A14" s="17"/>
      <c r="B14" s="17"/>
      <c r="C14" s="21"/>
      <c r="D14" s="21"/>
      <c r="E14" s="13" t="s">
        <v>29</v>
      </c>
    </row>
    <row r="15" spans="1:5" ht="12.75">
      <c r="A15" s="17"/>
      <c r="B15" s="17"/>
      <c r="C15" s="21"/>
      <c r="D15" s="21"/>
      <c r="E15" s="13"/>
    </row>
    <row r="16" spans="1:5" ht="12.75">
      <c r="A16" s="17">
        <f>+A12+1</f>
        <v>3</v>
      </c>
      <c r="B16" s="17"/>
      <c r="C16" s="23" t="s">
        <v>30</v>
      </c>
      <c r="D16" s="21"/>
      <c r="E16" s="31">
        <f>E10*E12</f>
        <v>237400.206</v>
      </c>
    </row>
    <row r="17" spans="1:5" ht="12.75">
      <c r="A17" s="17"/>
      <c r="B17" s="17"/>
      <c r="C17" s="21"/>
      <c r="D17" s="21"/>
      <c r="E17" s="13"/>
    </row>
    <row r="18" spans="1:5" ht="12.75">
      <c r="A18" s="17"/>
      <c r="B18" s="17"/>
      <c r="C18" s="21"/>
      <c r="D18" s="21"/>
      <c r="E18" s="25"/>
    </row>
    <row r="19" spans="1:5" ht="12.75">
      <c r="A19" s="17"/>
      <c r="B19" s="17"/>
      <c r="C19" s="21" t="s">
        <v>34</v>
      </c>
      <c r="D19" s="21"/>
      <c r="E19" s="13"/>
    </row>
    <row r="20" spans="1:5" ht="12.75">
      <c r="A20" s="17"/>
      <c r="B20" s="17"/>
      <c r="C20" s="21"/>
      <c r="D20" s="21"/>
      <c r="E20" s="13"/>
    </row>
    <row r="21" spans="1:5" ht="12.75">
      <c r="A21" s="17"/>
      <c r="B21" s="17"/>
      <c r="C21" s="21"/>
      <c r="D21" s="21"/>
      <c r="E21" s="26"/>
    </row>
    <row r="22" spans="1:5" ht="12.75">
      <c r="A22" s="17"/>
      <c r="B22" s="17"/>
      <c r="C22" s="21"/>
      <c r="D22" s="21"/>
      <c r="E22" s="26"/>
    </row>
    <row r="23" spans="1:5" ht="12.75">
      <c r="A23" s="17"/>
      <c r="B23" s="17"/>
      <c r="E23" s="13"/>
    </row>
    <row r="24" spans="1:4" ht="12.75">
      <c r="A24" s="17"/>
      <c r="B24" s="17"/>
      <c r="C24" s="17"/>
      <c r="D24" s="17"/>
    </row>
    <row r="25" spans="1:5" ht="12.75">
      <c r="A25" s="17"/>
      <c r="B25" s="17"/>
      <c r="E25" s="13"/>
    </row>
    <row r="26" spans="3:4" ht="12.75">
      <c r="C26" s="21"/>
      <c r="D26" s="21"/>
    </row>
    <row r="27" spans="1:5" ht="12.75">
      <c r="A27" s="17"/>
      <c r="B27" s="17"/>
      <c r="C27" s="21"/>
      <c r="D27" s="21"/>
      <c r="E27" s="24"/>
    </row>
    <row r="28" spans="1:5" ht="12.75">
      <c r="A28" s="17"/>
      <c r="B28" s="17"/>
      <c r="C28" s="21"/>
      <c r="D28" s="21"/>
      <c r="E28" s="24"/>
    </row>
    <row r="29" spans="1:5" ht="12.75">
      <c r="A29" s="17"/>
      <c r="B29" s="17"/>
      <c r="C29" s="21"/>
      <c r="D29" s="21"/>
      <c r="E29" s="27"/>
    </row>
    <row r="30" spans="3:5" ht="12.75">
      <c r="C30" s="21"/>
      <c r="D30" s="21"/>
      <c r="E30" s="13"/>
    </row>
    <row r="31" spans="1:5" ht="12.75">
      <c r="A31" s="17"/>
      <c r="B31" s="17"/>
      <c r="C31" s="21"/>
      <c r="D31" s="21"/>
      <c r="E31" s="24"/>
    </row>
    <row r="32" spans="3:5" ht="12.75">
      <c r="C32" s="21"/>
      <c r="D32" s="21"/>
      <c r="E32" s="24"/>
    </row>
    <row r="33" spans="1:5" ht="12.75">
      <c r="A33" s="17"/>
      <c r="B33" s="17"/>
      <c r="C33" s="21"/>
      <c r="D33" s="21"/>
      <c r="E33" s="28"/>
    </row>
    <row r="34" spans="3:5" ht="12.75">
      <c r="C34" s="21"/>
      <c r="D34" s="21"/>
      <c r="E34" s="13"/>
    </row>
    <row r="35" spans="1:5" ht="12.75">
      <c r="A35" s="17"/>
      <c r="B35" s="17"/>
      <c r="C35" s="21"/>
      <c r="D35" s="21"/>
      <c r="E35" s="24"/>
    </row>
    <row r="36" spans="3:5" ht="12.75">
      <c r="C36" s="21"/>
      <c r="D36" s="21"/>
      <c r="E36" s="13"/>
    </row>
    <row r="37" spans="1:5" ht="12.75">
      <c r="A37" s="17"/>
      <c r="B37" s="17"/>
      <c r="C37" s="21"/>
      <c r="D37" s="21"/>
      <c r="E37" s="24"/>
    </row>
    <row r="38" spans="3:5" ht="12.75">
      <c r="C38" s="21"/>
      <c r="D38" s="21"/>
      <c r="E38" s="13"/>
    </row>
    <row r="39" spans="1:5" ht="12.75">
      <c r="A39" s="17"/>
      <c r="B39" s="17"/>
      <c r="C39" s="21"/>
      <c r="D39" s="21"/>
      <c r="E39" s="24"/>
    </row>
    <row r="40" spans="3:5" ht="12.75">
      <c r="C40" s="21"/>
      <c r="D40" s="21"/>
      <c r="E40" s="24"/>
    </row>
    <row r="41" spans="1:5" ht="12.75">
      <c r="A41" s="17"/>
      <c r="B41" s="17"/>
      <c r="C41" s="21"/>
      <c r="D41" s="21"/>
      <c r="E41" s="28"/>
    </row>
    <row r="42" spans="3:5" ht="12.75">
      <c r="C42" s="21"/>
      <c r="D42" s="21"/>
      <c r="E42" s="13"/>
    </row>
    <row r="43" spans="1:5" ht="12.75">
      <c r="A43" s="17"/>
      <c r="B43" s="17"/>
      <c r="C43" s="21"/>
      <c r="D43" s="21"/>
      <c r="E43" s="24"/>
    </row>
    <row r="44" spans="3:5" ht="12.75">
      <c r="C44" s="21"/>
      <c r="D44" s="21"/>
      <c r="E44" s="13"/>
    </row>
    <row r="45" spans="3:5" ht="12.75">
      <c r="C45" s="21"/>
      <c r="D45" s="21"/>
      <c r="E45" s="24"/>
    </row>
    <row r="46" spans="3:5" ht="12.75">
      <c r="C46" s="21"/>
      <c r="D46" s="21"/>
      <c r="E46" s="24"/>
    </row>
    <row r="47" spans="3:5" ht="12.75">
      <c r="C47" s="21"/>
      <c r="D47" s="21"/>
      <c r="E47" s="24"/>
    </row>
    <row r="48" spans="3:5" ht="12.75">
      <c r="C48" s="21"/>
      <c r="D48" s="21"/>
      <c r="E48" s="24"/>
    </row>
    <row r="49" spans="3:5" ht="12.75">
      <c r="C49" s="21"/>
      <c r="D49" s="21"/>
      <c r="E49" s="24"/>
    </row>
    <row r="50" spans="3:5" ht="12.75">
      <c r="C50" s="21"/>
      <c r="D50" s="21"/>
      <c r="E50" s="24"/>
    </row>
    <row r="51" spans="3:5" ht="12.75">
      <c r="C51" s="21"/>
      <c r="D51" s="21"/>
      <c r="E51" s="24"/>
    </row>
    <row r="52" spans="3:5" ht="12.75">
      <c r="C52" s="21"/>
      <c r="D52" s="21"/>
      <c r="E52" s="24"/>
    </row>
    <row r="53" spans="3:5" ht="12.75">
      <c r="C53" s="21"/>
      <c r="D53" s="21"/>
      <c r="E53" s="24"/>
    </row>
    <row r="54" spans="3:5" ht="12.75">
      <c r="C54" s="21"/>
      <c r="D54" s="21"/>
      <c r="E54" s="24"/>
    </row>
    <row r="55" spans="3:5" ht="12.75">
      <c r="C55" s="21"/>
      <c r="D55" s="21"/>
      <c r="E55" s="24"/>
    </row>
    <row r="56" spans="3:5" ht="12.75">
      <c r="C56" s="21"/>
      <c r="D56" s="21"/>
      <c r="E56" s="24"/>
    </row>
    <row r="57" spans="3:5" ht="12.75">
      <c r="C57" s="21"/>
      <c r="D57" s="21"/>
      <c r="E57" s="24"/>
    </row>
    <row r="58" spans="3:5" ht="12.75">
      <c r="C58" s="21"/>
      <c r="D58" s="21"/>
      <c r="E58" s="24"/>
    </row>
    <row r="59" spans="3:5" ht="12.75">
      <c r="C59" s="21"/>
      <c r="D59" s="21"/>
      <c r="E59" s="24"/>
    </row>
    <row r="60" spans="3:5" ht="12.75">
      <c r="C60" s="21"/>
      <c r="D60" s="21"/>
      <c r="E60" s="24"/>
    </row>
    <row r="61" spans="3:5" ht="12.75">
      <c r="C61" s="21"/>
      <c r="D61" s="21"/>
      <c r="E61" s="24"/>
    </row>
    <row r="62" spans="3:5" ht="12.75">
      <c r="C62" s="21"/>
      <c r="D62" s="21"/>
      <c r="E62" s="24"/>
    </row>
    <row r="63" spans="3:5" ht="12.75">
      <c r="C63" s="21"/>
      <c r="D63" s="21"/>
      <c r="E63" s="24"/>
    </row>
    <row r="64" spans="3:5" ht="12.75">
      <c r="C64" s="21"/>
      <c r="D64" s="21"/>
      <c r="E64" s="24"/>
    </row>
    <row r="65" spans="3:5" ht="12.75">
      <c r="C65" s="21"/>
      <c r="D65" s="21"/>
      <c r="E65" s="24"/>
    </row>
    <row r="66" spans="3:5" ht="12.75">
      <c r="C66" s="21"/>
      <c r="D66" s="21"/>
      <c r="E66" s="24"/>
    </row>
    <row r="67" spans="3:5" ht="12.75">
      <c r="C67" s="21"/>
      <c r="D67" s="21"/>
      <c r="E67" s="24"/>
    </row>
    <row r="68" spans="3:5" ht="12.75">
      <c r="C68" s="21"/>
      <c r="D68" s="21"/>
      <c r="E68" s="24"/>
    </row>
    <row r="69" spans="3:5" ht="12.75">
      <c r="C69" s="21"/>
      <c r="D69" s="21"/>
      <c r="E69" s="24"/>
    </row>
    <row r="70" spans="3:5" ht="12.75">
      <c r="C70" s="21"/>
      <c r="D70" s="21"/>
      <c r="E70" s="24"/>
    </row>
    <row r="71" spans="3:5" ht="12.75">
      <c r="C71" s="21"/>
      <c r="D71" s="21"/>
      <c r="E71" s="24"/>
    </row>
    <row r="72" spans="3:5" ht="12.75">
      <c r="C72" s="21"/>
      <c r="D72" s="21"/>
      <c r="E72" s="24"/>
    </row>
    <row r="73" spans="3:5" ht="12.75">
      <c r="C73" s="21"/>
      <c r="D73" s="21"/>
      <c r="E73" s="24"/>
    </row>
    <row r="74" spans="3:5" ht="12.75">
      <c r="C74" s="21"/>
      <c r="D74" s="21"/>
      <c r="E74" s="24"/>
    </row>
    <row r="75" spans="3:5" ht="12.75">
      <c r="C75" s="21"/>
      <c r="D75" s="21"/>
      <c r="E75" s="24"/>
    </row>
    <row r="76" spans="3:5" ht="12.75">
      <c r="C76" s="21"/>
      <c r="D76" s="21"/>
      <c r="E76" s="24"/>
    </row>
    <row r="77" spans="3:5" ht="12.75">
      <c r="C77" s="21"/>
      <c r="D77" s="21"/>
      <c r="E77" s="24"/>
    </row>
    <row r="78" spans="3:5" ht="12.75">
      <c r="C78" s="21"/>
      <c r="D78" s="21"/>
      <c r="E78" s="24"/>
    </row>
    <row r="79" spans="3:5" ht="12.75">
      <c r="C79" s="21"/>
      <c r="D79" s="21"/>
      <c r="E79" s="24"/>
    </row>
    <row r="80" spans="3:5" ht="12.75">
      <c r="C80" s="21"/>
      <c r="D80" s="21"/>
      <c r="E80" s="24"/>
    </row>
    <row r="81" spans="3:5" ht="12.75">
      <c r="C81" s="21"/>
      <c r="D81" s="21"/>
      <c r="E81" s="24"/>
    </row>
    <row r="82" spans="3:5" ht="12.75">
      <c r="C82" s="21"/>
      <c r="D82" s="21"/>
      <c r="E82" s="24"/>
    </row>
    <row r="83" spans="3:5" ht="12.75">
      <c r="C83" s="21"/>
      <c r="D83" s="21"/>
      <c r="E83" s="24"/>
    </row>
    <row r="84" spans="3:5" ht="12.75">
      <c r="C84" s="21"/>
      <c r="D84" s="21"/>
      <c r="E84" s="24"/>
    </row>
    <row r="85" spans="3:5" ht="12.75">
      <c r="C85" s="21"/>
      <c r="D85" s="21"/>
      <c r="E85" s="24"/>
    </row>
    <row r="86" spans="3:5" ht="12.75">
      <c r="C86" s="21"/>
      <c r="D86" s="21"/>
      <c r="E86" s="24"/>
    </row>
    <row r="87" spans="3:5" ht="12.75">
      <c r="C87" s="21"/>
      <c r="D87" s="21"/>
      <c r="E87" s="24"/>
    </row>
    <row r="88" spans="3:5" ht="12.75">
      <c r="C88" s="21"/>
      <c r="D88" s="21"/>
      <c r="E88" s="24"/>
    </row>
    <row r="89" spans="3:5" ht="12.75">
      <c r="C89" s="21"/>
      <c r="D89" s="21"/>
      <c r="E89" s="24"/>
    </row>
    <row r="90" spans="3:5" ht="12.75">
      <c r="C90" s="21"/>
      <c r="D90" s="21"/>
      <c r="E90" s="24"/>
    </row>
    <row r="91" ht="12.75">
      <c r="E91" s="24"/>
    </row>
  </sheetData>
  <sheetProtection/>
  <mergeCells count="3">
    <mergeCell ref="C1:D1"/>
    <mergeCell ref="C2:D2"/>
    <mergeCell ref="C3:D3"/>
  </mergeCells>
  <printOptions horizontalCentered="1"/>
  <pageMargins left="0" right="0" top="1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31.140625" style="0" bestFit="1" customWidth="1"/>
    <col min="2" max="2" width="23.28125" style="0" customWidth="1"/>
    <col min="3" max="3" width="29.28125" style="0" bestFit="1" customWidth="1"/>
    <col min="4" max="4" width="17.00390625" style="0" customWidth="1"/>
    <col min="5" max="5" width="13.8515625" style="0" customWidth="1"/>
    <col min="6" max="6" width="14.421875" style="0" customWidth="1"/>
    <col min="7" max="7" width="18.28125" style="0" customWidth="1"/>
  </cols>
  <sheetData>
    <row r="1" spans="1:7" ht="15">
      <c r="A1" s="36" t="s">
        <v>3</v>
      </c>
      <c r="B1" s="36"/>
      <c r="C1" s="36"/>
      <c r="D1" s="36"/>
      <c r="E1" s="36"/>
      <c r="F1" s="36"/>
      <c r="G1" s="36"/>
    </row>
    <row r="2" spans="1:7" ht="15">
      <c r="A2" s="36" t="s">
        <v>16</v>
      </c>
      <c r="B2" s="36"/>
      <c r="C2" s="36"/>
      <c r="D2" s="36"/>
      <c r="E2" s="36"/>
      <c r="F2" s="36"/>
      <c r="G2" s="36"/>
    </row>
    <row r="5" spans="1:7" ht="28.5">
      <c r="A5" s="4" t="s">
        <v>4</v>
      </c>
      <c r="B5" s="4" t="s">
        <v>20</v>
      </c>
      <c r="C5" s="4" t="s">
        <v>2</v>
      </c>
      <c r="D5" s="5" t="s">
        <v>14</v>
      </c>
      <c r="E5" s="6" t="s">
        <v>13</v>
      </c>
      <c r="F5" s="5" t="s">
        <v>12</v>
      </c>
      <c r="G5" s="5" t="s">
        <v>15</v>
      </c>
    </row>
    <row r="6" spans="1:7" ht="14.25">
      <c r="A6" s="2"/>
      <c r="B6" s="2"/>
      <c r="C6" s="2"/>
      <c r="D6" s="7"/>
      <c r="E6" s="7"/>
      <c r="F6" s="7"/>
      <c r="G6" s="7"/>
    </row>
    <row r="7" spans="1:7" ht="14.25">
      <c r="A7" s="1" t="s">
        <v>31</v>
      </c>
      <c r="B7" s="2"/>
      <c r="C7" s="2"/>
      <c r="D7" s="7"/>
      <c r="E7" s="7"/>
      <c r="F7" s="7"/>
      <c r="G7" s="7"/>
    </row>
    <row r="8" spans="1:7" ht="14.25">
      <c r="A8" s="2" t="s">
        <v>5</v>
      </c>
      <c r="B8" s="9" t="s">
        <v>17</v>
      </c>
      <c r="C8" s="2" t="s">
        <v>1</v>
      </c>
      <c r="D8" s="3">
        <v>277141.44</v>
      </c>
      <c r="E8" s="3">
        <v>58017.58</v>
      </c>
      <c r="F8" s="3">
        <v>842.78</v>
      </c>
      <c r="G8" s="3">
        <f aca="true" t="shared" si="0" ref="G8:G14">ROUND(F8*12,2)</f>
        <v>10113.36</v>
      </c>
    </row>
    <row r="9" spans="1:7" ht="14.25">
      <c r="A9" s="2" t="s">
        <v>5</v>
      </c>
      <c r="B9" s="9" t="s">
        <v>17</v>
      </c>
      <c r="C9" s="2" t="s">
        <v>11</v>
      </c>
      <c r="D9" s="3">
        <v>1616125.87</v>
      </c>
      <c r="E9" s="3">
        <v>675251.59</v>
      </c>
      <c r="F9" s="3">
        <v>8476.34</v>
      </c>
      <c r="G9" s="3">
        <f t="shared" si="0"/>
        <v>101716.08</v>
      </c>
    </row>
    <row r="10" spans="1:7" ht="14.25">
      <c r="A10" s="2" t="s">
        <v>5</v>
      </c>
      <c r="B10" s="9" t="s">
        <v>18</v>
      </c>
      <c r="C10" s="2" t="s">
        <v>10</v>
      </c>
      <c r="D10" s="3">
        <v>372406.99</v>
      </c>
      <c r="E10" s="3">
        <v>50937.13</v>
      </c>
      <c r="F10" s="3">
        <v>1131.94</v>
      </c>
      <c r="G10" s="3">
        <f t="shared" si="0"/>
        <v>13583.28</v>
      </c>
    </row>
    <row r="11" spans="1:7" ht="14.25">
      <c r="A11" s="2" t="s">
        <v>5</v>
      </c>
      <c r="B11" s="9" t="s">
        <v>18</v>
      </c>
      <c r="C11" s="2" t="s">
        <v>9</v>
      </c>
      <c r="D11" s="3">
        <v>1818650.05</v>
      </c>
      <c r="E11" s="3">
        <v>531932.92</v>
      </c>
      <c r="F11" s="3">
        <v>6216.02</v>
      </c>
      <c r="G11" s="3">
        <f t="shared" si="0"/>
        <v>74592.24</v>
      </c>
    </row>
    <row r="12" spans="1:7" ht="14.25">
      <c r="A12" s="2" t="s">
        <v>5</v>
      </c>
      <c r="B12" s="9" t="s">
        <v>18</v>
      </c>
      <c r="C12" s="2" t="s">
        <v>7</v>
      </c>
      <c r="D12" s="3">
        <v>10465138.9</v>
      </c>
      <c r="E12" s="3">
        <v>104655.72</v>
      </c>
      <c r="F12" s="3">
        <v>32890.45</v>
      </c>
      <c r="G12" s="3">
        <f t="shared" si="0"/>
        <v>394685.4</v>
      </c>
    </row>
    <row r="13" spans="1:7" ht="14.25">
      <c r="A13" s="2" t="s">
        <v>5</v>
      </c>
      <c r="B13" s="9" t="s">
        <v>18</v>
      </c>
      <c r="C13" s="2" t="s">
        <v>6</v>
      </c>
      <c r="D13" s="3">
        <v>137925.8</v>
      </c>
      <c r="E13" s="3">
        <v>38013.92</v>
      </c>
      <c r="F13" s="3">
        <v>466.88</v>
      </c>
      <c r="G13" s="3">
        <f t="shared" si="0"/>
        <v>5602.56</v>
      </c>
    </row>
    <row r="14" spans="1:7" ht="14.25">
      <c r="A14" s="2" t="s">
        <v>8</v>
      </c>
      <c r="B14" s="9" t="s">
        <v>19</v>
      </c>
      <c r="C14" s="2" t="s">
        <v>0</v>
      </c>
      <c r="D14" s="7">
        <v>81054.35</v>
      </c>
      <c r="E14" s="7">
        <v>20975.73</v>
      </c>
      <c r="F14" s="7">
        <v>469.36</v>
      </c>
      <c r="G14" s="7">
        <f t="shared" si="0"/>
        <v>5632.32</v>
      </c>
    </row>
    <row r="15" spans="1:7" ht="14.25">
      <c r="A15" s="2"/>
      <c r="B15" s="2"/>
      <c r="C15" s="2"/>
      <c r="D15" s="11">
        <f>SUM(D8:D14)</f>
        <v>14768443.4</v>
      </c>
      <c r="E15" s="11">
        <f>SUM(E8:E14)</f>
        <v>1479784.5899999999</v>
      </c>
      <c r="F15" s="11">
        <f>SUM(F8:F14)</f>
        <v>50493.77</v>
      </c>
      <c r="G15" s="11">
        <f>SUM(G8:G14)</f>
        <v>605925.2400000001</v>
      </c>
    </row>
    <row r="16" spans="1:7" ht="14.25">
      <c r="A16" s="2" t="s">
        <v>32</v>
      </c>
      <c r="B16" s="2"/>
      <c r="C16" s="2"/>
      <c r="D16" s="7"/>
      <c r="E16" s="7"/>
      <c r="F16" s="7"/>
      <c r="G16" s="10">
        <v>365154.42</v>
      </c>
    </row>
    <row r="17" spans="1:7" ht="14.25">
      <c r="A17" s="2"/>
      <c r="B17" s="2"/>
      <c r="C17" s="2"/>
      <c r="D17" s="7"/>
      <c r="E17" s="7"/>
      <c r="F17" s="7"/>
      <c r="G17" s="11">
        <f>G15-G16</f>
        <v>240770.82000000012</v>
      </c>
    </row>
    <row r="18" spans="1:7" ht="14.25">
      <c r="A18" s="2"/>
      <c r="B18" s="2"/>
      <c r="C18" s="2"/>
      <c r="D18" s="7"/>
      <c r="E18" s="7"/>
      <c r="F18" s="7"/>
      <c r="G18" s="11"/>
    </row>
    <row r="20" ht="12.75">
      <c r="D20" s="8"/>
    </row>
  </sheetData>
  <sheetProtection/>
  <mergeCells count="2">
    <mergeCell ref="A1:G1"/>
    <mergeCell ref="A2:G2"/>
  </mergeCells>
  <printOptions horizontalCentered="1"/>
  <pageMargins left="0.7" right="0.7" top="1.2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 Yoder</dc:creator>
  <cp:keywords/>
  <dc:description/>
  <cp:lastModifiedBy>JMY</cp:lastModifiedBy>
  <cp:lastPrinted>2015-02-04T22:54:00Z</cp:lastPrinted>
  <dcterms:created xsi:type="dcterms:W3CDTF">2014-10-17T19:24:35Z</dcterms:created>
  <dcterms:modified xsi:type="dcterms:W3CDTF">2015-02-04T22:55:05Z</dcterms:modified>
  <cp:category/>
  <cp:version/>
  <cp:contentType/>
  <cp:contentStatus/>
</cp:coreProperties>
</file>