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725" tabRatio="826"/>
  </bookViews>
  <sheets>
    <sheet name="Rev Req" sheetId="21" r:id="rId1"/>
  </sheets>
  <calcPr calcId="145621"/>
  <customWorkbookViews>
    <customWorkbookView name="AEP - Personal View" guid="{1A71DBA7-455A-42A6-8E67-76585C9C5BEF}" mergeInterval="0" personalView="1" maximized="1" windowWidth="1020" windowHeight="553" tabRatio="826" activeSheetId="11"/>
  </customWorkbookViews>
</workbook>
</file>

<file path=xl/calcChain.xml><?xml version="1.0" encoding="utf-8"?>
<calcChain xmlns="http://schemas.openxmlformats.org/spreadsheetml/2006/main">
  <c r="B15" i="21" l="1"/>
  <c r="B9" i="21"/>
  <c r="B10" i="21" s="1"/>
  <c r="B11" i="21" l="1"/>
  <c r="B13" i="21" s="1"/>
  <c r="B16" i="21"/>
  <c r="B17" i="21" s="1"/>
</calcChain>
</file>

<file path=xl/sharedStrings.xml><?xml version="1.0" encoding="utf-8"?>
<sst xmlns="http://schemas.openxmlformats.org/spreadsheetml/2006/main" count="24" uniqueCount="24">
  <si>
    <t>Total</t>
  </si>
  <si>
    <t>Revenue Requirement</t>
  </si>
  <si>
    <t>Big Sandy 1 Operations Rider (BS1OR)</t>
  </si>
  <si>
    <t>Big Sandy 1 Coal Operations</t>
  </si>
  <si>
    <t>KY Retail</t>
  </si>
  <si>
    <t>Non Fuel Plant O&amp;M - Demand</t>
  </si>
  <si>
    <t>a</t>
  </si>
  <si>
    <t>Non Fuel Plant O&amp;M - Energy</t>
  </si>
  <si>
    <t>b</t>
  </si>
  <si>
    <t>Jan- Sept 14 PJM Charges and Credits</t>
  </si>
  <si>
    <t>c</t>
  </si>
  <si>
    <t>Annualize PJM Charges and Credits</t>
  </si>
  <si>
    <t>d = c/9*12</t>
  </si>
  <si>
    <t xml:space="preserve">Total BS1 Operational Expense </t>
  </si>
  <si>
    <t>e = a+b+d</t>
  </si>
  <si>
    <t>gross up factor</t>
  </si>
  <si>
    <t>f</t>
  </si>
  <si>
    <t>KY Retail Total</t>
  </si>
  <si>
    <t>g = e*f</t>
  </si>
  <si>
    <t>Demand Total</t>
  </si>
  <si>
    <t>h = a*f</t>
  </si>
  <si>
    <t>Energy Total</t>
  </si>
  <si>
    <t>i= (b+d)*f</t>
  </si>
  <si>
    <t>AEV WP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</si>
</sst>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23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7" fillId="0" borderId="9">
      <alignment horizontal="center"/>
    </xf>
    <xf numFmtId="3" fontId="2" fillId="0" borderId="0" applyFont="0" applyFill="0" applyBorder="0" applyAlignment="0" applyProtection="0"/>
    <xf numFmtId="0" fontId="2" fillId="24" borderId="0" applyNumberFormat="0" applyFont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9" fontId="21" fillId="0" borderId="0" applyFont="0" applyFill="0" applyBorder="0" applyAlignment="0" applyProtection="0"/>
  </cellStyleXfs>
  <cellXfs count="13">
    <xf numFmtId="0" fontId="0" fillId="0" borderId="0" xfId="0"/>
    <xf numFmtId="0" fontId="22" fillId="0" borderId="0" xfId="0" applyFont="1"/>
    <xf numFmtId="0" fontId="0" fillId="0" borderId="0" xfId="0" applyAlignment="1">
      <alignment horizontal="center"/>
    </xf>
    <xf numFmtId="168" fontId="0" fillId="0" borderId="0" xfId="28" applyNumberFormat="1" applyFont="1"/>
    <xf numFmtId="0" fontId="0" fillId="0" borderId="12" xfId="0" applyBorder="1"/>
    <xf numFmtId="168" fontId="0" fillId="0" borderId="12" xfId="28" applyNumberFormat="1" applyFont="1" applyBorder="1"/>
    <xf numFmtId="0" fontId="0" fillId="0" borderId="0" xfId="0" quotePrefix="1"/>
    <xf numFmtId="168" fontId="0" fillId="0" borderId="0" xfId="0" applyNumberFormat="1"/>
    <xf numFmtId="0" fontId="0" fillId="0" borderId="11" xfId="0" applyBorder="1"/>
    <xf numFmtId="168" fontId="0" fillId="0" borderId="11" xfId="0" applyNumberFormat="1" applyBorder="1"/>
    <xf numFmtId="9" fontId="0" fillId="0" borderId="0" xfId="49" applyFont="1"/>
    <xf numFmtId="168" fontId="0" fillId="0" borderId="12" xfId="0" applyNumberFormat="1" applyBorder="1"/>
    <xf numFmtId="0" fontId="0" fillId="0" borderId="0" xfId="0" applyFill="1" applyBorder="1"/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9" builtinId="5"/>
    <cellStyle name="PSChar" xfId="40"/>
    <cellStyle name="PSDate" xfId="41"/>
    <cellStyle name="PSDec" xfId="42"/>
    <cellStyle name="PSHeading" xfId="43"/>
    <cellStyle name="PSInt" xfId="44"/>
    <cellStyle name="PSSpacer" xfId="45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E5" sqref="E5"/>
    </sheetView>
  </sheetViews>
  <sheetFormatPr defaultRowHeight="12.75" x14ac:dyDescent="0.2"/>
  <cols>
    <col min="1" max="1" width="34.7109375" bestFit="1" customWidth="1"/>
    <col min="2" max="2" width="12.28515625" bestFit="1" customWidth="1"/>
  </cols>
  <sheetData>
    <row r="1" spans="1:3" x14ac:dyDescent="0.2">
      <c r="A1" t="s">
        <v>23</v>
      </c>
    </row>
    <row r="2" spans="1:3" ht="15" x14ac:dyDescent="0.25">
      <c r="A2" s="1" t="s">
        <v>2</v>
      </c>
    </row>
    <row r="3" spans="1:3" x14ac:dyDescent="0.2">
      <c r="A3" t="s">
        <v>3</v>
      </c>
    </row>
    <row r="4" spans="1:3" x14ac:dyDescent="0.2">
      <c r="A4" t="s">
        <v>1</v>
      </c>
    </row>
    <row r="6" spans="1:3" x14ac:dyDescent="0.2">
      <c r="B6" s="2" t="s">
        <v>4</v>
      </c>
    </row>
    <row r="7" spans="1:3" x14ac:dyDescent="0.2">
      <c r="A7" t="s">
        <v>5</v>
      </c>
      <c r="B7" s="3">
        <v>9150077</v>
      </c>
      <c r="C7" t="s">
        <v>6</v>
      </c>
    </row>
    <row r="8" spans="1:3" x14ac:dyDescent="0.2">
      <c r="A8" t="s">
        <v>7</v>
      </c>
      <c r="B8" s="3">
        <v>3351767</v>
      </c>
      <c r="C8" t="s">
        <v>8</v>
      </c>
    </row>
    <row r="9" spans="1:3" x14ac:dyDescent="0.2">
      <c r="A9" t="s">
        <v>9</v>
      </c>
      <c r="B9" s="3">
        <f>4300110*0.986</f>
        <v>4239908.46</v>
      </c>
      <c r="C9" t="s">
        <v>10</v>
      </c>
    </row>
    <row r="10" spans="1:3" x14ac:dyDescent="0.2">
      <c r="A10" s="4" t="s">
        <v>11</v>
      </c>
      <c r="B10" s="5">
        <f>B9/9*12</f>
        <v>5653211.2800000003</v>
      </c>
      <c r="C10" s="6" t="s">
        <v>12</v>
      </c>
    </row>
    <row r="11" spans="1:3" x14ac:dyDescent="0.2">
      <c r="A11" t="s">
        <v>13</v>
      </c>
      <c r="B11" s="7">
        <f>B10+B7+B8</f>
        <v>18155055.280000001</v>
      </c>
      <c r="C11" t="s">
        <v>14</v>
      </c>
    </row>
    <row r="12" spans="1:3" x14ac:dyDescent="0.2">
      <c r="A12" t="s">
        <v>15</v>
      </c>
      <c r="B12">
        <v>1.004977</v>
      </c>
      <c r="C12" t="s">
        <v>16</v>
      </c>
    </row>
    <row r="13" spans="1:3" x14ac:dyDescent="0.2">
      <c r="A13" s="8" t="s">
        <v>17</v>
      </c>
      <c r="B13" s="9">
        <f>B12*B11</f>
        <v>18245412.990128562</v>
      </c>
      <c r="C13" t="s">
        <v>18</v>
      </c>
    </row>
    <row r="15" spans="1:3" x14ac:dyDescent="0.2">
      <c r="A15" t="s">
        <v>19</v>
      </c>
      <c r="B15" s="7">
        <f>B7*B12</f>
        <v>9195616.9332289994</v>
      </c>
      <c r="C15" s="10" t="s">
        <v>20</v>
      </c>
    </row>
    <row r="16" spans="1:3" x14ac:dyDescent="0.2">
      <c r="A16" s="4" t="s">
        <v>21</v>
      </c>
      <c r="B16" s="11">
        <f>(B10+B8)*B12</f>
        <v>9049796.0568995606</v>
      </c>
      <c r="C16" s="10" t="s">
        <v>22</v>
      </c>
    </row>
    <row r="17" spans="1:2" x14ac:dyDescent="0.2">
      <c r="A17" s="12" t="s">
        <v>0</v>
      </c>
      <c r="B17" s="7">
        <f>B16+B15</f>
        <v>18245412.990128562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 Req</vt:lpstr>
    </vt:vector>
  </TitlesOfParts>
  <Company>AEP-IT-CPS 4/30/3-(8-835-3050)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Alex Vaughan</cp:lastModifiedBy>
  <cp:lastPrinted>2014-12-11T12:56:27Z</cp:lastPrinted>
  <dcterms:created xsi:type="dcterms:W3CDTF">2006-01-09T16:03:13Z</dcterms:created>
  <dcterms:modified xsi:type="dcterms:W3CDTF">2015-02-03T15:23:29Z</dcterms:modified>
</cp:coreProperties>
</file>