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576" windowHeight="12072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<sst xmlns="http://schemas.openxmlformats.org/spreadsheetml/2006/main" count="21" uniqueCount="14">
  <si>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>Operating Ratio</t>
  </si>
  <si>
    <t>Total</t>
  </si>
  <si>
    <t xml:space="preserve">Common Equity </t>
  </si>
  <si>
    <t>FERC Rate of Return 12.16%/12</t>
  </si>
  <si>
    <t>KY Portion</t>
  </si>
  <si>
    <t>Change in Operating Ratio</t>
  </si>
  <si>
    <t>Change in return Calculation</t>
  </si>
  <si>
    <t>Monthly Depreciation to Add</t>
  </si>
  <si>
    <t>Total Increase to Bill</t>
  </si>
  <si>
    <t>KY Piece of Depreciation</t>
  </si>
  <si>
    <t>KY Return</t>
  </si>
  <si>
    <t xml:space="preserve"> </t>
  </si>
  <si>
    <t>With the In-Service Projects Included</t>
  </si>
  <si>
    <t>Without the In-Service projects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</si>
</sst>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_(* #,##0.0000_);_(* \(#,##0.0000\);_(* &quot;-&quot;????_);_(@_)"/>
    <numFmt numFmtId="168" formatCode="0.0%"/>
    <numFmt numFmtId="169" formatCode="0.000%"/>
    <numFmt numFmtId="170" formatCode="0.0000%"/>
    <numFmt numFmtId="171" formatCode="_(* #,##0.000_);_(* \(#,##0.000\);_(* &quot;-&quot;??_);_(@_)"/>
    <numFmt numFmtId="172" formatCode="_(* #,##0.0000_);_(* \(#,##0.0000\);_(* &quot;-&quot;??_);_(@_)"/>
    <numFmt numFmtId="173" formatCode="0.00000%"/>
    <numFmt numFmtId="174" formatCode="_(* #,##0.00000_);_(* \(#,##0.00000\);_(* &quot;-&quot;??_);_(@_)"/>
    <numFmt numFmtId="175" formatCode="_(* #,##0.00000_);_(* \(#,##0.00000\);_(* &quot;-&quot;?????_);_(@_)"/>
    <numFmt numFmtId="176" formatCode="[$-409]dddd\,\ mmmm\ dd\,\ yyyy"/>
    <numFmt numFmtId="177" formatCode="[$-409]h:mm:ss\ AM/PM"/>
    <numFmt numFmtId="178" formatCode="&quot;$&quot;#,##0.00"/>
    <numFmt numFmtId="179" formatCode="&quot;$&quot;#,##0.0"/>
    <numFmt numFmtId="180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Fill="1" applyAlignment="1">
      <alignment/>
    </xf>
    <xf numFmtId="17" fontId="0" fillId="0" borderId="0" xfId="0" applyNumberFormat="1" applyFill="1" applyAlignment="1">
      <alignment/>
    </xf>
    <xf numFmtId="165" fontId="0" fillId="0" borderId="0" xfId="42" applyNumberFormat="1" applyFont="1" applyFill="1" applyAlignment="1">
      <alignment/>
    </xf>
    <xf numFmtId="173" fontId="0" fillId="0" borderId="0" xfId="59" applyNumberFormat="1" applyFont="1" applyFill="1" applyAlignment="1">
      <alignment/>
    </xf>
    <xf numFmtId="169" fontId="0" fillId="0" borderId="0" xfId="59" applyNumberFormat="1" applyFont="1" applyFill="1" applyAlignment="1">
      <alignment/>
    </xf>
    <xf numFmtId="4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0" fontId="0" fillId="33" borderId="0" xfId="0" applyFill="1" applyAlignment="1">
      <alignment/>
    </xf>
    <xf numFmtId="180" fontId="0" fillId="33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PageLayoutView="0" workbookViewId="0" topLeftCell="A1">
      <selection activeCell="A27" sqref="A27"/>
    </sheetView>
  </sheetViews>
  <sheetFormatPr defaultColWidth="9.140625" defaultRowHeight="15"/>
  <cols>
    <col min="1" max="1" width="28.421875" style="1" bestFit="1" customWidth="1"/>
    <col min="2" max="12" width="15.7109375" style="1" customWidth="1"/>
    <col min="13" max="13" width="14.421875" style="1" customWidth="1"/>
    <col min="14" max="14" width="2.8515625" style="1" customWidth="1"/>
    <col min="15" max="15" width="13.28125" style="1" bestFit="1" customWidth="1"/>
    <col min="16" max="16384" width="9.140625" style="1" customWidth="1"/>
  </cols>
  <sheetData>
    <row r="1" ht="14.25">
      <c r="A1" s="1" t="s">
        <v>12</v>
      </c>
    </row>
    <row r="2" spans="2:15" ht="14.25">
      <c r="B2" s="2">
        <v>41548</v>
      </c>
      <c r="C2" s="2">
        <v>41579</v>
      </c>
      <c r="D2" s="2">
        <v>41609</v>
      </c>
      <c r="E2" s="2">
        <v>41640</v>
      </c>
      <c r="F2" s="2">
        <v>41671</v>
      </c>
      <c r="G2" s="2">
        <v>41699</v>
      </c>
      <c r="H2" s="2">
        <v>41730</v>
      </c>
      <c r="I2" s="2">
        <v>41760</v>
      </c>
      <c r="J2" s="2">
        <v>41791</v>
      </c>
      <c r="K2" s="2">
        <v>41821</v>
      </c>
      <c r="L2" s="2">
        <v>41852</v>
      </c>
      <c r="M2" s="2">
        <v>41883</v>
      </c>
      <c r="O2" s="1" t="s">
        <v>1</v>
      </c>
    </row>
    <row r="3" spans="1:13" ht="14.25">
      <c r="A3" s="1" t="s">
        <v>2</v>
      </c>
      <c r="B3" s="3">
        <v>88965716</v>
      </c>
      <c r="C3" s="3">
        <v>86632395</v>
      </c>
      <c r="D3" s="3">
        <v>82882971</v>
      </c>
      <c r="E3" s="3">
        <v>90409891</v>
      </c>
      <c r="F3" s="3">
        <v>88124738</v>
      </c>
      <c r="G3" s="3">
        <v>85399632</v>
      </c>
      <c r="H3" s="3">
        <v>87581802</v>
      </c>
      <c r="I3" s="3">
        <v>83805291</v>
      </c>
      <c r="J3" s="3">
        <v>81509490</v>
      </c>
      <c r="K3" s="3">
        <v>95513477</v>
      </c>
      <c r="L3" s="3">
        <v>92920571</v>
      </c>
      <c r="M3" s="3">
        <v>90281359</v>
      </c>
    </row>
    <row r="4" spans="1:13" ht="14.25">
      <c r="A4" s="1" t="s">
        <v>3</v>
      </c>
      <c r="B4" s="4">
        <f>0.1216/12</f>
        <v>0.010133333333333333</v>
      </c>
      <c r="C4" s="4">
        <f aca="true" t="shared" si="0" ref="C4:M4">0.1216/12</f>
        <v>0.010133333333333333</v>
      </c>
      <c r="D4" s="4">
        <f t="shared" si="0"/>
        <v>0.010133333333333333</v>
      </c>
      <c r="E4" s="4">
        <f t="shared" si="0"/>
        <v>0.010133333333333333</v>
      </c>
      <c r="F4" s="4">
        <f t="shared" si="0"/>
        <v>0.010133333333333333</v>
      </c>
      <c r="G4" s="4">
        <f t="shared" si="0"/>
        <v>0.010133333333333333</v>
      </c>
      <c r="H4" s="4">
        <f t="shared" si="0"/>
        <v>0.010133333333333333</v>
      </c>
      <c r="I4" s="4">
        <f t="shared" si="0"/>
        <v>0.010133333333333333</v>
      </c>
      <c r="J4" s="4">
        <f t="shared" si="0"/>
        <v>0.010133333333333333</v>
      </c>
      <c r="K4" s="4">
        <f t="shared" si="0"/>
        <v>0.010133333333333333</v>
      </c>
      <c r="L4" s="4">
        <f t="shared" si="0"/>
        <v>0.010133333333333333</v>
      </c>
      <c r="M4" s="4">
        <f t="shared" si="0"/>
        <v>0.010133333333333333</v>
      </c>
    </row>
    <row r="5" spans="1:13" ht="14.25">
      <c r="A5" s="1" t="s">
        <v>0</v>
      </c>
      <c r="B5" s="5">
        <v>0.805829</v>
      </c>
      <c r="C5" s="5">
        <v>0.7768</v>
      </c>
      <c r="D5" s="5">
        <v>0.776</v>
      </c>
      <c r="E5" s="5">
        <v>0.8165</v>
      </c>
      <c r="F5" s="5">
        <v>0.7889</v>
      </c>
      <c r="G5" s="5">
        <v>0.7616</v>
      </c>
      <c r="H5" s="5">
        <v>0.7338</v>
      </c>
      <c r="I5" s="5">
        <v>0.7143</v>
      </c>
      <c r="J5" s="5">
        <v>0.6596</v>
      </c>
      <c r="K5" s="5">
        <v>0.7057</v>
      </c>
      <c r="L5" s="5">
        <v>0.6474</v>
      </c>
      <c r="M5" s="5">
        <v>0.620119</v>
      </c>
    </row>
    <row r="6" spans="1:13" ht="14.25">
      <c r="A6" s="1" t="s">
        <v>4</v>
      </c>
      <c r="B6" s="5">
        <v>0.3</v>
      </c>
      <c r="C6" s="5">
        <v>0.3</v>
      </c>
      <c r="D6" s="5">
        <v>0.3</v>
      </c>
      <c r="E6" s="5">
        <v>0.3</v>
      </c>
      <c r="F6" s="5">
        <v>0.3</v>
      </c>
      <c r="G6" s="5">
        <v>0.3</v>
      </c>
      <c r="H6" s="5">
        <v>0.3</v>
      </c>
      <c r="I6" s="5">
        <v>0.3</v>
      </c>
      <c r="J6" s="5">
        <v>0.3</v>
      </c>
      <c r="K6" s="5">
        <v>0.3</v>
      </c>
      <c r="L6" s="5">
        <v>0.3</v>
      </c>
      <c r="M6" s="5">
        <v>0.3</v>
      </c>
    </row>
    <row r="7" spans="1:15" ht="14.25">
      <c r="A7" s="1" t="s">
        <v>10</v>
      </c>
      <c r="B7" s="6">
        <f>B3*B4*B5*B6</f>
        <v>217941.10803403458</v>
      </c>
      <c r="C7" s="6">
        <f aca="true" t="shared" si="1" ref="C7:L7">C3*C4*C5*C6</f>
        <v>204579.97508544</v>
      </c>
      <c r="D7" s="6">
        <f t="shared" si="1"/>
        <v>195524.24390784</v>
      </c>
      <c r="E7" s="6">
        <f t="shared" si="1"/>
        <v>224411.81504456</v>
      </c>
      <c r="F7" s="6">
        <f t="shared" si="1"/>
        <v>211345.681656928</v>
      </c>
      <c r="G7" s="6">
        <f t="shared" si="1"/>
        <v>197722.69358284798</v>
      </c>
      <c r="H7" s="6">
        <f t="shared" si="1"/>
        <v>195373.27997510397</v>
      </c>
      <c r="I7" s="6">
        <f t="shared" si="1"/>
        <v>181980.842858352</v>
      </c>
      <c r="J7" s="6">
        <f t="shared" si="1"/>
        <v>163441.52519616</v>
      </c>
      <c r="K7" s="6">
        <f t="shared" si="1"/>
        <v>204907.73658545598</v>
      </c>
      <c r="L7" s="6">
        <f t="shared" si="1"/>
        <v>182876.60410281597</v>
      </c>
      <c r="M7" s="6">
        <f>M3*M4*M5*M6</f>
        <v>170194.9656276318</v>
      </c>
      <c r="O7" s="6">
        <f>SUM(B7:M7)</f>
        <v>2350300.47165717</v>
      </c>
    </row>
    <row r="10" ht="14.25">
      <c r="A10" s="1" t="s">
        <v>13</v>
      </c>
    </row>
    <row r="11" spans="2:13" ht="14.25">
      <c r="B11" s="2">
        <v>41548</v>
      </c>
      <c r="C11" s="2">
        <v>41579</v>
      </c>
      <c r="D11" s="2">
        <v>41609</v>
      </c>
      <c r="E11" s="2">
        <v>41640</v>
      </c>
      <c r="F11" s="2">
        <v>41671</v>
      </c>
      <c r="G11" s="2">
        <v>41699</v>
      </c>
      <c r="H11" s="2">
        <v>41730</v>
      </c>
      <c r="I11" s="2">
        <v>41760</v>
      </c>
      <c r="J11" s="2">
        <v>41791</v>
      </c>
      <c r="K11" s="2">
        <v>41821</v>
      </c>
      <c r="L11" s="2">
        <v>41852</v>
      </c>
      <c r="M11" s="2">
        <v>41883</v>
      </c>
    </row>
    <row r="12" spans="1:13" ht="14.25">
      <c r="A12" s="1" t="s">
        <v>2</v>
      </c>
      <c r="B12" s="3">
        <f>B3</f>
        <v>88965716</v>
      </c>
      <c r="C12" s="3">
        <f aca="true" t="shared" si="2" ref="C12:M12">C3</f>
        <v>86632395</v>
      </c>
      <c r="D12" s="3">
        <f t="shared" si="2"/>
        <v>82882971</v>
      </c>
      <c r="E12" s="3">
        <f t="shared" si="2"/>
        <v>90409891</v>
      </c>
      <c r="F12" s="3">
        <f t="shared" si="2"/>
        <v>88124738</v>
      </c>
      <c r="G12" s="3">
        <f t="shared" si="2"/>
        <v>85399632</v>
      </c>
      <c r="H12" s="3">
        <f t="shared" si="2"/>
        <v>87581802</v>
      </c>
      <c r="I12" s="3">
        <f t="shared" si="2"/>
        <v>83805291</v>
      </c>
      <c r="J12" s="3">
        <f t="shared" si="2"/>
        <v>81509490</v>
      </c>
      <c r="K12" s="3">
        <f t="shared" si="2"/>
        <v>95513477</v>
      </c>
      <c r="L12" s="3">
        <f t="shared" si="2"/>
        <v>92920571</v>
      </c>
      <c r="M12" s="3">
        <f t="shared" si="2"/>
        <v>90281359</v>
      </c>
    </row>
    <row r="13" spans="1:13" ht="14.25">
      <c r="A13" s="1" t="s">
        <v>3</v>
      </c>
      <c r="B13" s="4">
        <f>0.1216/12</f>
        <v>0.010133333333333333</v>
      </c>
      <c r="C13" s="4">
        <f aca="true" t="shared" si="3" ref="C13:L13">0.1216/12</f>
        <v>0.010133333333333333</v>
      </c>
      <c r="D13" s="4">
        <f t="shared" si="3"/>
        <v>0.010133333333333333</v>
      </c>
      <c r="E13" s="4">
        <f t="shared" si="3"/>
        <v>0.010133333333333333</v>
      </c>
      <c r="F13" s="4">
        <f t="shared" si="3"/>
        <v>0.010133333333333333</v>
      </c>
      <c r="G13" s="4">
        <f t="shared" si="3"/>
        <v>0.010133333333333333</v>
      </c>
      <c r="H13" s="4">
        <f t="shared" si="3"/>
        <v>0.010133333333333333</v>
      </c>
      <c r="I13" s="4">
        <f t="shared" si="3"/>
        <v>0.010133333333333333</v>
      </c>
      <c r="J13" s="4">
        <f t="shared" si="3"/>
        <v>0.010133333333333333</v>
      </c>
      <c r="K13" s="4">
        <f t="shared" si="3"/>
        <v>0.010133333333333333</v>
      </c>
      <c r="L13" s="4">
        <f t="shared" si="3"/>
        <v>0.010133333333333333</v>
      </c>
      <c r="M13" s="4">
        <f>0.1216/12</f>
        <v>0.010133333333333333</v>
      </c>
    </row>
    <row r="14" spans="1:13" ht="14.25">
      <c r="A14" s="1" t="s">
        <v>0</v>
      </c>
      <c r="B14" s="5">
        <v>0.782</v>
      </c>
      <c r="C14" s="5">
        <v>0.752</v>
      </c>
      <c r="D14" s="5">
        <v>0.7497</v>
      </c>
      <c r="E14" s="5">
        <v>0.7937</v>
      </c>
      <c r="F14" s="5">
        <v>0.7658</v>
      </c>
      <c r="G14" s="5">
        <v>0.7347</v>
      </c>
      <c r="H14" s="5">
        <v>0.7046</v>
      </c>
      <c r="I14" s="5">
        <v>0.6815</v>
      </c>
      <c r="J14" s="5">
        <v>0.6194</v>
      </c>
      <c r="K14" s="5">
        <v>0.6738</v>
      </c>
      <c r="L14" s="5">
        <v>0.6089</v>
      </c>
      <c r="M14" s="5">
        <v>0.5811</v>
      </c>
    </row>
    <row r="15" spans="1:13" ht="14.25">
      <c r="A15" s="1" t="s">
        <v>4</v>
      </c>
      <c r="B15" s="5">
        <v>0.3</v>
      </c>
      <c r="C15" s="5">
        <v>0.3</v>
      </c>
      <c r="D15" s="5">
        <v>0.3</v>
      </c>
      <c r="E15" s="5">
        <v>0.3</v>
      </c>
      <c r="F15" s="5">
        <v>0.3</v>
      </c>
      <c r="G15" s="5">
        <v>0.3</v>
      </c>
      <c r="H15" s="5">
        <v>0.3</v>
      </c>
      <c r="I15" s="5">
        <v>0.3</v>
      </c>
      <c r="J15" s="5">
        <v>0.3</v>
      </c>
      <c r="K15" s="5">
        <v>0.3</v>
      </c>
      <c r="L15" s="5">
        <v>0.3</v>
      </c>
      <c r="M15" s="5">
        <v>0.3</v>
      </c>
    </row>
    <row r="16" spans="1:15" ht="14.25">
      <c r="A16" s="1" t="s">
        <v>10</v>
      </c>
      <c r="B16" s="6">
        <f>B12*B13*B14*B15</f>
        <v>211496.41733248002</v>
      </c>
      <c r="C16" s="6">
        <f aca="true" t="shared" si="4" ref="C16:M16">C12*C13*C14*C15</f>
        <v>198048.5855616</v>
      </c>
      <c r="D16" s="6">
        <f t="shared" si="4"/>
        <v>188897.584610448</v>
      </c>
      <c r="E16" s="6">
        <f t="shared" si="4"/>
        <v>218145.32467956797</v>
      </c>
      <c r="F16" s="6">
        <f t="shared" si="4"/>
        <v>205157.210055616</v>
      </c>
      <c r="G16" s="6">
        <f t="shared" si="4"/>
        <v>190739.053276416</v>
      </c>
      <c r="H16" s="6">
        <f t="shared" si="4"/>
        <v>187598.81857516797</v>
      </c>
      <c r="I16" s="6">
        <f t="shared" si="4"/>
        <v>173624.44968215996</v>
      </c>
      <c r="J16" s="6">
        <f t="shared" si="4"/>
        <v>153480.41344223998</v>
      </c>
      <c r="K16" s="6">
        <f t="shared" si="4"/>
        <v>195645.22163990396</v>
      </c>
      <c r="L16" s="6">
        <f t="shared" si="4"/>
        <v>172001.18047297598</v>
      </c>
      <c r="M16" s="6">
        <f t="shared" si="4"/>
        <v>159485.99305329597</v>
      </c>
      <c r="O16" s="6">
        <f>SUM(B16:M16)</f>
        <v>2254320.252381872</v>
      </c>
    </row>
    <row r="19" spans="1:13" ht="14.25">
      <c r="A19" s="1" t="s">
        <v>5</v>
      </c>
      <c r="B19" s="7">
        <f>B5-B14</f>
        <v>0.02382899999999999</v>
      </c>
      <c r="C19" s="7">
        <f aca="true" t="shared" si="5" ref="C19:M19">C5-C14</f>
        <v>0.024800000000000044</v>
      </c>
      <c r="D19" s="7">
        <f t="shared" si="5"/>
        <v>0.02629999999999999</v>
      </c>
      <c r="E19" s="7">
        <f t="shared" si="5"/>
        <v>0.022800000000000042</v>
      </c>
      <c r="F19" s="7">
        <f t="shared" si="5"/>
        <v>0.02310000000000001</v>
      </c>
      <c r="G19" s="7">
        <f t="shared" si="5"/>
        <v>0.026900000000000035</v>
      </c>
      <c r="H19" s="7">
        <f t="shared" si="5"/>
        <v>0.029200000000000004</v>
      </c>
      <c r="I19" s="7">
        <f t="shared" si="5"/>
        <v>0.03280000000000005</v>
      </c>
      <c r="J19" s="7">
        <f t="shared" si="5"/>
        <v>0.040200000000000014</v>
      </c>
      <c r="K19" s="7">
        <f t="shared" si="5"/>
        <v>0.03190000000000004</v>
      </c>
      <c r="L19" s="7">
        <f t="shared" si="5"/>
        <v>0.03849999999999998</v>
      </c>
      <c r="M19" s="7">
        <f t="shared" si="5"/>
        <v>0.039019000000000026</v>
      </c>
    </row>
    <row r="20" spans="1:15" ht="14.25">
      <c r="A20" s="1" t="s">
        <v>6</v>
      </c>
      <c r="B20" s="6">
        <f>B7-B16</f>
        <v>6444.6907015545585</v>
      </c>
      <c r="C20" s="6">
        <f aca="true" t="shared" si="6" ref="C20:M20">C7-C16</f>
        <v>6531.389523840015</v>
      </c>
      <c r="D20" s="6">
        <f t="shared" si="6"/>
        <v>6626.659297392005</v>
      </c>
      <c r="E20" s="6">
        <f t="shared" si="6"/>
        <v>6266.490364992031</v>
      </c>
      <c r="F20" s="6">
        <f t="shared" si="6"/>
        <v>6188.47160131202</v>
      </c>
      <c r="G20" s="6">
        <f t="shared" si="6"/>
        <v>6983.640306431975</v>
      </c>
      <c r="H20" s="6">
        <f t="shared" si="6"/>
        <v>7774.461399936001</v>
      </c>
      <c r="I20" s="6">
        <f t="shared" si="6"/>
        <v>8356.39317619204</v>
      </c>
      <c r="J20" s="6">
        <f t="shared" si="6"/>
        <v>9961.111753920006</v>
      </c>
      <c r="K20" s="6">
        <f t="shared" si="6"/>
        <v>9262.514945552015</v>
      </c>
      <c r="L20" s="6">
        <f t="shared" si="6"/>
        <v>10875.423629839992</v>
      </c>
      <c r="M20" s="6">
        <f t="shared" si="6"/>
        <v>10708.972574335843</v>
      </c>
      <c r="O20" s="6">
        <f>SUM(B20:M20)</f>
        <v>95980.2192752985</v>
      </c>
    </row>
    <row r="22" spans="1:13" s="9" customFormat="1" ht="14.25">
      <c r="A22" s="9" t="s">
        <v>7</v>
      </c>
      <c r="B22" s="10">
        <f>22184723*0.0352/12</f>
        <v>65075.18746666668</v>
      </c>
      <c r="C22" s="10">
        <f aca="true" t="shared" si="7" ref="C22:M22">22184723*0.0352/12</f>
        <v>65075.18746666668</v>
      </c>
      <c r="D22" s="10">
        <f t="shared" si="7"/>
        <v>65075.18746666668</v>
      </c>
      <c r="E22" s="10">
        <f t="shared" si="7"/>
        <v>65075.18746666668</v>
      </c>
      <c r="F22" s="10">
        <f t="shared" si="7"/>
        <v>65075.18746666668</v>
      </c>
      <c r="G22" s="10">
        <f t="shared" si="7"/>
        <v>65075.18746666668</v>
      </c>
      <c r="H22" s="10">
        <f t="shared" si="7"/>
        <v>65075.18746666668</v>
      </c>
      <c r="I22" s="10">
        <f t="shared" si="7"/>
        <v>65075.18746666668</v>
      </c>
      <c r="J22" s="10">
        <f t="shared" si="7"/>
        <v>65075.18746666668</v>
      </c>
      <c r="K22" s="10">
        <f t="shared" si="7"/>
        <v>65075.18746666668</v>
      </c>
      <c r="L22" s="10">
        <f t="shared" si="7"/>
        <v>65075.18746666668</v>
      </c>
      <c r="M22" s="10">
        <f t="shared" si="7"/>
        <v>65075.18746666668</v>
      </c>
    </row>
    <row r="23" spans="1:15" ht="14.25">
      <c r="A23" s="1" t="s">
        <v>9</v>
      </c>
      <c r="B23" s="8">
        <f>B22*0.3</f>
        <v>19522.55624</v>
      </c>
      <c r="C23" s="8">
        <f aca="true" t="shared" si="8" ref="C23:M23">C22*0.3</f>
        <v>19522.55624</v>
      </c>
      <c r="D23" s="8">
        <f t="shared" si="8"/>
        <v>19522.55624</v>
      </c>
      <c r="E23" s="8">
        <f t="shared" si="8"/>
        <v>19522.55624</v>
      </c>
      <c r="F23" s="8">
        <f t="shared" si="8"/>
        <v>19522.55624</v>
      </c>
      <c r="G23" s="8">
        <f t="shared" si="8"/>
        <v>19522.55624</v>
      </c>
      <c r="H23" s="8">
        <f t="shared" si="8"/>
        <v>19522.55624</v>
      </c>
      <c r="I23" s="8">
        <f t="shared" si="8"/>
        <v>19522.55624</v>
      </c>
      <c r="J23" s="8">
        <f t="shared" si="8"/>
        <v>19522.55624</v>
      </c>
      <c r="K23" s="8">
        <f t="shared" si="8"/>
        <v>19522.55624</v>
      </c>
      <c r="L23" s="8">
        <f t="shared" si="8"/>
        <v>19522.55624</v>
      </c>
      <c r="M23" s="8">
        <f t="shared" si="8"/>
        <v>19522.55624</v>
      </c>
      <c r="O23" s="6">
        <f>SUM(B23:M23)</f>
        <v>234270.67488000004</v>
      </c>
    </row>
    <row r="25" spans="1:15" ht="14.25">
      <c r="A25" s="1" t="s">
        <v>8</v>
      </c>
      <c r="B25" s="6">
        <f>B20+B23</f>
        <v>25967.24694155456</v>
      </c>
      <c r="C25" s="6">
        <f aca="true" t="shared" si="9" ref="C25:M25">C20+C23</f>
        <v>26053.945763840016</v>
      </c>
      <c r="D25" s="6">
        <f t="shared" si="9"/>
        <v>26149.215537392007</v>
      </c>
      <c r="E25" s="6">
        <f t="shared" si="9"/>
        <v>25789.046604992032</v>
      </c>
      <c r="F25" s="6">
        <f t="shared" si="9"/>
        <v>25711.02784131202</v>
      </c>
      <c r="G25" s="6">
        <f t="shared" si="9"/>
        <v>26506.196546431976</v>
      </c>
      <c r="H25" s="6">
        <f t="shared" si="9"/>
        <v>27297.017639936003</v>
      </c>
      <c r="I25" s="6">
        <f t="shared" si="9"/>
        <v>27878.94941619204</v>
      </c>
      <c r="J25" s="6">
        <f t="shared" si="9"/>
        <v>29483.667993920008</v>
      </c>
      <c r="K25" s="6">
        <f t="shared" si="9"/>
        <v>28785.071185552017</v>
      </c>
      <c r="L25" s="6">
        <f t="shared" si="9"/>
        <v>30397.979869839994</v>
      </c>
      <c r="M25" s="6">
        <f t="shared" si="9"/>
        <v>30231.528814335845</v>
      </c>
      <c r="O25" s="6">
        <f>SUM(B25:M25)</f>
        <v>330250.8941552985</v>
      </c>
    </row>
    <row r="31" ht="14.25">
      <c r="L31" s="1" t="s">
        <v>11</v>
      </c>
    </row>
    <row r="33" ht="14.25">
      <c r="L33" s="1" t="s">
        <v>11</v>
      </c>
    </row>
    <row r="34" ht="14.25">
      <c r="L34" s="1" t="s">
        <v>11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Johnson</dc:creator>
  <cp:keywords/>
  <dc:description/>
  <cp:lastModifiedBy>AEP</cp:lastModifiedBy>
  <cp:lastPrinted>2014-12-02T15:40:13Z</cp:lastPrinted>
  <dcterms:created xsi:type="dcterms:W3CDTF">2014-12-01T20:32:20Z</dcterms:created>
  <dcterms:modified xsi:type="dcterms:W3CDTF">2014-12-02T17:52:17Z</dcterms:modified>
  <cp:category/>
  <cp:version/>
  <cp:contentType/>
  <cp:contentStatus/>
</cp:coreProperties>
</file>