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11640" tabRatio="928" activeTab="0"/>
  </bookViews>
  <sheets>
    <sheet name="Schedule 7" sheetId="1" r:id="rId1"/>
  </sheets>
  <definedNames>
    <definedName name="_xlnm.Print_Area" localSheetId="0">'Schedule 7'!$A$1:$N$54</definedName>
  </definedNames>
  <calcPr fullCalcOnLoad="1"/>
</workbook>
</file>

<file path=xl/sharedStrings.xml><?xml version="1.0" encoding="utf-8"?>
<sst xmlns="http://schemas.openxmlformats.org/spreadsheetml/2006/main" count="80" uniqueCount="35">
  <si>
    <t>Line No.</t>
  </si>
  <si>
    <t>Kentucky Power Company</t>
  </si>
  <si>
    <t>For the Periods as Shown</t>
  </si>
  <si>
    <t>Item</t>
  </si>
  <si>
    <t>SEC Method</t>
  </si>
  <si>
    <t>Bond or Mortgage Indenture Requirement</t>
  </si>
  <si>
    <t>Net Income</t>
  </si>
  <si>
    <t>Additions (Itemized)</t>
  </si>
  <si>
    <t>Total Additions</t>
  </si>
  <si>
    <t>Deductions (Itemized)</t>
  </si>
  <si>
    <t>Total Deductions</t>
  </si>
  <si>
    <t>Income Available for Fixed Charge Coverage</t>
  </si>
  <si>
    <t>Fixed Charges</t>
  </si>
  <si>
    <t>Fixed Charge Coverage Ratio</t>
  </si>
  <si>
    <t>Computation fo Fixed Charge Coverage Ratios</t>
  </si>
  <si>
    <t>Federal Income Tax</t>
  </si>
  <si>
    <t>State Income Tax</t>
  </si>
  <si>
    <t>n/a</t>
  </si>
  <si>
    <t>$ in (000's) where applicable</t>
  </si>
  <si>
    <t>Interest Expense</t>
  </si>
  <si>
    <t>AFUDC</t>
  </si>
  <si>
    <t>Est. Interest in Lease Rentals</t>
  </si>
  <si>
    <t>Case No. 2014-00396</t>
  </si>
  <si>
    <t>Test Year</t>
  </si>
  <si>
    <t>1st Calendar Year</t>
  </si>
  <si>
    <t>2nd Calendar Year</t>
  </si>
  <si>
    <t>3rd Calendar Year</t>
  </si>
  <si>
    <t>4th Calendar Year</t>
  </si>
  <si>
    <t>5th Calendar Year</t>
  </si>
  <si>
    <t>6th Calendar Year</t>
  </si>
  <si>
    <t>7th Calendar Year</t>
  </si>
  <si>
    <t>8th Calendar Year</t>
  </si>
  <si>
    <t>9th Calendar Year</t>
  </si>
  <si>
    <t>10th Calendar Year</t>
  </si>
  <si>
    <t>Note: The 2013 Kentucky Power Annual Report financial statements have been restated to give retroactive effect to the transfer of a fifty percent interest in Units 1 and 2 of the Mitchell Plant to the Company on December 31, 2013. The Company restated the balance sheets as of December 31, 2013 and 2012, and the related statements of income, comprehensive income (loss), changes in common shareholder's equity, and cash flows for each of the three years in the period ended December 31, 2013.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</si>
</sst>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
    <numFmt numFmtId="169" formatCode="mm/dd/yy"/>
    <numFmt numFmtId="170" formatCode="0.000%"/>
    <numFmt numFmtId="171" formatCode="&quot;$&quot;#,##0.000_);\(&quot;$&quot;#,##0.000\)"/>
    <numFmt numFmtId="172" formatCode="[$-409]dddd\,\ mmmm\ dd\,\ yyyy"/>
    <numFmt numFmtId="173" formatCode="_(* #,##0.000_);_(* \(#,##0.000\);_(* &quot;-&quot;???_);_(@_)"/>
    <numFmt numFmtId="174" formatCode="_(* #,##0.0000_);_(* \(#,##0.0000\);_(* &quot;-&quot;???_);_(@_)"/>
    <numFmt numFmtId="175" formatCode="[$-409]mmmm\-yy;@"/>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409]h:mm:ss\ AM/PM"/>
    <numFmt numFmtId="182" formatCode="_(&quot;$&quot;* #,##0.0_);_(&quot;$&quot;* \(#,##0.0\);_(&quot;$&quot;* &quot;-&quot;??_);_(@_)"/>
    <numFmt numFmtId="183" formatCode="_(&quot;$&quot;* #,##0_);_(&quot;$&quot;* \(#,##0\);_(&quot;$&quot;* &quot;-&quot;??_);_(@_)"/>
  </numFmts>
  <fonts count="37">
    <font>
      <sz val="10"/>
      <name val="Arial"/>
      <family val="0"/>
    </font>
    <font>
      <sz val="7"/>
      <name val="Arial"/>
      <family val="0"/>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double"/>
    </border>
    <border>
      <left>
        <color indexed="63"/>
      </left>
      <right style="thin"/>
      <top style="thin"/>
      <bottom>
        <color indexed="63"/>
      </bottom>
    </border>
    <border>
      <left style="thin"/>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76">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horizontal="center"/>
    </xf>
    <xf numFmtId="41" fontId="0" fillId="0" borderId="0" xfId="0" applyNumberFormat="1" applyBorder="1" applyAlignment="1">
      <alignment horizontal="center"/>
    </xf>
    <xf numFmtId="0" fontId="0" fillId="0" borderId="11" xfId="0" applyBorder="1" applyAlignment="1">
      <alignment horizontal="center"/>
    </xf>
    <xf numFmtId="2" fontId="0" fillId="0" borderId="13"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41" fontId="0" fillId="0" borderId="10" xfId="0" applyNumberFormat="1" applyBorder="1" applyAlignment="1">
      <alignment horizontal="center"/>
    </xf>
    <xf numFmtId="41" fontId="0" fillId="0" borderId="10" xfId="0" applyNumberFormat="1" applyFill="1" applyBorder="1" applyAlignment="1">
      <alignment horizontal="center"/>
    </xf>
    <xf numFmtId="2" fontId="0" fillId="0" borderId="16" xfId="0" applyNumberFormat="1" applyBorder="1" applyAlignment="1">
      <alignment horizontal="center"/>
    </xf>
    <xf numFmtId="177" fontId="0" fillId="0" borderId="17" xfId="42" applyNumberFormat="1" applyFont="1" applyBorder="1" applyAlignment="1">
      <alignment/>
    </xf>
    <xf numFmtId="0" fontId="0" fillId="0" borderId="11" xfId="0" applyFont="1" applyBorder="1" applyAlignment="1">
      <alignment/>
    </xf>
    <xf numFmtId="177" fontId="0" fillId="0" borderId="10" xfId="0" applyNumberFormat="1" applyBorder="1" applyAlignment="1">
      <alignment/>
    </xf>
    <xf numFmtId="2" fontId="0" fillId="0" borderId="16" xfId="0" applyNumberFormat="1" applyFont="1" applyBorder="1" applyAlignment="1">
      <alignment/>
    </xf>
    <xf numFmtId="0" fontId="0" fillId="0" borderId="14" xfId="0" applyFont="1" applyBorder="1" applyAlignment="1">
      <alignment horizontal="center"/>
    </xf>
    <xf numFmtId="177" fontId="0" fillId="0" borderId="0" xfId="0" applyNumberFormat="1" applyAlignment="1">
      <alignment/>
    </xf>
    <xf numFmtId="177" fontId="0" fillId="0" borderId="0" xfId="42" applyNumberFormat="1" applyFont="1" applyBorder="1" applyAlignment="1">
      <alignment/>
    </xf>
    <xf numFmtId="0" fontId="0" fillId="0" borderId="15" xfId="0" applyFill="1" applyBorder="1" applyAlignment="1">
      <alignment/>
    </xf>
    <xf numFmtId="0" fontId="0" fillId="0" borderId="0" xfId="0" applyFill="1" applyAlignment="1">
      <alignment/>
    </xf>
    <xf numFmtId="0" fontId="0" fillId="0" borderId="10" xfId="0" applyFill="1" applyBorder="1" applyAlignment="1">
      <alignment/>
    </xf>
    <xf numFmtId="0" fontId="0" fillId="0" borderId="11" xfId="0" applyFill="1" applyBorder="1" applyAlignment="1">
      <alignment/>
    </xf>
    <xf numFmtId="0" fontId="0" fillId="0" borderId="11" xfId="0" applyFont="1" applyFill="1" applyBorder="1" applyAlignment="1">
      <alignment/>
    </xf>
    <xf numFmtId="0" fontId="0" fillId="0" borderId="0" xfId="0" applyFont="1" applyFill="1" applyAlignment="1">
      <alignment/>
    </xf>
    <xf numFmtId="2" fontId="0" fillId="0" borderId="16" xfId="0" applyNumberFormat="1" applyFont="1" applyFill="1" applyBorder="1" applyAlignment="1">
      <alignment/>
    </xf>
    <xf numFmtId="0" fontId="0" fillId="0" borderId="14" xfId="0" applyFont="1" applyFill="1" applyBorder="1" applyAlignment="1">
      <alignment horizontal="center"/>
    </xf>
    <xf numFmtId="0" fontId="0" fillId="0" borderId="13" xfId="0" applyFont="1" applyFill="1" applyBorder="1" applyAlignment="1">
      <alignment horizontal="center"/>
    </xf>
    <xf numFmtId="0" fontId="2" fillId="0" borderId="0" xfId="55" applyFont="1" applyAlignment="1">
      <alignment/>
      <protection/>
    </xf>
    <xf numFmtId="0" fontId="0" fillId="0" borderId="13" xfId="0" applyBorder="1" applyAlignment="1">
      <alignment horizontal="center"/>
    </xf>
    <xf numFmtId="177" fontId="0" fillId="0" borderId="10" xfId="42" applyNumberFormat="1" applyFont="1" applyBorder="1" applyAlignment="1">
      <alignment/>
    </xf>
    <xf numFmtId="2" fontId="0" fillId="0" borderId="10" xfId="0" applyNumberFormat="1" applyFont="1" applyBorder="1" applyAlignment="1">
      <alignment/>
    </xf>
    <xf numFmtId="14" fontId="0" fillId="0" borderId="10" xfId="0" applyNumberFormat="1"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177" fontId="0" fillId="0" borderId="17" xfId="42" applyNumberFormat="1" applyFont="1" applyFill="1" applyBorder="1" applyAlignment="1">
      <alignment/>
    </xf>
    <xf numFmtId="0" fontId="0" fillId="0" borderId="15" xfId="0" applyFill="1" applyBorder="1" applyAlignment="1">
      <alignment horizontal="center"/>
    </xf>
    <xf numFmtId="0" fontId="0" fillId="0" borderId="11" xfId="0" applyFill="1" applyBorder="1" applyAlignment="1">
      <alignment horizontal="center"/>
    </xf>
    <xf numFmtId="177" fontId="0" fillId="0" borderId="10" xfId="42" applyNumberFormat="1" applyFont="1" applyFill="1" applyBorder="1" applyAlignment="1">
      <alignment/>
    </xf>
    <xf numFmtId="0" fontId="0" fillId="0" borderId="0" xfId="0" applyFill="1" applyBorder="1" applyAlignment="1">
      <alignment horizontal="center"/>
    </xf>
    <xf numFmtId="177" fontId="0" fillId="0" borderId="18" xfId="42" applyNumberFormat="1" applyFont="1" applyFill="1" applyBorder="1" applyAlignment="1">
      <alignment/>
    </xf>
    <xf numFmtId="0" fontId="0" fillId="0" borderId="0" xfId="0" applyFill="1" applyBorder="1" applyAlignment="1">
      <alignment/>
    </xf>
    <xf numFmtId="177" fontId="0" fillId="0" borderId="0" xfId="42" applyNumberFormat="1" applyFont="1" applyFill="1" applyBorder="1" applyAlignment="1">
      <alignment/>
    </xf>
    <xf numFmtId="41" fontId="0" fillId="0" borderId="0" xfId="0" applyNumberFormat="1" applyFill="1" applyBorder="1" applyAlignment="1">
      <alignment horizontal="center"/>
    </xf>
    <xf numFmtId="2" fontId="0" fillId="0" borderId="13" xfId="0" applyNumberFormat="1" applyFont="1" applyBorder="1" applyAlignment="1">
      <alignment/>
    </xf>
    <xf numFmtId="0" fontId="2" fillId="0" borderId="0" xfId="55" applyFont="1" applyBorder="1" applyAlignment="1">
      <alignment/>
      <protection/>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5" xfId="0" applyBorder="1" applyAlignment="1">
      <alignment/>
    </xf>
    <xf numFmtId="0" fontId="0" fillId="0" borderId="11" xfId="0" applyBorder="1" applyAlignment="1">
      <alignment horizontal="left" indent="4"/>
    </xf>
    <xf numFmtId="0" fontId="0" fillId="0" borderId="11" xfId="0" applyFill="1" applyBorder="1" applyAlignment="1">
      <alignment horizontal="left" indent="4"/>
    </xf>
    <xf numFmtId="0" fontId="0" fillId="0" borderId="11" xfId="0" applyFont="1" applyFill="1" applyBorder="1" applyAlignment="1">
      <alignment horizontal="left" indent="4"/>
    </xf>
    <xf numFmtId="0" fontId="0" fillId="0" borderId="22" xfId="0" applyBorder="1" applyAlignment="1">
      <alignment/>
    </xf>
    <xf numFmtId="0" fontId="0" fillId="0" borderId="0" xfId="0" applyBorder="1" applyAlignment="1">
      <alignment horizontal="center" wrapText="1"/>
    </xf>
    <xf numFmtId="0" fontId="0" fillId="0" borderId="23" xfId="0" applyBorder="1" applyAlignment="1">
      <alignment horizontal="center" vertical="center" wrapText="1"/>
    </xf>
    <xf numFmtId="0" fontId="1" fillId="0" borderId="23" xfId="0" applyFont="1" applyBorder="1" applyAlignment="1">
      <alignment horizontal="center" vertical="center" wrapText="1"/>
    </xf>
    <xf numFmtId="0" fontId="0" fillId="0" borderId="23" xfId="0" applyFill="1" applyBorder="1" applyAlignment="1">
      <alignment horizontal="center" vertical="center" wrapText="1"/>
    </xf>
    <xf numFmtId="0" fontId="0" fillId="0" borderId="10" xfId="0" applyBorder="1" applyAlignment="1">
      <alignment horizontal="center" vertical="center" wrapText="1"/>
    </xf>
    <xf numFmtId="0" fontId="1" fillId="0" borderId="0"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0" fillId="0" borderId="24" xfId="0" applyFill="1" applyBorder="1" applyAlignment="1">
      <alignment horizontal="center" vertical="center" wrapText="1"/>
    </xf>
    <xf numFmtId="0" fontId="0" fillId="0" borderId="24" xfId="0" applyBorder="1" applyAlignment="1">
      <alignment horizontal="center" vertical="center" wrapText="1"/>
    </xf>
    <xf numFmtId="0" fontId="0" fillId="0" borderId="0" xfId="0" applyFont="1" applyBorder="1" applyAlignment="1">
      <alignment horizontal="center" wrapText="1"/>
    </xf>
    <xf numFmtId="0" fontId="0" fillId="0" borderId="0" xfId="55" applyFont="1" applyAlignment="1">
      <alignment horizontal="left" wrapText="1"/>
      <protection/>
    </xf>
    <xf numFmtId="14" fontId="0" fillId="0" borderId="23" xfId="0" applyNumberFormat="1" applyBorder="1" applyAlignment="1">
      <alignment horizontal="center" vertical="center" wrapText="1"/>
    </xf>
    <xf numFmtId="0" fontId="0" fillId="0" borderId="25" xfId="0" applyBorder="1" applyAlignment="1">
      <alignment horizontal="center" vertical="center" wrapText="1"/>
    </xf>
    <xf numFmtId="0" fontId="1" fillId="0" borderId="23" xfId="0" applyFont="1" applyFill="1" applyBorder="1" applyAlignment="1">
      <alignment horizontal="center" vertical="center" wrapText="1"/>
    </xf>
    <xf numFmtId="0" fontId="1" fillId="0" borderId="25"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85" zoomScaleNormal="85" workbookViewId="0" topLeftCell="B1">
      <selection activeCell="Q11" sqref="Q11"/>
    </sheetView>
  </sheetViews>
  <sheetFormatPr defaultColWidth="9.140625" defaultRowHeight="12.75"/>
  <cols>
    <col min="1" max="1" width="7.8515625" style="1" bestFit="1" customWidth="1"/>
    <col min="2" max="2" width="38.28125" style="1" bestFit="1" customWidth="1"/>
    <col min="3" max="3" width="11.7109375" style="0" bestFit="1" customWidth="1"/>
    <col min="4" max="4" width="9.28125" style="0" bestFit="1" customWidth="1"/>
    <col min="5" max="5" width="10.7109375" style="0" bestFit="1" customWidth="1"/>
    <col min="6" max="6" width="10.57421875" style="0" bestFit="1" customWidth="1"/>
    <col min="7" max="7" width="10.7109375" style="0" bestFit="1" customWidth="1"/>
    <col min="9" max="9" width="10.57421875" style="0" bestFit="1" customWidth="1"/>
    <col min="11" max="11" width="11.140625" style="0" customWidth="1"/>
    <col min="13" max="13" width="11.140625" style="0" customWidth="1"/>
  </cols>
  <sheetData>
    <row r="1" spans="3:16" ht="12.75">
      <c r="C1" s="1"/>
      <c r="D1" s="56" t="s">
        <v>1</v>
      </c>
      <c r="E1" s="56"/>
      <c r="F1" s="56"/>
      <c r="G1" s="56"/>
      <c r="H1" s="56"/>
      <c r="I1" s="56"/>
      <c r="J1" s="1"/>
      <c r="K1" s="1"/>
      <c r="L1" s="1"/>
      <c r="M1" s="1"/>
      <c r="N1" s="1"/>
      <c r="O1" s="1"/>
      <c r="P1" s="1"/>
    </row>
    <row r="2" spans="3:16" ht="12.75">
      <c r="C2" s="1"/>
      <c r="D2" s="70" t="s">
        <v>22</v>
      </c>
      <c r="E2" s="56"/>
      <c r="F2" s="56"/>
      <c r="G2" s="56"/>
      <c r="H2" s="56"/>
      <c r="I2" s="56"/>
      <c r="J2" s="1"/>
      <c r="K2" s="1"/>
      <c r="L2" s="1"/>
      <c r="M2" s="1"/>
      <c r="N2" s="1"/>
      <c r="O2" s="1"/>
      <c r="P2" s="1"/>
    </row>
    <row r="3" spans="3:16" ht="12.75">
      <c r="C3" s="1"/>
      <c r="D3" s="56" t="s">
        <v>14</v>
      </c>
      <c r="E3" s="56"/>
      <c r="F3" s="56"/>
      <c r="G3" s="56"/>
      <c r="H3" s="56"/>
      <c r="I3" s="56"/>
      <c r="J3" s="1"/>
      <c r="K3" s="1"/>
      <c r="L3" s="1"/>
      <c r="M3" s="1"/>
      <c r="N3" s="1"/>
      <c r="O3" s="1"/>
      <c r="P3" s="1"/>
    </row>
    <row r="4" spans="3:16" ht="12.75">
      <c r="C4" s="1"/>
      <c r="D4" s="56" t="s">
        <v>2</v>
      </c>
      <c r="E4" s="56"/>
      <c r="F4" s="56"/>
      <c r="G4" s="56"/>
      <c r="H4" s="56"/>
      <c r="I4" s="56"/>
      <c r="J4" s="1"/>
      <c r="K4" s="1"/>
      <c r="L4" s="1"/>
      <c r="M4" s="1"/>
      <c r="N4" s="1"/>
      <c r="O4" s="1"/>
      <c r="P4" s="1"/>
    </row>
    <row r="5" spans="3:16" ht="12.75">
      <c r="C5" s="1"/>
      <c r="D5" s="56" t="s">
        <v>18</v>
      </c>
      <c r="E5" s="56"/>
      <c r="F5" s="56"/>
      <c r="G5" s="56"/>
      <c r="H5" s="56"/>
      <c r="I5" s="56"/>
      <c r="J5" s="1"/>
      <c r="K5" s="1"/>
      <c r="L5" s="1"/>
      <c r="M5" s="1"/>
      <c r="N5" s="1"/>
      <c r="O5" s="1"/>
      <c r="P5" s="1"/>
    </row>
    <row r="6" spans="3:16" ht="12.75">
      <c r="C6" s="4"/>
      <c r="D6" s="4"/>
      <c r="E6" s="4"/>
      <c r="F6" s="4"/>
      <c r="G6" s="4"/>
      <c r="H6" s="4"/>
      <c r="I6" s="4"/>
      <c r="J6" s="4"/>
      <c r="K6" s="4"/>
      <c r="L6" s="4"/>
      <c r="M6" s="4"/>
      <c r="N6" s="4"/>
      <c r="O6" s="1"/>
      <c r="P6" s="1"/>
    </row>
    <row r="7" spans="1:14" ht="12.75" customHeight="1">
      <c r="A7" s="62" t="s">
        <v>0</v>
      </c>
      <c r="B7" s="69" t="s">
        <v>3</v>
      </c>
      <c r="C7" s="68" t="s">
        <v>33</v>
      </c>
      <c r="D7" s="59"/>
      <c r="E7" s="59" t="s">
        <v>32</v>
      </c>
      <c r="F7" s="59"/>
      <c r="G7" s="59" t="s">
        <v>31</v>
      </c>
      <c r="H7" s="59"/>
      <c r="I7" s="59" t="s">
        <v>30</v>
      </c>
      <c r="J7" s="59"/>
      <c r="K7" s="59" t="s">
        <v>29</v>
      </c>
      <c r="L7" s="59"/>
      <c r="M7" s="59" t="s">
        <v>28</v>
      </c>
      <c r="N7" s="59"/>
    </row>
    <row r="8" spans="1:14" ht="12.75">
      <c r="A8" s="63"/>
      <c r="B8" s="69"/>
      <c r="C8" s="68"/>
      <c r="D8" s="59"/>
      <c r="E8" s="59"/>
      <c r="F8" s="59"/>
      <c r="G8" s="59"/>
      <c r="H8" s="59"/>
      <c r="I8" s="59"/>
      <c r="J8" s="59"/>
      <c r="K8" s="59"/>
      <c r="L8" s="59"/>
      <c r="M8" s="59"/>
      <c r="N8" s="59"/>
    </row>
    <row r="9" spans="1:14" ht="12.75" customHeight="1">
      <c r="A9" s="63"/>
      <c r="B9" s="69"/>
      <c r="C9" s="69" t="s">
        <v>4</v>
      </c>
      <c r="D9" s="58" t="s">
        <v>5</v>
      </c>
      <c r="E9" s="57" t="s">
        <v>4</v>
      </c>
      <c r="F9" s="58" t="s">
        <v>5</v>
      </c>
      <c r="G9" s="57" t="s">
        <v>4</v>
      </c>
      <c r="H9" s="58" t="s">
        <v>5</v>
      </c>
      <c r="I9" s="57" t="s">
        <v>4</v>
      </c>
      <c r="J9" s="58" t="s">
        <v>5</v>
      </c>
      <c r="K9" s="57" t="s">
        <v>4</v>
      </c>
      <c r="L9" s="58" t="s">
        <v>5</v>
      </c>
      <c r="M9" s="57" t="s">
        <v>4</v>
      </c>
      <c r="N9" s="58" t="s">
        <v>5</v>
      </c>
    </row>
    <row r="10" spans="1:14" ht="12.75">
      <c r="A10" s="63"/>
      <c r="B10" s="69"/>
      <c r="C10" s="69"/>
      <c r="D10" s="58"/>
      <c r="E10" s="57"/>
      <c r="F10" s="58"/>
      <c r="G10" s="57"/>
      <c r="H10" s="58"/>
      <c r="I10" s="57"/>
      <c r="J10" s="58"/>
      <c r="K10" s="57"/>
      <c r="L10" s="58"/>
      <c r="M10" s="57"/>
      <c r="N10" s="58"/>
    </row>
    <row r="11" spans="1:14" ht="12.75">
      <c r="A11" s="64"/>
      <c r="B11" s="69"/>
      <c r="C11" s="69"/>
      <c r="D11" s="58"/>
      <c r="E11" s="57"/>
      <c r="F11" s="58"/>
      <c r="G11" s="57"/>
      <c r="H11" s="58"/>
      <c r="I11" s="57"/>
      <c r="J11" s="58"/>
      <c r="K11" s="57"/>
      <c r="L11" s="58"/>
      <c r="M11" s="57"/>
      <c r="N11" s="58"/>
    </row>
    <row r="12" spans="1:17" ht="12.75">
      <c r="A12" s="48">
        <v>1</v>
      </c>
      <c r="B12" s="51" t="s">
        <v>6</v>
      </c>
      <c r="C12" s="42">
        <v>25905</v>
      </c>
      <c r="D12" s="38"/>
      <c r="E12" s="37">
        <v>20809.399907000003</v>
      </c>
      <c r="F12" s="39"/>
      <c r="G12" s="37">
        <v>35035.02933899991</v>
      </c>
      <c r="H12" s="38"/>
      <c r="I12" s="37">
        <v>32469.556517999976</v>
      </c>
      <c r="J12" s="38"/>
      <c r="K12" s="37">
        <v>24531.320961999863</v>
      </c>
      <c r="L12" s="38"/>
      <c r="M12" s="37">
        <v>23936</v>
      </c>
      <c r="N12" s="10"/>
      <c r="Q12" s="19"/>
    </row>
    <row r="13" spans="1:14" ht="12.75">
      <c r="A13" s="49">
        <v>2</v>
      </c>
      <c r="B13" s="3" t="s">
        <v>7</v>
      </c>
      <c r="C13" s="43"/>
      <c r="D13" s="39"/>
      <c r="E13" s="23"/>
      <c r="F13" s="39"/>
      <c r="G13" s="23"/>
      <c r="H13" s="39"/>
      <c r="I13" s="23"/>
      <c r="J13" s="39"/>
      <c r="K13" s="23"/>
      <c r="L13" s="39"/>
      <c r="M13" s="23"/>
      <c r="N13" s="7"/>
    </row>
    <row r="14" spans="1:17" ht="12.75">
      <c r="A14" s="49"/>
      <c r="B14" s="52" t="s">
        <v>15</v>
      </c>
      <c r="C14" s="44">
        <f>9298.34-325</f>
        <v>8973.34</v>
      </c>
      <c r="D14" s="39"/>
      <c r="E14" s="40">
        <v>10939.230390000004</v>
      </c>
      <c r="F14" s="39"/>
      <c r="G14" s="40">
        <f>16990.32873+17.745</f>
        <v>17008.07373</v>
      </c>
      <c r="H14" s="39"/>
      <c r="I14" s="40">
        <v>14854.656489999994</v>
      </c>
      <c r="J14" s="39"/>
      <c r="K14" s="40">
        <v>6245.72489</v>
      </c>
      <c r="L14" s="39"/>
      <c r="M14" s="40">
        <v>14169.943</v>
      </c>
      <c r="N14" s="7"/>
      <c r="Q14" s="19"/>
    </row>
    <row r="15" spans="1:14" ht="12.75">
      <c r="A15" s="49"/>
      <c r="B15" s="53" t="s">
        <v>16</v>
      </c>
      <c r="C15" s="44">
        <v>-302.792</v>
      </c>
      <c r="D15" s="39"/>
      <c r="E15" s="40">
        <v>1196.688</v>
      </c>
      <c r="F15" s="39"/>
      <c r="G15" s="40">
        <v>1646.562</v>
      </c>
      <c r="H15" s="39"/>
      <c r="I15" s="40">
        <v>1132.195</v>
      </c>
      <c r="J15" s="39"/>
      <c r="K15" s="40">
        <v>1649.82057</v>
      </c>
      <c r="L15" s="39"/>
      <c r="M15" s="40">
        <v>-4519.922</v>
      </c>
      <c r="N15" s="7"/>
    </row>
    <row r="16" spans="1:14" ht="12.75">
      <c r="A16" s="49"/>
      <c r="B16" s="54" t="s">
        <v>19</v>
      </c>
      <c r="C16" s="44">
        <v>29469.644</v>
      </c>
      <c r="D16" s="39"/>
      <c r="E16" s="40">
        <v>29071.16</v>
      </c>
      <c r="F16" s="39"/>
      <c r="G16" s="40">
        <v>28832.688</v>
      </c>
      <c r="H16" s="41"/>
      <c r="I16" s="40">
        <v>28635.383</v>
      </c>
      <c r="J16" s="39"/>
      <c r="K16" s="40">
        <v>34535.634</v>
      </c>
      <c r="L16" s="39"/>
      <c r="M16" s="40">
        <v>33812.437</v>
      </c>
      <c r="N16" s="7"/>
    </row>
    <row r="17" spans="1:18" ht="12.75">
      <c r="A17" s="49"/>
      <c r="B17" s="53" t="s">
        <v>20</v>
      </c>
      <c r="C17" s="44">
        <v>245</v>
      </c>
      <c r="D17" s="39"/>
      <c r="E17" s="40">
        <v>305</v>
      </c>
      <c r="F17" s="39"/>
      <c r="G17" s="40">
        <v>241</v>
      </c>
      <c r="H17" s="41"/>
      <c r="I17" s="40">
        <v>260</v>
      </c>
      <c r="J17" s="39"/>
      <c r="K17" s="40">
        <v>1012.376</v>
      </c>
      <c r="L17" s="39"/>
      <c r="M17" s="40">
        <v>390.81</v>
      </c>
      <c r="N17" s="7"/>
      <c r="R17" s="19"/>
    </row>
    <row r="18" spans="1:18" ht="12.75">
      <c r="A18" s="49"/>
      <c r="B18" s="53" t="s">
        <v>21</v>
      </c>
      <c r="C18" s="44">
        <v>472</v>
      </c>
      <c r="D18" s="39"/>
      <c r="E18" s="40">
        <v>578</v>
      </c>
      <c r="F18" s="39"/>
      <c r="G18" s="40">
        <v>693</v>
      </c>
      <c r="H18" s="41"/>
      <c r="I18" s="40">
        <v>802</v>
      </c>
      <c r="J18" s="39"/>
      <c r="K18" s="40">
        <v>750</v>
      </c>
      <c r="L18" s="39"/>
      <c r="M18" s="40">
        <v>649</v>
      </c>
      <c r="N18" s="7"/>
      <c r="R18" s="19"/>
    </row>
    <row r="19" spans="1:14" ht="12.75">
      <c r="A19" s="49">
        <v>3</v>
      </c>
      <c r="B19" s="3" t="s">
        <v>8</v>
      </c>
      <c r="C19" s="45">
        <f>SUM(C14:C18)</f>
        <v>38857.192</v>
      </c>
      <c r="D19" s="39"/>
      <c r="E19" s="12">
        <f>SUM(E14:E18)</f>
        <v>42090.07839</v>
      </c>
      <c r="F19" s="39"/>
      <c r="G19" s="12">
        <f>SUM(G14:G18)</f>
        <v>48421.323730000004</v>
      </c>
      <c r="H19" s="41"/>
      <c r="I19" s="12">
        <f>SUM(I14:I18)</f>
        <v>45684.234489999995</v>
      </c>
      <c r="J19" s="39"/>
      <c r="K19" s="12">
        <f>SUM(K14:K18)</f>
        <v>44193.555459999996</v>
      </c>
      <c r="L19" s="39"/>
      <c r="M19" s="12">
        <f>SUM(M14:M18)</f>
        <v>44502.268</v>
      </c>
      <c r="N19" s="7"/>
    </row>
    <row r="20" spans="1:14" ht="12.75">
      <c r="A20" s="49">
        <v>4</v>
      </c>
      <c r="B20" s="3" t="s">
        <v>9</v>
      </c>
      <c r="C20" s="45"/>
      <c r="D20" s="39"/>
      <c r="E20" s="12"/>
      <c r="F20" s="39"/>
      <c r="G20" s="12"/>
      <c r="H20" s="41"/>
      <c r="I20" s="12"/>
      <c r="J20" s="39"/>
      <c r="K20" s="12"/>
      <c r="L20" s="39"/>
      <c r="M20" s="12"/>
      <c r="N20" s="7"/>
    </row>
    <row r="21" spans="1:14" ht="12.75">
      <c r="A21" s="49">
        <v>5</v>
      </c>
      <c r="B21" s="3" t="s">
        <v>10</v>
      </c>
      <c r="C21" s="6"/>
      <c r="D21" s="7"/>
      <c r="E21" s="11"/>
      <c r="F21" s="7"/>
      <c r="G21" s="11"/>
      <c r="H21" s="5"/>
      <c r="I21" s="11"/>
      <c r="J21" s="7"/>
      <c r="K21" s="11"/>
      <c r="L21" s="7"/>
      <c r="M21" s="11"/>
      <c r="N21" s="7"/>
    </row>
    <row r="22" spans="1:14" ht="12.75" customHeight="1">
      <c r="A22" s="49">
        <v>6</v>
      </c>
      <c r="B22" s="3" t="s">
        <v>11</v>
      </c>
      <c r="C22" s="6">
        <f>C19+C12</f>
        <v>64762.192</v>
      </c>
      <c r="D22" s="7"/>
      <c r="E22" s="11">
        <f>E19+E12</f>
        <v>62899.47829700001</v>
      </c>
      <c r="F22" s="7"/>
      <c r="G22" s="11">
        <f>G19+G12</f>
        <v>83456.35306899992</v>
      </c>
      <c r="H22" s="5"/>
      <c r="I22" s="11">
        <f>I19+I12</f>
        <v>78153.79100799997</v>
      </c>
      <c r="J22" s="7"/>
      <c r="K22" s="11">
        <f>K19+K12</f>
        <v>68724.87642199986</v>
      </c>
      <c r="L22" s="7"/>
      <c r="M22" s="11">
        <f>M19+M12</f>
        <v>68438.268</v>
      </c>
      <c r="N22" s="7"/>
    </row>
    <row r="23" spans="1:14" ht="12.75">
      <c r="A23" s="49">
        <v>7</v>
      </c>
      <c r="B23" s="3" t="s">
        <v>12</v>
      </c>
      <c r="C23" s="6">
        <f>SUM(C16:C18)</f>
        <v>30186.644</v>
      </c>
      <c r="D23" s="7"/>
      <c r="E23" s="11">
        <f>SUM(E16:E18)</f>
        <v>29954.16</v>
      </c>
      <c r="F23" s="7"/>
      <c r="G23" s="11">
        <f>SUM(G16:G18)</f>
        <v>29766.688</v>
      </c>
      <c r="H23" s="5"/>
      <c r="I23" s="11">
        <f>SUM(I16:I18)</f>
        <v>29697.383</v>
      </c>
      <c r="J23" s="7"/>
      <c r="K23" s="11">
        <f>SUM(K16:K18)</f>
        <v>36298.009999999995</v>
      </c>
      <c r="L23" s="7"/>
      <c r="M23" s="11">
        <f>SUM(M16:M18)</f>
        <v>34852.246999999996</v>
      </c>
      <c r="N23" s="7"/>
    </row>
    <row r="24" spans="1:14" ht="13.5" thickBot="1">
      <c r="A24" s="50">
        <v>8</v>
      </c>
      <c r="B24" s="55" t="s">
        <v>13</v>
      </c>
      <c r="C24" s="8">
        <f>C22/C23</f>
        <v>2.145392246981811</v>
      </c>
      <c r="D24" s="9" t="s">
        <v>17</v>
      </c>
      <c r="E24" s="8">
        <f>E22/E23</f>
        <v>2.0998578593757933</v>
      </c>
      <c r="F24" s="9" t="s">
        <v>17</v>
      </c>
      <c r="G24" s="8">
        <f>G22/G23</f>
        <v>2.8036828641802516</v>
      </c>
      <c r="H24" s="9" t="s">
        <v>17</v>
      </c>
      <c r="I24" s="13">
        <f>I22/I23</f>
        <v>2.6316726631434144</v>
      </c>
      <c r="J24" s="9" t="s">
        <v>17</v>
      </c>
      <c r="K24" s="13">
        <f>K22/K23</f>
        <v>1.8933510796321855</v>
      </c>
      <c r="L24" s="9" t="s">
        <v>17</v>
      </c>
      <c r="M24" s="13">
        <f>M22/M23</f>
        <v>1.9636687413583407</v>
      </c>
      <c r="N24" s="9" t="s">
        <v>17</v>
      </c>
    </row>
    <row r="25" ht="13.5" thickTop="1"/>
    <row r="27" spans="1:14" ht="12.75">
      <c r="A27" s="62" t="s">
        <v>0</v>
      </c>
      <c r="B27" s="65" t="s">
        <v>3</v>
      </c>
      <c r="C27" s="68" t="s">
        <v>27</v>
      </c>
      <c r="D27" s="59"/>
      <c r="E27" s="59" t="s">
        <v>26</v>
      </c>
      <c r="F27" s="59"/>
      <c r="G27" s="59" t="s">
        <v>25</v>
      </c>
      <c r="H27" s="59"/>
      <c r="I27" s="59" t="s">
        <v>24</v>
      </c>
      <c r="J27" s="59"/>
      <c r="K27" s="72" t="s">
        <v>23</v>
      </c>
      <c r="L27" s="73"/>
      <c r="M27" s="34"/>
      <c r="N27" s="35"/>
    </row>
    <row r="28" spans="1:14" ht="12.75">
      <c r="A28" s="63"/>
      <c r="B28" s="66"/>
      <c r="C28" s="68"/>
      <c r="D28" s="59"/>
      <c r="E28" s="59"/>
      <c r="F28" s="59"/>
      <c r="G28" s="59"/>
      <c r="H28" s="59"/>
      <c r="I28" s="59"/>
      <c r="J28" s="59"/>
      <c r="K28" s="57"/>
      <c r="L28" s="73"/>
      <c r="M28" s="36"/>
      <c r="N28" s="35"/>
    </row>
    <row r="29" spans="1:14" ht="12.75">
      <c r="A29" s="63"/>
      <c r="B29" s="66"/>
      <c r="C29" s="69" t="s">
        <v>4</v>
      </c>
      <c r="D29" s="58" t="s">
        <v>5</v>
      </c>
      <c r="E29" s="59" t="s">
        <v>4</v>
      </c>
      <c r="F29" s="74" t="s">
        <v>5</v>
      </c>
      <c r="G29" s="59" t="s">
        <v>4</v>
      </c>
      <c r="H29" s="74" t="s">
        <v>5</v>
      </c>
      <c r="I29" s="59" t="s">
        <v>4</v>
      </c>
      <c r="J29" s="74" t="s">
        <v>5</v>
      </c>
      <c r="K29" s="57" t="s">
        <v>4</v>
      </c>
      <c r="L29" s="75" t="s">
        <v>5</v>
      </c>
      <c r="M29" s="60"/>
      <c r="N29" s="61"/>
    </row>
    <row r="30" spans="1:14" ht="12.75">
      <c r="A30" s="63"/>
      <c r="B30" s="66"/>
      <c r="C30" s="69"/>
      <c r="D30" s="58"/>
      <c r="E30" s="59"/>
      <c r="F30" s="74"/>
      <c r="G30" s="59"/>
      <c r="H30" s="74"/>
      <c r="I30" s="59"/>
      <c r="J30" s="74"/>
      <c r="K30" s="57"/>
      <c r="L30" s="75"/>
      <c r="M30" s="60"/>
      <c r="N30" s="61"/>
    </row>
    <row r="31" spans="1:14" ht="12.75">
      <c r="A31" s="64"/>
      <c r="B31" s="67"/>
      <c r="C31" s="69"/>
      <c r="D31" s="58"/>
      <c r="E31" s="59"/>
      <c r="F31" s="74"/>
      <c r="G31" s="59"/>
      <c r="H31" s="74"/>
      <c r="I31" s="59"/>
      <c r="J31" s="74"/>
      <c r="K31" s="57"/>
      <c r="L31" s="75"/>
      <c r="M31" s="60"/>
      <c r="N31" s="61"/>
    </row>
    <row r="32" spans="1:14" ht="12.75">
      <c r="A32" s="48">
        <v>1</v>
      </c>
      <c r="B32" s="51" t="s">
        <v>6</v>
      </c>
      <c r="C32" s="42">
        <v>35282</v>
      </c>
      <c r="D32" s="21"/>
      <c r="E32" s="37">
        <v>42373.948</v>
      </c>
      <c r="F32" s="21"/>
      <c r="G32" s="37">
        <v>50978.453</v>
      </c>
      <c r="H32" s="22"/>
      <c r="I32" s="37">
        <v>8906.168</v>
      </c>
      <c r="J32" s="21"/>
      <c r="K32" s="14">
        <v>65638.848</v>
      </c>
      <c r="L32" s="5"/>
      <c r="M32" s="32"/>
      <c r="N32" s="5"/>
    </row>
    <row r="33" spans="1:17" ht="12.75">
      <c r="A33" s="49">
        <v>2</v>
      </c>
      <c r="B33" s="3" t="s">
        <v>7</v>
      </c>
      <c r="C33" s="43"/>
      <c r="D33" s="24"/>
      <c r="E33" s="23"/>
      <c r="F33" s="24"/>
      <c r="G33" s="23"/>
      <c r="H33" s="22"/>
      <c r="I33" s="23"/>
      <c r="J33" s="24"/>
      <c r="K33" s="2"/>
      <c r="L33" s="5"/>
      <c r="M33" s="2"/>
      <c r="N33" s="5"/>
      <c r="Q33" s="19"/>
    </row>
    <row r="34" spans="1:17" ht="12.75">
      <c r="A34" s="49"/>
      <c r="B34" s="52" t="s">
        <v>15</v>
      </c>
      <c r="C34" s="44">
        <v>14955.264</v>
      </c>
      <c r="D34" s="24"/>
      <c r="E34" s="40">
        <v>21443.567</v>
      </c>
      <c r="F34" s="24"/>
      <c r="G34" s="40">
        <v>20069.847</v>
      </c>
      <c r="H34" s="24"/>
      <c r="I34" s="40">
        <v>4950.156</v>
      </c>
      <c r="J34" s="24"/>
      <c r="K34" s="20">
        <v>36168.806</v>
      </c>
      <c r="L34" s="5"/>
      <c r="M34" s="32"/>
      <c r="N34" s="5"/>
      <c r="Q34" s="19"/>
    </row>
    <row r="35" spans="1:14" ht="12.75">
      <c r="A35" s="49"/>
      <c r="B35" s="53" t="s">
        <v>16</v>
      </c>
      <c r="C35" s="44">
        <v>3183.199</v>
      </c>
      <c r="D35" s="24"/>
      <c r="E35" s="40">
        <v>3300.158</v>
      </c>
      <c r="F35" s="24"/>
      <c r="G35" s="40">
        <v>2331.703</v>
      </c>
      <c r="H35" s="24"/>
      <c r="I35" s="40">
        <f>2443.984-12.129</f>
        <v>2431.855</v>
      </c>
      <c r="J35" s="24"/>
      <c r="K35" s="20">
        <v>5532.011</v>
      </c>
      <c r="L35" s="5"/>
      <c r="M35" s="32"/>
      <c r="N35" s="5"/>
    </row>
    <row r="36" spans="1:14" ht="12.75">
      <c r="A36" s="49"/>
      <c r="B36" s="53" t="s">
        <v>19</v>
      </c>
      <c r="C36" s="44">
        <v>36442.547</v>
      </c>
      <c r="D36" s="24"/>
      <c r="E36" s="40">
        <v>36411.475</v>
      </c>
      <c r="F36" s="24"/>
      <c r="G36" s="40">
        <v>35777.66</v>
      </c>
      <c r="H36" s="24"/>
      <c r="I36" s="40">
        <v>44508.734</v>
      </c>
      <c r="J36" s="24"/>
      <c r="K36" s="20">
        <v>37059.503</v>
      </c>
      <c r="L36" s="5"/>
      <c r="M36" s="32"/>
      <c r="N36" s="5"/>
    </row>
    <row r="37" spans="1:14" ht="12.75">
      <c r="A37" s="49"/>
      <c r="B37" s="53" t="s">
        <v>20</v>
      </c>
      <c r="C37" s="44">
        <v>768.025</v>
      </c>
      <c r="D37" s="24"/>
      <c r="E37" s="40">
        <v>1229.389</v>
      </c>
      <c r="F37" s="24"/>
      <c r="G37" s="40">
        <v>1574.384</v>
      </c>
      <c r="H37" s="24"/>
      <c r="I37" s="40">
        <v>1366.601</v>
      </c>
      <c r="J37" s="24"/>
      <c r="K37" s="20">
        <v>3676.294</v>
      </c>
      <c r="L37" s="5"/>
      <c r="M37" s="32"/>
      <c r="N37" s="5"/>
    </row>
    <row r="38" spans="1:14" ht="12.75">
      <c r="A38" s="49"/>
      <c r="B38" s="53" t="s">
        <v>21</v>
      </c>
      <c r="C38" s="44">
        <v>279</v>
      </c>
      <c r="D38" s="25"/>
      <c r="E38" s="40">
        <v>278</v>
      </c>
      <c r="F38" s="25"/>
      <c r="G38" s="40">
        <v>380</v>
      </c>
      <c r="H38" s="25"/>
      <c r="I38" s="40">
        <v>462</v>
      </c>
      <c r="J38" s="25"/>
      <c r="K38" s="20">
        <v>462</v>
      </c>
      <c r="L38" s="5"/>
      <c r="M38" s="32"/>
      <c r="N38" s="5"/>
    </row>
    <row r="39" spans="1:14" ht="12.75">
      <c r="A39" s="49">
        <v>3</v>
      </c>
      <c r="B39" s="3" t="s">
        <v>8</v>
      </c>
      <c r="C39" s="45">
        <f>SUM(C34:C38)</f>
        <v>55628.034999999996</v>
      </c>
      <c r="D39" s="24"/>
      <c r="E39" s="12">
        <f>SUM(E34:E38)</f>
        <v>62662.589</v>
      </c>
      <c r="F39" s="24"/>
      <c r="G39" s="12">
        <f>SUM(G34:G38)</f>
        <v>60133.594000000005</v>
      </c>
      <c r="H39" s="22"/>
      <c r="I39" s="12">
        <f>SUM(I34:I38)</f>
        <v>53719.346</v>
      </c>
      <c r="J39" s="24"/>
      <c r="K39" s="12">
        <f>SUM(K34:K38)</f>
        <v>82898.61399999999</v>
      </c>
      <c r="L39" s="5"/>
      <c r="M39" s="16"/>
      <c r="N39" s="5"/>
    </row>
    <row r="40" spans="1:14" ht="12.75">
      <c r="A40" s="49">
        <v>4</v>
      </c>
      <c r="B40" s="3" t="s">
        <v>9</v>
      </c>
      <c r="C40" s="6"/>
      <c r="D40" s="3"/>
      <c r="E40" s="12"/>
      <c r="F40" s="24"/>
      <c r="G40" s="12"/>
      <c r="H40" s="22"/>
      <c r="I40" s="12"/>
      <c r="J40" s="24"/>
      <c r="K40" s="6"/>
      <c r="L40" s="5"/>
      <c r="M40" s="11"/>
      <c r="N40" s="5"/>
    </row>
    <row r="41" spans="1:14" ht="12.75">
      <c r="A41" s="49">
        <v>5</v>
      </c>
      <c r="B41" s="3" t="s">
        <v>10</v>
      </c>
      <c r="C41" s="6"/>
      <c r="D41" s="3"/>
      <c r="E41" s="12"/>
      <c r="F41" s="24"/>
      <c r="G41" s="12"/>
      <c r="H41" s="22"/>
      <c r="I41" s="12"/>
      <c r="J41" s="24"/>
      <c r="K41" s="6"/>
      <c r="L41" s="5"/>
      <c r="M41" s="11"/>
      <c r="N41" s="5"/>
    </row>
    <row r="42" spans="1:14" ht="12.75">
      <c r="A42" s="49">
        <v>6</v>
      </c>
      <c r="B42" s="3" t="s">
        <v>11</v>
      </c>
      <c r="C42" s="6">
        <f>C39+C32</f>
        <v>90910.035</v>
      </c>
      <c r="D42" s="3"/>
      <c r="E42" s="12">
        <f>E39+E32</f>
        <v>105036.537</v>
      </c>
      <c r="F42" s="24"/>
      <c r="G42" s="12">
        <f>G39+G32</f>
        <v>111112.047</v>
      </c>
      <c r="H42" s="22"/>
      <c r="I42" s="12">
        <f>I39+I32</f>
        <v>62625.513999999996</v>
      </c>
      <c r="J42" s="24"/>
      <c r="K42" s="11">
        <f>K39+K32</f>
        <v>148537.462</v>
      </c>
      <c r="L42" s="5"/>
      <c r="M42" s="11"/>
      <c r="N42" s="5"/>
    </row>
    <row r="43" spans="1:14" ht="12.75">
      <c r="A43" s="49">
        <v>7</v>
      </c>
      <c r="B43" s="3" t="s">
        <v>12</v>
      </c>
      <c r="C43" s="6">
        <f>SUM(C36:C38)</f>
        <v>37489.572</v>
      </c>
      <c r="D43" s="15"/>
      <c r="E43" s="12">
        <f>SUM(E36:E38)</f>
        <v>37918.864</v>
      </c>
      <c r="F43" s="25"/>
      <c r="G43" s="12">
        <f>SUM(G36:G38)</f>
        <v>37732.044</v>
      </c>
      <c r="H43" s="26"/>
      <c r="I43" s="12">
        <f>SUM(I36:I38)</f>
        <v>46337.335</v>
      </c>
      <c r="J43" s="25"/>
      <c r="K43" s="11">
        <f>SUM(K34:K38)</f>
        <v>82898.61399999999</v>
      </c>
      <c r="L43" s="5"/>
      <c r="M43" s="11"/>
      <c r="N43" s="5"/>
    </row>
    <row r="44" spans="1:14" ht="13.5" thickBot="1">
      <c r="A44" s="50">
        <v>8</v>
      </c>
      <c r="B44" s="55" t="s">
        <v>13</v>
      </c>
      <c r="C44" s="46">
        <f>C42/C43</f>
        <v>2.424941927851297</v>
      </c>
      <c r="D44" s="18" t="s">
        <v>17</v>
      </c>
      <c r="E44" s="27">
        <f>E42/E43</f>
        <v>2.7700338543897303</v>
      </c>
      <c r="F44" s="28" t="s">
        <v>17</v>
      </c>
      <c r="G44" s="27">
        <f>G42/G43</f>
        <v>2.944766178052798</v>
      </c>
      <c r="H44" s="29" t="s">
        <v>17</v>
      </c>
      <c r="I44" s="27">
        <f>I42/I43</f>
        <v>1.3515130725580138</v>
      </c>
      <c r="J44" s="28" t="s">
        <v>17</v>
      </c>
      <c r="K44" s="17">
        <f>K42/K43</f>
        <v>1.791796687939801</v>
      </c>
      <c r="L44" s="31" t="s">
        <v>17</v>
      </c>
      <c r="M44" s="33"/>
      <c r="N44" s="5"/>
    </row>
    <row r="45" ht="13.5" thickTop="1"/>
    <row r="46" spans="1:14" ht="12.75" customHeight="1">
      <c r="A46" s="71" t="s">
        <v>34</v>
      </c>
      <c r="B46" s="71"/>
      <c r="C46" s="71"/>
      <c r="D46" s="71"/>
      <c r="E46" s="71"/>
      <c r="F46" s="71"/>
      <c r="G46" s="71"/>
      <c r="H46" s="71"/>
      <c r="I46" s="71"/>
      <c r="J46" s="71"/>
      <c r="K46" s="71"/>
      <c r="L46" s="71"/>
      <c r="M46" s="71"/>
      <c r="N46" s="71"/>
    </row>
    <row r="47" spans="1:14" ht="12.75">
      <c r="A47" s="71"/>
      <c r="B47" s="71"/>
      <c r="C47" s="71"/>
      <c r="D47" s="71"/>
      <c r="E47" s="71"/>
      <c r="F47" s="71"/>
      <c r="G47" s="71"/>
      <c r="H47" s="71"/>
      <c r="I47" s="71"/>
      <c r="J47" s="71"/>
      <c r="K47" s="71"/>
      <c r="L47" s="71"/>
      <c r="M47" s="71"/>
      <c r="N47" s="71"/>
    </row>
    <row r="48" spans="1:14" ht="12.75">
      <c r="A48" s="71"/>
      <c r="B48" s="71"/>
      <c r="C48" s="71"/>
      <c r="D48" s="71"/>
      <c r="E48" s="71"/>
      <c r="F48" s="71"/>
      <c r="G48" s="71"/>
      <c r="H48" s="71"/>
      <c r="I48" s="71"/>
      <c r="J48" s="71"/>
      <c r="K48" s="71"/>
      <c r="L48" s="71"/>
      <c r="M48" s="71"/>
      <c r="N48" s="71"/>
    </row>
    <row r="49" spans="2:8" ht="12.75">
      <c r="B49" s="47"/>
      <c r="C49" s="30"/>
      <c r="D49" s="30"/>
      <c r="E49" s="30"/>
      <c r="F49" s="30"/>
      <c r="G49" s="30"/>
      <c r="H49" s="30"/>
    </row>
    <row r="50" spans="2:8" ht="12.75">
      <c r="B50" s="47"/>
      <c r="C50" s="30"/>
      <c r="D50" s="30"/>
      <c r="E50" s="30"/>
      <c r="F50" s="30"/>
      <c r="G50" s="30"/>
      <c r="H50" s="30"/>
    </row>
  </sheetData>
  <sheetProtection/>
  <mergeCells count="45">
    <mergeCell ref="A46:N48"/>
    <mergeCell ref="K27:L28"/>
    <mergeCell ref="H29:H31"/>
    <mergeCell ref="I29:I31"/>
    <mergeCell ref="J29:J31"/>
    <mergeCell ref="K29:K31"/>
    <mergeCell ref="L29:L31"/>
    <mergeCell ref="E29:E31"/>
    <mergeCell ref="F29:F31"/>
    <mergeCell ref="G29:G31"/>
    <mergeCell ref="D1:I1"/>
    <mergeCell ref="D2:I2"/>
    <mergeCell ref="D3:I3"/>
    <mergeCell ref="D4:I4"/>
    <mergeCell ref="E27:F28"/>
    <mergeCell ref="C9:C11"/>
    <mergeCell ref="D9:D11"/>
    <mergeCell ref="C7:D8"/>
    <mergeCell ref="I27:J28"/>
    <mergeCell ref="G27:H28"/>
    <mergeCell ref="M7:N8"/>
    <mergeCell ref="M9:M11"/>
    <mergeCell ref="N9:N11"/>
    <mergeCell ref="G7:H8"/>
    <mergeCell ref="I7:J8"/>
    <mergeCell ref="I9:I11"/>
    <mergeCell ref="L9:L11"/>
    <mergeCell ref="K7:L8"/>
    <mergeCell ref="K9:K11"/>
    <mergeCell ref="M29:M31"/>
    <mergeCell ref="N29:N31"/>
    <mergeCell ref="A7:A11"/>
    <mergeCell ref="A27:A31"/>
    <mergeCell ref="B27:B31"/>
    <mergeCell ref="C27:D28"/>
    <mergeCell ref="C29:C31"/>
    <mergeCell ref="D29:D31"/>
    <mergeCell ref="B7:B11"/>
    <mergeCell ref="J9:J11"/>
    <mergeCell ref="D5:I5"/>
    <mergeCell ref="E9:E11"/>
    <mergeCell ref="F9:F11"/>
    <mergeCell ref="E7:F8"/>
    <mergeCell ref="G9:G11"/>
    <mergeCell ref="H9:H11"/>
  </mergeCells>
  <printOptions/>
  <pageMargins left="0.75" right="0.75" top="1" bottom="1" header="0.5" footer="0.5"/>
  <pageSetup horizontalDpi="600" verticalDpi="600" orientation="landscape" scale="59" r:id="rId1"/>
  <headerFooter alignWithMargins="0">
    <oddHeader>&amp;R&amp;8KPSC Case No. 2014-00396
Commission Staff's First Set of Data Requests 
Order Dated November 24, 2014
Item No. 7
Schedule 7
Page 1 of 1</oddHeader>
  </headerFooter>
  <ignoredErrors>
    <ignoredError sqref="C43:I43 C23:M2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AEP-IT-CPS 4/30/3-(8-835-3050)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AEP</dc:creator>
  <cp:keywords/>
  <dc:description/>
  <cp:lastModifiedBy>AEP</cp:lastModifiedBy>
  <cp:lastPrinted>2014-12-10T13:32:24Z</cp:lastPrinted>
  <dcterms:created xsi:type="dcterms:W3CDTF">2005-09-26T17:23:10Z</dcterms:created>
  <dcterms:modified xsi:type="dcterms:W3CDTF">2015-01-06T14:24:23Z</dcterms:modified>
  <cp:category/>
  <cp:version/>
  <cp:contentType/>
  <cp:contentStatus/>
</cp:coreProperties>
</file>