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1115"/>
  </bookViews>
  <sheets>
    <sheet name="Staff 1-50" sheetId="1" r:id="rId1"/>
  </sheets>
  <externalReferences>
    <externalReference r:id="rId2"/>
  </externalReferences>
  <definedNames>
    <definedName name="_xlnm._FilterDatabase" localSheetId="0" hidden="1">'Staff 1-50'!$B$4:$W$62</definedName>
  </definedNames>
  <calcPr calcId="145621"/>
</workbook>
</file>

<file path=xl/calcChain.xml><?xml version="1.0" encoding="utf-8"?>
<calcChain xmlns="http://schemas.openxmlformats.org/spreadsheetml/2006/main">
  <c r="Q62" i="1" l="1"/>
  <c r="P62" i="1"/>
  <c r="O62" i="1"/>
  <c r="L62" i="1"/>
  <c r="K62" i="1"/>
  <c r="J62" i="1"/>
  <c r="M62" i="1" s="1"/>
  <c r="G62" i="1"/>
  <c r="V62" i="1" s="1"/>
  <c r="F62" i="1"/>
  <c r="E62" i="1"/>
  <c r="H62" i="1" s="1"/>
  <c r="U61" i="1"/>
  <c r="Q61" i="1"/>
  <c r="P61" i="1"/>
  <c r="O61" i="1"/>
  <c r="R61" i="1" s="1"/>
  <c r="L61" i="1"/>
  <c r="K61" i="1"/>
  <c r="J61" i="1"/>
  <c r="M61" i="1" s="1"/>
  <c r="G61" i="1"/>
  <c r="V61" i="1" s="1"/>
  <c r="F61" i="1"/>
  <c r="E61" i="1"/>
  <c r="T60" i="1"/>
  <c r="Q60" i="1"/>
  <c r="P60" i="1"/>
  <c r="O60" i="1"/>
  <c r="R60" i="1" s="1"/>
  <c r="L60" i="1"/>
  <c r="K60" i="1"/>
  <c r="J60" i="1"/>
  <c r="M60" i="1" s="1"/>
  <c r="G60" i="1"/>
  <c r="V60" i="1" s="1"/>
  <c r="F60" i="1"/>
  <c r="U60" i="1" s="1"/>
  <c r="E60" i="1"/>
  <c r="Q59" i="1"/>
  <c r="P59" i="1"/>
  <c r="O59" i="1"/>
  <c r="R59" i="1" s="1"/>
  <c r="L59" i="1"/>
  <c r="K59" i="1"/>
  <c r="J59" i="1"/>
  <c r="G59" i="1"/>
  <c r="V59" i="1" s="1"/>
  <c r="F59" i="1"/>
  <c r="E59" i="1"/>
  <c r="Q58" i="1"/>
  <c r="P58" i="1"/>
  <c r="O58" i="1"/>
  <c r="L58" i="1"/>
  <c r="K58" i="1"/>
  <c r="J58" i="1"/>
  <c r="M58" i="1" s="1"/>
  <c r="G58" i="1"/>
  <c r="V58" i="1" s="1"/>
  <c r="F58" i="1"/>
  <c r="U58" i="1" s="1"/>
  <c r="E58" i="1"/>
  <c r="H58" i="1" s="1"/>
  <c r="U57" i="1"/>
  <c r="Q57" i="1"/>
  <c r="P57" i="1"/>
  <c r="O57" i="1"/>
  <c r="R57" i="1" s="1"/>
  <c r="L57" i="1"/>
  <c r="K57" i="1"/>
  <c r="J57" i="1"/>
  <c r="M57" i="1" s="1"/>
  <c r="G57" i="1"/>
  <c r="V57" i="1" s="1"/>
  <c r="F57" i="1"/>
  <c r="E57" i="1"/>
  <c r="T56" i="1"/>
  <c r="Q56" i="1"/>
  <c r="P56" i="1"/>
  <c r="O56" i="1"/>
  <c r="R56" i="1" s="1"/>
  <c r="L56" i="1"/>
  <c r="K56" i="1"/>
  <c r="J56" i="1"/>
  <c r="M56" i="1" s="1"/>
  <c r="G56" i="1"/>
  <c r="V56" i="1" s="1"/>
  <c r="F56" i="1"/>
  <c r="U56" i="1" s="1"/>
  <c r="E56" i="1"/>
  <c r="T55" i="1"/>
  <c r="Q55" i="1"/>
  <c r="P55" i="1"/>
  <c r="O55" i="1"/>
  <c r="R55" i="1" s="1"/>
  <c r="L55" i="1"/>
  <c r="K55" i="1"/>
  <c r="J55" i="1"/>
  <c r="G55" i="1"/>
  <c r="V55" i="1" s="1"/>
  <c r="F55" i="1"/>
  <c r="U55" i="1" s="1"/>
  <c r="E55" i="1"/>
  <c r="T54" i="1"/>
  <c r="Q54" i="1"/>
  <c r="P54" i="1"/>
  <c r="O54" i="1"/>
  <c r="R54" i="1" s="1"/>
  <c r="L54" i="1"/>
  <c r="K54" i="1"/>
  <c r="J54" i="1"/>
  <c r="G54" i="1"/>
  <c r="F54" i="1"/>
  <c r="U54" i="1" s="1"/>
  <c r="E54" i="1"/>
  <c r="T53" i="1"/>
  <c r="Q53" i="1"/>
  <c r="P53" i="1"/>
  <c r="O53" i="1"/>
  <c r="R53" i="1" s="1"/>
  <c r="L53" i="1"/>
  <c r="K53" i="1"/>
  <c r="J53" i="1"/>
  <c r="G53" i="1"/>
  <c r="V53" i="1" s="1"/>
  <c r="F53" i="1"/>
  <c r="U53" i="1" s="1"/>
  <c r="E53" i="1"/>
  <c r="T52" i="1"/>
  <c r="Q52" i="1"/>
  <c r="P52" i="1"/>
  <c r="O52" i="1"/>
  <c r="R52" i="1" s="1"/>
  <c r="L52" i="1"/>
  <c r="K52" i="1"/>
  <c r="J52" i="1"/>
  <c r="G52" i="1"/>
  <c r="F52" i="1"/>
  <c r="U52" i="1" s="1"/>
  <c r="E52" i="1"/>
  <c r="T51" i="1"/>
  <c r="Q51" i="1"/>
  <c r="P51" i="1"/>
  <c r="O51" i="1"/>
  <c r="R51" i="1" s="1"/>
  <c r="L51" i="1"/>
  <c r="K51" i="1"/>
  <c r="J51" i="1"/>
  <c r="G51" i="1"/>
  <c r="V51" i="1" s="1"/>
  <c r="F51" i="1"/>
  <c r="U51" i="1" s="1"/>
  <c r="E51" i="1"/>
  <c r="Q47" i="1"/>
  <c r="P47" i="1"/>
  <c r="O47" i="1"/>
  <c r="L47" i="1"/>
  <c r="K47" i="1"/>
  <c r="J47" i="1"/>
  <c r="G47" i="1"/>
  <c r="F47" i="1"/>
  <c r="E47" i="1"/>
  <c r="Q46" i="1"/>
  <c r="P46" i="1"/>
  <c r="O46" i="1"/>
  <c r="L46" i="1"/>
  <c r="K46" i="1"/>
  <c r="J46" i="1"/>
  <c r="G46" i="1"/>
  <c r="V46" i="1" s="1"/>
  <c r="F46" i="1"/>
  <c r="U46" i="1" s="1"/>
  <c r="E46" i="1"/>
  <c r="Q45" i="1"/>
  <c r="P45" i="1"/>
  <c r="O45" i="1"/>
  <c r="L45" i="1"/>
  <c r="K45" i="1"/>
  <c r="J45" i="1"/>
  <c r="G45" i="1"/>
  <c r="V45" i="1" s="1"/>
  <c r="F45" i="1"/>
  <c r="U45" i="1" s="1"/>
  <c r="E45" i="1"/>
  <c r="Q44" i="1"/>
  <c r="P44" i="1"/>
  <c r="O44" i="1"/>
  <c r="L44" i="1"/>
  <c r="K44" i="1"/>
  <c r="J44" i="1"/>
  <c r="G44" i="1"/>
  <c r="F44" i="1"/>
  <c r="E44" i="1"/>
  <c r="Q43" i="1"/>
  <c r="P43" i="1"/>
  <c r="O43" i="1"/>
  <c r="L43" i="1"/>
  <c r="K43" i="1"/>
  <c r="J43" i="1"/>
  <c r="G43" i="1"/>
  <c r="F43" i="1"/>
  <c r="E43" i="1"/>
  <c r="Q42" i="1"/>
  <c r="P42" i="1"/>
  <c r="O42" i="1"/>
  <c r="L42" i="1"/>
  <c r="K42" i="1"/>
  <c r="J42" i="1"/>
  <c r="G42" i="1"/>
  <c r="V42" i="1" s="1"/>
  <c r="F42" i="1"/>
  <c r="U42" i="1" s="1"/>
  <c r="E42" i="1"/>
  <c r="Q41" i="1"/>
  <c r="P41" i="1"/>
  <c r="O41" i="1"/>
  <c r="L41" i="1"/>
  <c r="K41" i="1"/>
  <c r="J41" i="1"/>
  <c r="G41" i="1"/>
  <c r="V41" i="1" s="1"/>
  <c r="F41" i="1"/>
  <c r="U41" i="1" s="1"/>
  <c r="E41" i="1"/>
  <c r="Q40" i="1"/>
  <c r="P40" i="1"/>
  <c r="O40" i="1"/>
  <c r="L40" i="1"/>
  <c r="K40" i="1"/>
  <c r="J40" i="1"/>
  <c r="G40" i="1"/>
  <c r="F40" i="1"/>
  <c r="E40" i="1"/>
  <c r="T39" i="1"/>
  <c r="Q39" i="1"/>
  <c r="P39" i="1"/>
  <c r="O39" i="1"/>
  <c r="L39" i="1"/>
  <c r="M39" i="1" s="1"/>
  <c r="K39" i="1"/>
  <c r="J39" i="1"/>
  <c r="G39" i="1"/>
  <c r="F39" i="1"/>
  <c r="U39" i="1" s="1"/>
  <c r="E39" i="1"/>
  <c r="Q38" i="1"/>
  <c r="R38" i="1" s="1"/>
  <c r="P38" i="1"/>
  <c r="O38" i="1"/>
  <c r="L38" i="1"/>
  <c r="M38" i="1" s="1"/>
  <c r="K38" i="1"/>
  <c r="J38" i="1"/>
  <c r="G38" i="1"/>
  <c r="H38" i="1" s="1"/>
  <c r="F38" i="1"/>
  <c r="U38" i="1" s="1"/>
  <c r="E38" i="1"/>
  <c r="T38" i="1" s="1"/>
  <c r="Q37" i="1"/>
  <c r="R37" i="1" s="1"/>
  <c r="P37" i="1"/>
  <c r="O37" i="1"/>
  <c r="L37" i="1"/>
  <c r="M37" i="1" s="1"/>
  <c r="K37" i="1"/>
  <c r="J37" i="1"/>
  <c r="G37" i="1"/>
  <c r="H37" i="1" s="1"/>
  <c r="F37" i="1"/>
  <c r="U37" i="1" s="1"/>
  <c r="E37" i="1"/>
  <c r="T37" i="1" s="1"/>
  <c r="Q36" i="1"/>
  <c r="R36" i="1" s="1"/>
  <c r="P36" i="1"/>
  <c r="O36" i="1"/>
  <c r="L36" i="1"/>
  <c r="M36" i="1" s="1"/>
  <c r="K36" i="1"/>
  <c r="J36" i="1"/>
  <c r="G36" i="1"/>
  <c r="H36" i="1" s="1"/>
  <c r="F36" i="1"/>
  <c r="U36" i="1" s="1"/>
  <c r="E36" i="1"/>
  <c r="T36" i="1" s="1"/>
  <c r="Q32" i="1"/>
  <c r="R32" i="1" s="1"/>
  <c r="P32" i="1"/>
  <c r="O32" i="1"/>
  <c r="L32" i="1"/>
  <c r="M32" i="1" s="1"/>
  <c r="K32" i="1"/>
  <c r="J32" i="1"/>
  <c r="G32" i="1"/>
  <c r="H32" i="1" s="1"/>
  <c r="F32" i="1"/>
  <c r="U32" i="1" s="1"/>
  <c r="E32" i="1"/>
  <c r="T32" i="1" s="1"/>
  <c r="Q31" i="1"/>
  <c r="R31" i="1" s="1"/>
  <c r="P31" i="1"/>
  <c r="O31" i="1"/>
  <c r="L31" i="1"/>
  <c r="M31" i="1" s="1"/>
  <c r="K31" i="1"/>
  <c r="J31" i="1"/>
  <c r="G31" i="1"/>
  <c r="H31" i="1" s="1"/>
  <c r="F31" i="1"/>
  <c r="U31" i="1" s="1"/>
  <c r="E31" i="1"/>
  <c r="T31" i="1" s="1"/>
  <c r="Q30" i="1"/>
  <c r="R30" i="1" s="1"/>
  <c r="P30" i="1"/>
  <c r="O30" i="1"/>
  <c r="L30" i="1"/>
  <c r="M30" i="1" s="1"/>
  <c r="K30" i="1"/>
  <c r="J30" i="1"/>
  <c r="G30" i="1"/>
  <c r="H30" i="1" s="1"/>
  <c r="F30" i="1"/>
  <c r="U30" i="1" s="1"/>
  <c r="E30" i="1"/>
  <c r="T30" i="1" s="1"/>
  <c r="Q29" i="1"/>
  <c r="R29" i="1" s="1"/>
  <c r="P29" i="1"/>
  <c r="O29" i="1"/>
  <c r="L29" i="1"/>
  <c r="M29" i="1" s="1"/>
  <c r="K29" i="1"/>
  <c r="J29" i="1"/>
  <c r="G29" i="1"/>
  <c r="H29" i="1" s="1"/>
  <c r="F29" i="1"/>
  <c r="U29" i="1" s="1"/>
  <c r="E29" i="1"/>
  <c r="T29" i="1" s="1"/>
  <c r="Q28" i="1"/>
  <c r="R28" i="1" s="1"/>
  <c r="P28" i="1"/>
  <c r="O28" i="1"/>
  <c r="L28" i="1"/>
  <c r="M28" i="1" s="1"/>
  <c r="K28" i="1"/>
  <c r="J28" i="1"/>
  <c r="G28" i="1"/>
  <c r="H28" i="1" s="1"/>
  <c r="F28" i="1"/>
  <c r="U28" i="1" s="1"/>
  <c r="E28" i="1"/>
  <c r="T28" i="1" s="1"/>
  <c r="Q27" i="1"/>
  <c r="R27" i="1" s="1"/>
  <c r="P27" i="1"/>
  <c r="O27" i="1"/>
  <c r="L27" i="1"/>
  <c r="M27" i="1" s="1"/>
  <c r="K27" i="1"/>
  <c r="J27" i="1"/>
  <c r="G27" i="1"/>
  <c r="H27" i="1" s="1"/>
  <c r="F27" i="1"/>
  <c r="U27" i="1" s="1"/>
  <c r="E27" i="1"/>
  <c r="T27" i="1" s="1"/>
  <c r="Q26" i="1"/>
  <c r="R26" i="1" s="1"/>
  <c r="P26" i="1"/>
  <c r="O26" i="1"/>
  <c r="L26" i="1"/>
  <c r="M26" i="1" s="1"/>
  <c r="K26" i="1"/>
  <c r="J26" i="1"/>
  <c r="G26" i="1"/>
  <c r="H26" i="1" s="1"/>
  <c r="F26" i="1"/>
  <c r="U26" i="1" s="1"/>
  <c r="E26" i="1"/>
  <c r="T26" i="1" s="1"/>
  <c r="Q25" i="1"/>
  <c r="R25" i="1" s="1"/>
  <c r="P25" i="1"/>
  <c r="O25" i="1"/>
  <c r="L25" i="1"/>
  <c r="M25" i="1" s="1"/>
  <c r="K25" i="1"/>
  <c r="J25" i="1"/>
  <c r="G25" i="1"/>
  <c r="H25" i="1" s="1"/>
  <c r="F25" i="1"/>
  <c r="U25" i="1" s="1"/>
  <c r="E25" i="1"/>
  <c r="T25" i="1" s="1"/>
  <c r="Q24" i="1"/>
  <c r="R24" i="1" s="1"/>
  <c r="P24" i="1"/>
  <c r="O24" i="1"/>
  <c r="L24" i="1"/>
  <c r="M24" i="1" s="1"/>
  <c r="K24" i="1"/>
  <c r="J24" i="1"/>
  <c r="G24" i="1"/>
  <c r="V24" i="1" s="1"/>
  <c r="F24" i="1"/>
  <c r="U24" i="1" s="1"/>
  <c r="E24" i="1"/>
  <c r="T24" i="1" s="1"/>
  <c r="Q23" i="1"/>
  <c r="R23" i="1" s="1"/>
  <c r="P23" i="1"/>
  <c r="O23" i="1"/>
  <c r="L23" i="1"/>
  <c r="M23" i="1" s="1"/>
  <c r="K23" i="1"/>
  <c r="J23" i="1"/>
  <c r="G23" i="1"/>
  <c r="V23" i="1" s="1"/>
  <c r="F23" i="1"/>
  <c r="U23" i="1" s="1"/>
  <c r="E23" i="1"/>
  <c r="T23" i="1" s="1"/>
  <c r="V22" i="1"/>
  <c r="Q22" i="1"/>
  <c r="R22" i="1" s="1"/>
  <c r="P22" i="1"/>
  <c r="O22" i="1"/>
  <c r="L22" i="1"/>
  <c r="M22" i="1" s="1"/>
  <c r="K22" i="1"/>
  <c r="J22" i="1"/>
  <c r="G22" i="1"/>
  <c r="H22" i="1" s="1"/>
  <c r="F22" i="1"/>
  <c r="U22" i="1" s="1"/>
  <c r="E22" i="1"/>
  <c r="T22" i="1" s="1"/>
  <c r="W22" i="1" s="1"/>
  <c r="Q21" i="1"/>
  <c r="R21" i="1" s="1"/>
  <c r="P21" i="1"/>
  <c r="O21" i="1"/>
  <c r="L21" i="1"/>
  <c r="M21" i="1" s="1"/>
  <c r="M33" i="1" s="1"/>
  <c r="K21" i="1"/>
  <c r="J21" i="1"/>
  <c r="G21" i="1"/>
  <c r="V21" i="1" s="1"/>
  <c r="F21" i="1"/>
  <c r="U21" i="1" s="1"/>
  <c r="E21" i="1"/>
  <c r="T21" i="1" s="1"/>
  <c r="Q17" i="1"/>
  <c r="R17" i="1" s="1"/>
  <c r="P17" i="1"/>
  <c r="O17" i="1"/>
  <c r="L17" i="1"/>
  <c r="M17" i="1" s="1"/>
  <c r="K17" i="1"/>
  <c r="J17" i="1"/>
  <c r="G17" i="1"/>
  <c r="V17" i="1" s="1"/>
  <c r="F17" i="1"/>
  <c r="U17" i="1" s="1"/>
  <c r="E17" i="1"/>
  <c r="T17" i="1" s="1"/>
  <c r="V16" i="1"/>
  <c r="Q16" i="1"/>
  <c r="R16" i="1" s="1"/>
  <c r="P16" i="1"/>
  <c r="O16" i="1"/>
  <c r="L16" i="1"/>
  <c r="M16" i="1" s="1"/>
  <c r="K16" i="1"/>
  <c r="J16" i="1"/>
  <c r="G16" i="1"/>
  <c r="H16" i="1" s="1"/>
  <c r="F16" i="1"/>
  <c r="U16" i="1" s="1"/>
  <c r="E16" i="1"/>
  <c r="T16" i="1" s="1"/>
  <c r="W16" i="1" s="1"/>
  <c r="Q15" i="1"/>
  <c r="R15" i="1" s="1"/>
  <c r="P15" i="1"/>
  <c r="O15" i="1"/>
  <c r="L15" i="1"/>
  <c r="M15" i="1" s="1"/>
  <c r="K15" i="1"/>
  <c r="J15" i="1"/>
  <c r="G15" i="1"/>
  <c r="V15" i="1" s="1"/>
  <c r="F15" i="1"/>
  <c r="U15" i="1" s="1"/>
  <c r="E15" i="1"/>
  <c r="T15" i="1" s="1"/>
  <c r="V14" i="1"/>
  <c r="Q14" i="1"/>
  <c r="R14" i="1" s="1"/>
  <c r="P14" i="1"/>
  <c r="O14" i="1"/>
  <c r="L14" i="1"/>
  <c r="M14" i="1" s="1"/>
  <c r="K14" i="1"/>
  <c r="J14" i="1"/>
  <c r="G14" i="1"/>
  <c r="H14" i="1" s="1"/>
  <c r="F14" i="1"/>
  <c r="U14" i="1" s="1"/>
  <c r="E14" i="1"/>
  <c r="T14" i="1" s="1"/>
  <c r="W14" i="1" s="1"/>
  <c r="Q13" i="1"/>
  <c r="R13" i="1" s="1"/>
  <c r="P13" i="1"/>
  <c r="O13" i="1"/>
  <c r="L13" i="1"/>
  <c r="M13" i="1" s="1"/>
  <c r="K13" i="1"/>
  <c r="J13" i="1"/>
  <c r="G13" i="1"/>
  <c r="V13" i="1" s="1"/>
  <c r="F13" i="1"/>
  <c r="U13" i="1" s="1"/>
  <c r="E13" i="1"/>
  <c r="T13" i="1" s="1"/>
  <c r="W13" i="1" s="1"/>
  <c r="V12" i="1"/>
  <c r="Q12" i="1"/>
  <c r="R12" i="1" s="1"/>
  <c r="P12" i="1"/>
  <c r="O12" i="1"/>
  <c r="L12" i="1"/>
  <c r="M12" i="1" s="1"/>
  <c r="K12" i="1"/>
  <c r="J12" i="1"/>
  <c r="G12" i="1"/>
  <c r="H12" i="1" s="1"/>
  <c r="F12" i="1"/>
  <c r="U12" i="1" s="1"/>
  <c r="E12" i="1"/>
  <c r="T12" i="1" s="1"/>
  <c r="W12" i="1" s="1"/>
  <c r="Q11" i="1"/>
  <c r="R11" i="1" s="1"/>
  <c r="P11" i="1"/>
  <c r="O11" i="1"/>
  <c r="L11" i="1"/>
  <c r="M11" i="1" s="1"/>
  <c r="K11" i="1"/>
  <c r="J11" i="1"/>
  <c r="G11" i="1"/>
  <c r="V11" i="1" s="1"/>
  <c r="F11" i="1"/>
  <c r="U11" i="1" s="1"/>
  <c r="E11" i="1"/>
  <c r="T11" i="1" s="1"/>
  <c r="W11" i="1" s="1"/>
  <c r="V10" i="1"/>
  <c r="Q10" i="1"/>
  <c r="R10" i="1" s="1"/>
  <c r="P10" i="1"/>
  <c r="O10" i="1"/>
  <c r="L10" i="1"/>
  <c r="M10" i="1" s="1"/>
  <c r="K10" i="1"/>
  <c r="J10" i="1"/>
  <c r="G10" i="1"/>
  <c r="H10" i="1" s="1"/>
  <c r="F10" i="1"/>
  <c r="U10" i="1" s="1"/>
  <c r="E10" i="1"/>
  <c r="T10" i="1" s="1"/>
  <c r="W10" i="1" s="1"/>
  <c r="Q9" i="1"/>
  <c r="R9" i="1" s="1"/>
  <c r="P9" i="1"/>
  <c r="O9" i="1"/>
  <c r="L9" i="1"/>
  <c r="M9" i="1" s="1"/>
  <c r="K9" i="1"/>
  <c r="J9" i="1"/>
  <c r="G9" i="1"/>
  <c r="V9" i="1" s="1"/>
  <c r="F9" i="1"/>
  <c r="U9" i="1" s="1"/>
  <c r="E9" i="1"/>
  <c r="T9" i="1" s="1"/>
  <c r="V8" i="1"/>
  <c r="Q8" i="1"/>
  <c r="R8" i="1" s="1"/>
  <c r="P8" i="1"/>
  <c r="O8" i="1"/>
  <c r="L8" i="1"/>
  <c r="M8" i="1" s="1"/>
  <c r="K8" i="1"/>
  <c r="J8" i="1"/>
  <c r="G8" i="1"/>
  <c r="H8" i="1" s="1"/>
  <c r="F8" i="1"/>
  <c r="U8" i="1" s="1"/>
  <c r="E8" i="1"/>
  <c r="T8" i="1" s="1"/>
  <c r="W8" i="1" s="1"/>
  <c r="Q7" i="1"/>
  <c r="R7" i="1" s="1"/>
  <c r="P7" i="1"/>
  <c r="O7" i="1"/>
  <c r="L7" i="1"/>
  <c r="M7" i="1" s="1"/>
  <c r="K7" i="1"/>
  <c r="J7" i="1"/>
  <c r="G7" i="1"/>
  <c r="H7" i="1" s="1"/>
  <c r="F7" i="1"/>
  <c r="U7" i="1" s="1"/>
  <c r="E7" i="1"/>
  <c r="T7" i="1" s="1"/>
  <c r="V6" i="1"/>
  <c r="Q6" i="1"/>
  <c r="R6" i="1" s="1"/>
  <c r="P6" i="1"/>
  <c r="O6" i="1"/>
  <c r="L6" i="1"/>
  <c r="M6" i="1" s="1"/>
  <c r="K6" i="1"/>
  <c r="J6" i="1"/>
  <c r="G6" i="1"/>
  <c r="H6" i="1" s="1"/>
  <c r="F6" i="1"/>
  <c r="U6" i="1" s="1"/>
  <c r="E6" i="1"/>
  <c r="T6" i="1" s="1"/>
  <c r="W6" i="1" s="1"/>
  <c r="M18" i="1" l="1"/>
  <c r="W9" i="1"/>
  <c r="W17" i="1"/>
  <c r="W23" i="1"/>
  <c r="W15" i="1"/>
  <c r="W21" i="1"/>
  <c r="R33" i="1"/>
  <c r="R18" i="1"/>
  <c r="H9" i="1"/>
  <c r="H18" i="1" s="1"/>
  <c r="H11" i="1"/>
  <c r="H13" i="1"/>
  <c r="H15" i="1"/>
  <c r="H17" i="1"/>
  <c r="H21" i="1"/>
  <c r="H33" i="1" s="1"/>
  <c r="H23" i="1"/>
  <c r="V25" i="1"/>
  <c r="W25" i="1" s="1"/>
  <c r="V27" i="1"/>
  <c r="V29" i="1"/>
  <c r="W29" i="1" s="1"/>
  <c r="V31" i="1"/>
  <c r="W38" i="1"/>
  <c r="V39" i="1"/>
  <c r="H39" i="1"/>
  <c r="H48" i="1" s="1"/>
  <c r="H40" i="1"/>
  <c r="T40" i="1"/>
  <c r="W40" i="1" s="1"/>
  <c r="U43" i="1"/>
  <c r="H44" i="1"/>
  <c r="T44" i="1"/>
  <c r="U47" i="1"/>
  <c r="W56" i="1"/>
  <c r="H59" i="1"/>
  <c r="T59" i="1"/>
  <c r="W24" i="1"/>
  <c r="W27" i="1"/>
  <c r="W31" i="1"/>
  <c r="H47" i="1"/>
  <c r="T47" i="1"/>
  <c r="V7" i="1"/>
  <c r="W7" i="1" s="1"/>
  <c r="W18" i="1" s="1"/>
  <c r="W26" i="1"/>
  <c r="V36" i="1"/>
  <c r="W36" i="1" s="1"/>
  <c r="V38" i="1"/>
  <c r="U40" i="1"/>
  <c r="H41" i="1"/>
  <c r="T41" i="1"/>
  <c r="W41" i="1" s="1"/>
  <c r="V43" i="1"/>
  <c r="U44" i="1"/>
  <c r="H45" i="1"/>
  <c r="T45" i="1"/>
  <c r="W45" i="1" s="1"/>
  <c r="V47" i="1"/>
  <c r="V52" i="1"/>
  <c r="W52" i="1" s="1"/>
  <c r="V54" i="1"/>
  <c r="W54" i="1" s="1"/>
  <c r="U59" i="1"/>
  <c r="V37" i="1"/>
  <c r="H43" i="1"/>
  <c r="T43" i="1"/>
  <c r="W43" i="1" s="1"/>
  <c r="H24" i="1"/>
  <c r="V26" i="1"/>
  <c r="V28" i="1"/>
  <c r="W28" i="1" s="1"/>
  <c r="V30" i="1"/>
  <c r="W30" i="1" s="1"/>
  <c r="V32" i="1"/>
  <c r="W32" i="1" s="1"/>
  <c r="W37" i="1"/>
  <c r="V40" i="1"/>
  <c r="H42" i="1"/>
  <c r="T42" i="1"/>
  <c r="W42" i="1" s="1"/>
  <c r="V44" i="1"/>
  <c r="H46" i="1"/>
  <c r="T46" i="1"/>
  <c r="W46" i="1" s="1"/>
  <c r="W51" i="1"/>
  <c r="W53" i="1"/>
  <c r="W55" i="1"/>
  <c r="W60" i="1"/>
  <c r="U62" i="1"/>
  <c r="W39" i="1"/>
  <c r="R39" i="1"/>
  <c r="R48" i="1" s="1"/>
  <c r="R40" i="1"/>
  <c r="R41" i="1"/>
  <c r="R42" i="1"/>
  <c r="R43" i="1"/>
  <c r="R44" i="1"/>
  <c r="R45" i="1"/>
  <c r="R46" i="1"/>
  <c r="R47" i="1"/>
  <c r="M51" i="1"/>
  <c r="M63" i="1" s="1"/>
  <c r="M52" i="1"/>
  <c r="M53" i="1"/>
  <c r="M54" i="1"/>
  <c r="M55" i="1"/>
  <c r="H57" i="1"/>
  <c r="T58" i="1"/>
  <c r="W58" i="1" s="1"/>
  <c r="H61" i="1"/>
  <c r="T62" i="1"/>
  <c r="W62" i="1" s="1"/>
  <c r="M40" i="1"/>
  <c r="M41" i="1"/>
  <c r="M42" i="1"/>
  <c r="M48" i="1" s="1"/>
  <c r="M43" i="1"/>
  <c r="M44" i="1"/>
  <c r="M45" i="1"/>
  <c r="M46" i="1"/>
  <c r="M47" i="1"/>
  <c r="H51" i="1"/>
  <c r="H52" i="1"/>
  <c r="H53" i="1"/>
  <c r="H54" i="1"/>
  <c r="H55" i="1"/>
  <c r="H56" i="1"/>
  <c r="T57" i="1"/>
  <c r="W57" i="1" s="1"/>
  <c r="R58" i="1"/>
  <c r="R63" i="1" s="1"/>
  <c r="M59" i="1"/>
  <c r="H60" i="1"/>
  <c r="T61" i="1"/>
  <c r="W61" i="1" s="1"/>
  <c r="R62" i="1"/>
  <c r="H65" i="1" l="1"/>
  <c r="W44" i="1"/>
  <c r="W48" i="1" s="1"/>
  <c r="H63" i="1"/>
  <c r="W47" i="1"/>
  <c r="R65" i="1"/>
  <c r="W63" i="1"/>
  <c r="W59" i="1"/>
  <c r="W33" i="1"/>
  <c r="W65" i="1" s="1"/>
  <c r="M65" i="1"/>
</calcChain>
</file>

<file path=xl/sharedStrings.xml><?xml version="1.0" encoding="utf-8"?>
<sst xmlns="http://schemas.openxmlformats.org/spreadsheetml/2006/main" count="69" uniqueCount="18">
  <si>
    <t>Actual Costs - Capitalized and Expensed</t>
  </si>
  <si>
    <t>KYCo Source Accounts</t>
  </si>
  <si>
    <t>KYCo 107xxxx Accounts</t>
  </si>
  <si>
    <t>KYCo Other Balance Sheet Accounts</t>
  </si>
  <si>
    <t>KYCo Expense Accounts</t>
  </si>
  <si>
    <t>Month/
Year</t>
  </si>
  <si>
    <t>Type</t>
  </si>
  <si>
    <t>KYCo Source Totals</t>
  </si>
  <si>
    <t>107xxxx
Totals</t>
  </si>
  <si>
    <t>Other
Totals</t>
  </si>
  <si>
    <t>Expense
Totals</t>
  </si>
  <si>
    <t>Insurance</t>
  </si>
  <si>
    <t>Total</t>
  </si>
  <si>
    <t>OPEB</t>
  </si>
  <si>
    <t>Pension</t>
  </si>
  <si>
    <t>Savings</t>
  </si>
  <si>
    <t>Grand Total</t>
  </si>
  <si>
    <t>KPSC Case No. 2014-00396
Commission Staff's First Set of Data Requests
Order Dated November 24, 2014
Item 50 
Attachment 1
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</si>
</sst>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mm/yyyy"/>
  </numFmts>
  <fonts count="10" x14ac:knownFonts="1"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6.5"/>
      <name val="MS Sans Serif"/>
      <family val="2"/>
    </font>
    <font>
      <i/>
      <sz val="6.5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0"/>
      <name val="Arial"/>
      <family val="2"/>
    </font>
    <font>
      <b/>
      <sz val="11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>
      <alignment horizontal="left"/>
    </xf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9" fillId="0" borderId="1">
      <alignment horizontal="center"/>
    </xf>
    <xf numFmtId="0" fontId="9" fillId="0" borderId="1">
      <alignment horizontal="center"/>
    </xf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33">
    <xf numFmtId="0" fontId="0" fillId="0" borderId="0" xfId="0"/>
    <xf numFmtId="0" fontId="1" fillId="0" borderId="0" xfId="1" applyFont="1"/>
    <xf numFmtId="0" fontId="1" fillId="0" borderId="0" xfId="1" applyFont="1" applyAlignment="1">
      <alignment horizontal="right" vertical="top" textRotation="180"/>
    </xf>
    <xf numFmtId="0" fontId="3" fillId="0" borderId="0" xfId="1" applyFont="1"/>
    <xf numFmtId="164" fontId="4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left"/>
    </xf>
    <xf numFmtId="40" fontId="6" fillId="0" borderId="0" xfId="2" applyNumberFormat="1" applyFont="1"/>
    <xf numFmtId="0" fontId="6" fillId="0" borderId="0" xfId="2" applyFont="1"/>
    <xf numFmtId="0" fontId="3" fillId="0" borderId="0" xfId="1" applyFont="1" applyAlignment="1">
      <alignment horizontal="right" vertical="top" textRotation="180"/>
    </xf>
    <xf numFmtId="0" fontId="2" fillId="0" borderId="0" xfId="2" applyFont="1" applyAlignment="1">
      <alignment horizontal="center"/>
    </xf>
    <xf numFmtId="0" fontId="7" fillId="0" borderId="0" xfId="2" applyFont="1"/>
    <xf numFmtId="0" fontId="2" fillId="0" borderId="1" xfId="2" applyFont="1" applyBorder="1" applyAlignment="1">
      <alignment horizontal="center" wrapText="1"/>
    </xf>
    <xf numFmtId="40" fontId="2" fillId="0" borderId="1" xfId="2" applyNumberFormat="1" applyFont="1" applyBorder="1" applyAlignment="1">
      <alignment horizontal="center" wrapText="1"/>
    </xf>
    <xf numFmtId="40" fontId="2" fillId="0" borderId="0" xfId="2" applyNumberFormat="1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wrapText="1"/>
    </xf>
    <xf numFmtId="0" fontId="8" fillId="0" borderId="0" xfId="1" applyFont="1"/>
    <xf numFmtId="0" fontId="2" fillId="0" borderId="0" xfId="2" applyFont="1" applyBorder="1" applyAlignment="1">
      <alignment horizontal="center" wrapText="1"/>
    </xf>
    <xf numFmtId="0" fontId="2" fillId="0" borderId="0" xfId="2" applyNumberFormat="1" applyFont="1" applyBorder="1" applyAlignment="1">
      <alignment horizontal="center" wrapText="1"/>
    </xf>
    <xf numFmtId="0" fontId="1" fillId="0" borderId="0" xfId="1"/>
    <xf numFmtId="0" fontId="1" fillId="0" borderId="0" xfId="1" applyAlignment="1">
      <alignment horizontal="right" vertical="top" textRotation="180"/>
    </xf>
    <xf numFmtId="0" fontId="7" fillId="0" borderId="0" xfId="1" applyFont="1"/>
    <xf numFmtId="164" fontId="7" fillId="0" borderId="0" xfId="1" applyNumberFormat="1" applyFont="1" applyAlignment="1">
      <alignment horizontal="center"/>
    </xf>
    <xf numFmtId="41" fontId="7" fillId="0" borderId="0" xfId="1" applyNumberFormat="1" applyFont="1"/>
    <xf numFmtId="38" fontId="7" fillId="0" borderId="0" xfId="1" applyNumberFormat="1" applyFont="1"/>
    <xf numFmtId="0" fontId="7" fillId="0" borderId="0" xfId="1" applyFont="1" applyAlignment="1">
      <alignment horizontal="right" vertical="top" textRotation="180"/>
    </xf>
    <xf numFmtId="0" fontId="2" fillId="0" borderId="0" xfId="1" applyFont="1"/>
    <xf numFmtId="38" fontId="2" fillId="0" borderId="2" xfId="1" applyNumberFormat="1" applyFont="1" applyBorder="1"/>
    <xf numFmtId="38" fontId="2" fillId="0" borderId="3" xfId="1" applyNumberFormat="1" applyFont="1" applyBorder="1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0" xfId="1" applyFont="1" applyAlignment="1">
      <alignment horizontal="right" vertical="top" textRotation="180" wrapText="1"/>
    </xf>
  </cellXfs>
  <cellStyles count="14">
    <cellStyle name="Normal" xfId="0" builtinId="0"/>
    <cellStyle name="Normal 2" xfId="1"/>
    <cellStyle name="Normal_EA_KY Rate Case 2004_cmj_v1" xfId="2"/>
    <cellStyle name="PSChar" xfId="3"/>
    <cellStyle name="PSChar 2" xfId="4"/>
    <cellStyle name="PSDate" xfId="5"/>
    <cellStyle name="PSDate 2" xfId="6"/>
    <cellStyle name="PSDec" xfId="7"/>
    <cellStyle name="PSDec 2" xfId="8"/>
    <cellStyle name="PSHeading" xfId="9"/>
    <cellStyle name="PSHeading 2" xfId="10"/>
    <cellStyle name="PSInt" xfId="11"/>
    <cellStyle name="PSInt 2" xfId="12"/>
    <cellStyle name="PSSpacer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gulatory%20Accounting%20Services\Kentucky%20Power%20Base%20Cases\September%2030,%202014%20test%20year\Data%20Requests\Staff%2001\Staff%201-%2050%20-%20Third%20wrk%20per%20employee%20cost%20of%20benef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1-50"/>
      <sheetName val="KYPCo Source Acct Summary (2)"/>
      <sheetName val="KYPCo Source Acct Summary"/>
      <sheetName val="KYPCo Actual Costs"/>
      <sheetName val="Email Request"/>
    </sheetNames>
    <sheetDataSet>
      <sheetData sheetId="0"/>
      <sheetData sheetId="1"/>
      <sheetData sheetId="2">
        <row r="5">
          <cell r="C5">
            <v>211099</v>
          </cell>
          <cell r="D5">
            <v>101084.25</v>
          </cell>
          <cell r="E5">
            <v>26157.5</v>
          </cell>
          <cell r="J5">
            <v>81664.350000000006</v>
          </cell>
          <cell r="K5">
            <v>2639.01</v>
          </cell>
          <cell r="L5">
            <v>13538.95</v>
          </cell>
          <cell r="Q5">
            <v>30481.660000000003</v>
          </cell>
          <cell r="R5">
            <v>15867.970000000001</v>
          </cell>
          <cell r="S5">
            <v>423.46</v>
          </cell>
        </row>
        <row r="6">
          <cell r="C6">
            <v>187452.83000000002</v>
          </cell>
          <cell r="D6">
            <v>73637.84</v>
          </cell>
          <cell r="E6">
            <v>32244.76</v>
          </cell>
          <cell r="J6">
            <v>83490.89</v>
          </cell>
          <cell r="K6">
            <v>2466.09</v>
          </cell>
          <cell r="L6">
            <v>19291.490000000002</v>
          </cell>
          <cell r="Q6">
            <v>31163.42</v>
          </cell>
          <cell r="R6">
            <v>14828.18</v>
          </cell>
          <cell r="S6">
            <v>603.38</v>
          </cell>
        </row>
        <row r="7">
          <cell r="C7">
            <v>69989.439999999988</v>
          </cell>
          <cell r="D7">
            <v>30132.280000000002</v>
          </cell>
          <cell r="E7">
            <v>13640.279999999995</v>
          </cell>
          <cell r="J7">
            <v>27879.22</v>
          </cell>
          <cell r="K7">
            <v>800.71</v>
          </cell>
          <cell r="L7">
            <v>6515.69</v>
          </cell>
          <cell r="Q7">
            <v>10406.06</v>
          </cell>
          <cell r="R7">
            <v>4814.5599999999995</v>
          </cell>
          <cell r="S7">
            <v>203.79</v>
          </cell>
        </row>
        <row r="8">
          <cell r="C8">
            <v>-39282.74</v>
          </cell>
          <cell r="D8">
            <v>-18999.789999999997</v>
          </cell>
          <cell r="E8">
            <v>-7601.22</v>
          </cell>
          <cell r="J8">
            <v>-15080.5</v>
          </cell>
          <cell r="K8">
            <v>-493.22</v>
          </cell>
          <cell r="L8">
            <v>-3911.24</v>
          </cell>
          <cell r="Q8">
            <v>-5628.87</v>
          </cell>
          <cell r="R8">
            <v>-2965.65</v>
          </cell>
          <cell r="S8">
            <v>-122.33</v>
          </cell>
        </row>
        <row r="9">
          <cell r="C9">
            <v>212026</v>
          </cell>
          <cell r="D9">
            <v>101498.25</v>
          </cell>
          <cell r="E9">
            <v>26248.5</v>
          </cell>
          <cell r="J9">
            <v>116307.05</v>
          </cell>
          <cell r="K9">
            <v>17069.810000000001</v>
          </cell>
          <cell r="L9">
            <v>17661.8</v>
          </cell>
          <cell r="Q9">
            <v>44561.099999999991</v>
          </cell>
          <cell r="R9">
            <v>23908.94</v>
          </cell>
          <cell r="S9">
            <v>1178.1100000000001</v>
          </cell>
        </row>
        <row r="10">
          <cell r="C10">
            <v>177717.90000000002</v>
          </cell>
          <cell r="D10">
            <v>73473.05</v>
          </cell>
          <cell r="E10">
            <v>32964.080000000002</v>
          </cell>
          <cell r="J10">
            <v>118907.91</v>
          </cell>
          <cell r="K10">
            <v>15951.27</v>
          </cell>
          <cell r="L10">
            <v>25166.11</v>
          </cell>
          <cell r="Q10">
            <v>45557.56</v>
          </cell>
          <cell r="R10">
            <v>22342.239999999998</v>
          </cell>
          <cell r="S10">
            <v>1678.68</v>
          </cell>
        </row>
        <row r="11">
          <cell r="C11">
            <v>101221.08000000002</v>
          </cell>
          <cell r="D11">
            <v>44743.920000000006</v>
          </cell>
          <cell r="E11">
            <v>18197.390000000003</v>
          </cell>
          <cell r="J11">
            <v>37918.6</v>
          </cell>
          <cell r="K11">
            <v>6069.14</v>
          </cell>
          <cell r="L11">
            <v>8813.42</v>
          </cell>
          <cell r="Q11">
            <v>14527.870000000003</v>
          </cell>
          <cell r="R11">
            <v>8500.7699999999986</v>
          </cell>
          <cell r="S11">
            <v>587.89</v>
          </cell>
        </row>
        <row r="12">
          <cell r="C12">
            <v>-39282.74</v>
          </cell>
          <cell r="D12">
            <v>-18999.789999999997</v>
          </cell>
          <cell r="E12">
            <v>-7601.22</v>
          </cell>
          <cell r="J12">
            <v>-21476.71</v>
          </cell>
          <cell r="K12">
            <v>-3190.25</v>
          </cell>
          <cell r="L12">
            <v>-5102.3</v>
          </cell>
          <cell r="Q12">
            <v>-8228.4399999999987</v>
          </cell>
          <cell r="R12">
            <v>-4468.45</v>
          </cell>
          <cell r="S12">
            <v>-340.34000000000003</v>
          </cell>
        </row>
        <row r="13">
          <cell r="C13">
            <v>211093.01</v>
          </cell>
          <cell r="D13">
            <v>101047.25</v>
          </cell>
          <cell r="E13">
            <v>26143.51</v>
          </cell>
          <cell r="J13">
            <v>71179.98</v>
          </cell>
          <cell r="K13">
            <v>2904.92</v>
          </cell>
          <cell r="L13">
            <v>9290.19</v>
          </cell>
          <cell r="Q13">
            <v>27444.84</v>
          </cell>
          <cell r="R13">
            <v>13905.9</v>
          </cell>
          <cell r="S13">
            <v>940.28</v>
          </cell>
        </row>
        <row r="14">
          <cell r="C14">
            <v>269623.38</v>
          </cell>
          <cell r="D14">
            <v>126811.31999999999</v>
          </cell>
          <cell r="E14">
            <v>51337.79</v>
          </cell>
          <cell r="J14">
            <v>72772.679999999993</v>
          </cell>
          <cell r="K14">
            <v>2714.57</v>
          </cell>
          <cell r="L14">
            <v>13237.48</v>
          </cell>
          <cell r="Q14">
            <v>28058.94</v>
          </cell>
          <cell r="R14">
            <v>12994.68</v>
          </cell>
          <cell r="S14">
            <v>1339.8000000000002</v>
          </cell>
        </row>
        <row r="15">
          <cell r="C15">
            <v>78901.10000000002</v>
          </cell>
          <cell r="D15">
            <v>38631.99</v>
          </cell>
          <cell r="E15">
            <v>12807.070000000002</v>
          </cell>
          <cell r="J15">
            <v>24328.47</v>
          </cell>
          <cell r="K15">
            <v>1245.0999999999999</v>
          </cell>
          <cell r="L15">
            <v>5002.6499999999996</v>
          </cell>
          <cell r="Q15">
            <v>9380.33</v>
          </cell>
          <cell r="R15">
            <v>5960.3300000000008</v>
          </cell>
          <cell r="S15">
            <v>506.33000000000004</v>
          </cell>
        </row>
        <row r="16">
          <cell r="C16">
            <v>-39282.74</v>
          </cell>
          <cell r="D16">
            <v>-18999.789999999997</v>
          </cell>
          <cell r="E16">
            <v>-7601.22</v>
          </cell>
          <cell r="J16">
            <v>-13141.74</v>
          </cell>
          <cell r="K16">
            <v>-542.91</v>
          </cell>
          <cell r="L16">
            <v>-2683.84</v>
          </cell>
          <cell r="Q16">
            <v>-5067.0599999999995</v>
          </cell>
          <cell r="R16">
            <v>-2598.9399999999996</v>
          </cell>
          <cell r="S16">
            <v>-271.64</v>
          </cell>
        </row>
        <row r="17">
          <cell r="C17">
            <v>187893.92</v>
          </cell>
          <cell r="D17">
            <v>132727.20000000001</v>
          </cell>
          <cell r="E17">
            <v>22983</v>
          </cell>
          <cell r="J17">
            <v>37841.599999999999</v>
          </cell>
          <cell r="K17">
            <v>708.9</v>
          </cell>
          <cell r="L17">
            <v>2363.62</v>
          </cell>
          <cell r="Q17">
            <v>13840</v>
          </cell>
          <cell r="R17">
            <v>14949.88</v>
          </cell>
          <cell r="S17">
            <v>218.73000000000002</v>
          </cell>
        </row>
        <row r="18">
          <cell r="C18">
            <v>252129.27</v>
          </cell>
          <cell r="D18">
            <v>74107.529999999984</v>
          </cell>
          <cell r="E18">
            <v>45312.240000000005</v>
          </cell>
          <cell r="J18">
            <v>56345.32</v>
          </cell>
          <cell r="K18">
            <v>838.54</v>
          </cell>
          <cell r="L18">
            <v>4491.9399999999996</v>
          </cell>
          <cell r="Q18">
            <v>20607.48</v>
          </cell>
          <cell r="R18">
            <v>17683.91</v>
          </cell>
          <cell r="S18">
            <v>415.7</v>
          </cell>
        </row>
        <row r="19">
          <cell r="C19">
            <v>66947.26999999996</v>
          </cell>
          <cell r="D19">
            <v>70150.040000000037</v>
          </cell>
          <cell r="E19">
            <v>7197.0199999999995</v>
          </cell>
          <cell r="J19">
            <v>20729.36</v>
          </cell>
          <cell r="K19">
            <v>797.99</v>
          </cell>
          <cell r="L19">
            <v>2273.12</v>
          </cell>
          <cell r="Q19">
            <v>7581.45</v>
          </cell>
          <cell r="R19">
            <v>16828.809999999998</v>
          </cell>
          <cell r="S19">
            <v>210.37</v>
          </cell>
        </row>
        <row r="20">
          <cell r="C20">
            <v>-112749.07</v>
          </cell>
          <cell r="D20">
            <v>-79174.44</v>
          </cell>
          <cell r="E20">
            <v>-16555.210000000003</v>
          </cell>
          <cell r="J20">
            <v>-13991.54</v>
          </cell>
          <cell r="K20">
            <v>-281.35000000000002</v>
          </cell>
          <cell r="L20">
            <v>-1310.3</v>
          </cell>
          <cell r="Q20">
            <v>-5117.21</v>
          </cell>
          <cell r="R20">
            <v>-5933.42</v>
          </cell>
          <cell r="S20">
            <v>-121.26</v>
          </cell>
        </row>
        <row r="21">
          <cell r="C21">
            <v>187354.92</v>
          </cell>
          <cell r="D21">
            <v>157534.86000000002</v>
          </cell>
          <cell r="E21">
            <v>22917</v>
          </cell>
          <cell r="J21">
            <v>40039.519999999997</v>
          </cell>
          <cell r="K21">
            <v>1250.7</v>
          </cell>
          <cell r="L21">
            <v>3463.13</v>
          </cell>
          <cell r="Q21">
            <v>18192.47</v>
          </cell>
          <cell r="R21">
            <v>19471.259999999995</v>
          </cell>
          <cell r="S21">
            <v>37.81</v>
          </cell>
        </row>
        <row r="22">
          <cell r="C22">
            <v>222749.53</v>
          </cell>
          <cell r="D22">
            <v>233592.93999999994</v>
          </cell>
          <cell r="E22">
            <v>32503.72</v>
          </cell>
          <cell r="J22">
            <v>59617.94</v>
          </cell>
          <cell r="K22">
            <v>1479.42</v>
          </cell>
          <cell r="L22">
            <v>6581.53</v>
          </cell>
          <cell r="Q22">
            <v>27088.19</v>
          </cell>
          <cell r="R22">
            <v>23032.16</v>
          </cell>
          <cell r="S22">
            <v>71.849999999999994</v>
          </cell>
        </row>
        <row r="23">
          <cell r="C23">
            <v>70785.589999999982</v>
          </cell>
          <cell r="D23">
            <v>90540.180000000022</v>
          </cell>
          <cell r="E23">
            <v>8268.1</v>
          </cell>
          <cell r="J23">
            <v>23331.03</v>
          </cell>
          <cell r="K23">
            <v>1382.78</v>
          </cell>
          <cell r="L23">
            <v>3240.31</v>
          </cell>
          <cell r="Q23">
            <v>10600.75</v>
          </cell>
          <cell r="R23">
            <v>21527.530000000002</v>
          </cell>
          <cell r="S23">
            <v>35.369999999999997</v>
          </cell>
        </row>
        <row r="24">
          <cell r="C24">
            <v>-112749.07</v>
          </cell>
          <cell r="D24">
            <v>-76871.12</v>
          </cell>
          <cell r="E24">
            <v>-16555.210000000003</v>
          </cell>
          <cell r="J24">
            <v>-14804.19</v>
          </cell>
          <cell r="K24">
            <v>-496.39</v>
          </cell>
          <cell r="L24">
            <v>-1919.84</v>
          </cell>
          <cell r="Q24">
            <v>-6726.48</v>
          </cell>
          <cell r="R24">
            <v>-7727.9000000000005</v>
          </cell>
          <cell r="S24">
            <v>-20.96</v>
          </cell>
        </row>
        <row r="25">
          <cell r="C25">
            <v>206135.43000000002</v>
          </cell>
          <cell r="D25">
            <v>281156.41999999993</v>
          </cell>
          <cell r="E25">
            <v>23344.5</v>
          </cell>
          <cell r="J25">
            <v>43286.47</v>
          </cell>
          <cell r="K25">
            <v>2083.44</v>
          </cell>
          <cell r="L25">
            <v>4750.8</v>
          </cell>
          <cell r="Q25">
            <v>19824.679999999997</v>
          </cell>
          <cell r="R25">
            <v>17500.349999999999</v>
          </cell>
          <cell r="S25">
            <v>61.91</v>
          </cell>
        </row>
        <row r="26">
          <cell r="C26">
            <v>222919.99</v>
          </cell>
          <cell r="D26">
            <v>218236.7</v>
          </cell>
          <cell r="E26">
            <v>32520.04</v>
          </cell>
          <cell r="J26">
            <v>64452.61</v>
          </cell>
          <cell r="K26">
            <v>2464.46</v>
          </cell>
          <cell r="L26">
            <v>9028.7000000000007</v>
          </cell>
          <cell r="Q26">
            <v>29518.509999999995</v>
          </cell>
          <cell r="R26">
            <v>20700.800000000003</v>
          </cell>
          <cell r="S26">
            <v>117.65</v>
          </cell>
        </row>
        <row r="27">
          <cell r="C27">
            <v>76797.870000000024</v>
          </cell>
          <cell r="D27">
            <v>146001.05999999994</v>
          </cell>
          <cell r="E27">
            <v>5213.1200000000017</v>
          </cell>
          <cell r="J27">
            <v>28446.95</v>
          </cell>
          <cell r="K27">
            <v>2523.02</v>
          </cell>
          <cell r="L27">
            <v>5065.13</v>
          </cell>
          <cell r="Q27">
            <v>13028.35</v>
          </cell>
          <cell r="R27">
            <v>21192.710000000003</v>
          </cell>
          <cell r="S27">
            <v>66</v>
          </cell>
        </row>
        <row r="28">
          <cell r="C28">
            <v>-126768.51000000001</v>
          </cell>
          <cell r="D28">
            <v>251509.87999999995</v>
          </cell>
          <cell r="E28">
            <v>-18997.089999999997</v>
          </cell>
          <cell r="J28">
            <v>-16004.91</v>
          </cell>
          <cell r="K28">
            <v>-826.89</v>
          </cell>
          <cell r="L28">
            <v>-2633.67</v>
          </cell>
          <cell r="Q28">
            <v>-7330.06</v>
          </cell>
          <cell r="R28">
            <v>-6945.67</v>
          </cell>
          <cell r="S28">
            <v>-34.32</v>
          </cell>
        </row>
        <row r="29">
          <cell r="C29">
            <v>192397.42</v>
          </cell>
          <cell r="D29">
            <v>220211.41999999998</v>
          </cell>
          <cell r="E29">
            <v>22905.5</v>
          </cell>
          <cell r="J29">
            <v>72145.3</v>
          </cell>
          <cell r="K29">
            <v>7483.63</v>
          </cell>
          <cell r="L29">
            <v>9668.19</v>
          </cell>
          <cell r="Q29">
            <v>29167.43</v>
          </cell>
          <cell r="R29">
            <v>46660.29</v>
          </cell>
          <cell r="S29">
            <v>684.37</v>
          </cell>
        </row>
        <row r="30">
          <cell r="C30">
            <v>225517.82</v>
          </cell>
          <cell r="D30">
            <v>216808.12999999995</v>
          </cell>
          <cell r="E30">
            <v>33714.85</v>
          </cell>
          <cell r="J30">
            <v>74383.41</v>
          </cell>
          <cell r="K30">
            <v>7637.88</v>
          </cell>
          <cell r="L30">
            <v>13816.62</v>
          </cell>
          <cell r="Q30">
            <v>30072.27</v>
          </cell>
          <cell r="R30">
            <v>47622.020000000004</v>
          </cell>
          <cell r="S30">
            <v>978.02</v>
          </cell>
        </row>
        <row r="31">
          <cell r="C31">
            <v>70527.23000000001</v>
          </cell>
          <cell r="D31">
            <v>76654.750000000029</v>
          </cell>
          <cell r="E31">
            <v>8394.630000000001</v>
          </cell>
          <cell r="J31">
            <v>26831.97</v>
          </cell>
          <cell r="K31">
            <v>3359.1</v>
          </cell>
          <cell r="L31">
            <v>4948.63</v>
          </cell>
          <cell r="Q31">
            <v>10847.809999999998</v>
          </cell>
          <cell r="R31">
            <v>20943.95</v>
          </cell>
          <cell r="S31">
            <v>350.28999999999996</v>
          </cell>
        </row>
        <row r="32">
          <cell r="C32">
            <v>-103024.31</v>
          </cell>
          <cell r="D32">
            <v>-91350.86</v>
          </cell>
          <cell r="E32">
            <v>-15610.010000000002</v>
          </cell>
          <cell r="J32">
            <v>-19472.16</v>
          </cell>
          <cell r="K32">
            <v>-228.71</v>
          </cell>
          <cell r="L32">
            <v>-3682.71</v>
          </cell>
          <cell r="Q32">
            <v>-7872.35</v>
          </cell>
          <cell r="R32">
            <v>-1425.99</v>
          </cell>
          <cell r="S32">
            <v>-260.68</v>
          </cell>
        </row>
        <row r="33">
          <cell r="C33">
            <v>193210.42</v>
          </cell>
          <cell r="D33">
            <v>221027.41999999998</v>
          </cell>
          <cell r="E33">
            <v>22993.5</v>
          </cell>
          <cell r="J33">
            <v>110837.05</v>
          </cell>
          <cell r="K33">
            <v>16485.23</v>
          </cell>
          <cell r="L33">
            <v>16165.82</v>
          </cell>
          <cell r="Q33">
            <v>44984.24</v>
          </cell>
          <cell r="R33">
            <v>64641.27</v>
          </cell>
          <cell r="S33">
            <v>814.96</v>
          </cell>
        </row>
        <row r="34">
          <cell r="C34">
            <v>229572.42</v>
          </cell>
          <cell r="D34">
            <v>215670.46999999997</v>
          </cell>
          <cell r="E34">
            <v>33853.079999999994</v>
          </cell>
          <cell r="J34">
            <v>114280.09</v>
          </cell>
          <cell r="K34">
            <v>16825.009999999998</v>
          </cell>
          <cell r="L34">
            <v>23102.27</v>
          </cell>
          <cell r="Q34">
            <v>46381.62</v>
          </cell>
          <cell r="R34">
            <v>65973.599999999991</v>
          </cell>
          <cell r="S34">
            <v>1164.6400000000001</v>
          </cell>
        </row>
        <row r="35">
          <cell r="C35">
            <v>106054.52</v>
          </cell>
          <cell r="D35">
            <v>120736.50999999997</v>
          </cell>
          <cell r="E35">
            <v>13228.139999999998</v>
          </cell>
          <cell r="J35">
            <v>38610.94</v>
          </cell>
          <cell r="K35">
            <v>7585.32</v>
          </cell>
          <cell r="L35">
            <v>8447.6299999999992</v>
          </cell>
          <cell r="Q35">
            <v>15670.61</v>
          </cell>
          <cell r="R35">
            <v>29743.29</v>
          </cell>
          <cell r="S35">
            <v>425.86</v>
          </cell>
        </row>
        <row r="36">
          <cell r="C36">
            <v>-113822.73999999999</v>
          </cell>
          <cell r="D36">
            <v>-102739.28000000001</v>
          </cell>
          <cell r="E36">
            <v>-16929.38</v>
          </cell>
          <cell r="J36">
            <v>-29916.14</v>
          </cell>
          <cell r="K36">
            <v>-503.81</v>
          </cell>
          <cell r="L36">
            <v>-6157.71</v>
          </cell>
          <cell r="Q36">
            <v>-12141.74</v>
          </cell>
          <cell r="R36">
            <v>-1975.5400000000002</v>
          </cell>
          <cell r="S36">
            <v>-310.41999999999996</v>
          </cell>
        </row>
        <row r="37">
          <cell r="C37">
            <v>191225.43000000002</v>
          </cell>
          <cell r="D37">
            <v>218871.41999999998</v>
          </cell>
          <cell r="E37">
            <v>22826.49</v>
          </cell>
          <cell r="J37">
            <v>59929.5</v>
          </cell>
          <cell r="K37">
            <v>9060.2099999999991</v>
          </cell>
          <cell r="L37">
            <v>9484.74</v>
          </cell>
          <cell r="Q37">
            <v>24806.140000000007</v>
          </cell>
          <cell r="R37">
            <v>43246.080000000002</v>
          </cell>
          <cell r="S37">
            <v>367.96</v>
          </cell>
        </row>
        <row r="38">
          <cell r="C38">
            <v>225704.52999999997</v>
          </cell>
          <cell r="D38">
            <v>214272.55</v>
          </cell>
          <cell r="E38">
            <v>34449.43</v>
          </cell>
          <cell r="J38">
            <v>61791.48</v>
          </cell>
          <cell r="K38">
            <v>9246.9500000000007</v>
          </cell>
          <cell r="L38">
            <v>13554.45</v>
          </cell>
          <cell r="Q38">
            <v>25576.86</v>
          </cell>
          <cell r="R38">
            <v>44137.430000000008</v>
          </cell>
          <cell r="S38">
            <v>525.82999999999993</v>
          </cell>
        </row>
        <row r="39">
          <cell r="C39">
            <v>87923.800000000047</v>
          </cell>
          <cell r="D39">
            <v>82955.970000000016</v>
          </cell>
          <cell r="E39">
            <v>9207.3700000000008</v>
          </cell>
          <cell r="J39">
            <v>23768.81</v>
          </cell>
          <cell r="K39">
            <v>4138.3900000000003</v>
          </cell>
          <cell r="L39">
            <v>5004.6099999999997</v>
          </cell>
          <cell r="Q39">
            <v>9838.4399999999987</v>
          </cell>
          <cell r="R39">
            <v>19753.32</v>
          </cell>
          <cell r="S39">
            <v>194.15</v>
          </cell>
        </row>
        <row r="40">
          <cell r="C40">
            <v>-113822.73999999999</v>
          </cell>
          <cell r="D40">
            <v>-102739.27999999998</v>
          </cell>
          <cell r="E40">
            <v>-16929.38</v>
          </cell>
          <cell r="J40">
            <v>-16175.71</v>
          </cell>
          <cell r="K40">
            <v>-276.89</v>
          </cell>
          <cell r="L40">
            <v>-3612.83</v>
          </cell>
          <cell r="Q40">
            <v>-6695.49</v>
          </cell>
          <cell r="R40">
            <v>-1321.68</v>
          </cell>
          <cell r="S40">
            <v>-140.15</v>
          </cell>
        </row>
        <row r="41">
          <cell r="C41">
            <v>192172.42</v>
          </cell>
          <cell r="D41">
            <v>219968.41999999998</v>
          </cell>
          <cell r="E41">
            <v>22901.5</v>
          </cell>
          <cell r="J41">
            <v>63074.07</v>
          </cell>
          <cell r="K41">
            <v>5845.55</v>
          </cell>
          <cell r="L41">
            <v>8368.14</v>
          </cell>
          <cell r="Q41">
            <v>24006.25</v>
          </cell>
          <cell r="R41">
            <v>32187.59</v>
          </cell>
          <cell r="S41">
            <v>740.2</v>
          </cell>
        </row>
        <row r="42">
          <cell r="C42">
            <v>213309.31999999998</v>
          </cell>
          <cell r="D42">
            <v>200475.62</v>
          </cell>
          <cell r="E42">
            <v>33773.269999999997</v>
          </cell>
          <cell r="J42">
            <v>70447.87</v>
          </cell>
          <cell r="K42">
            <v>7907.02</v>
          </cell>
          <cell r="L42">
            <v>10787.06</v>
          </cell>
          <cell r="Q42">
            <v>26812.739999999998</v>
          </cell>
          <cell r="R42">
            <v>43538.75</v>
          </cell>
          <cell r="S42">
            <v>954.16</v>
          </cell>
        </row>
        <row r="43">
          <cell r="C43">
            <v>77362.189999999973</v>
          </cell>
          <cell r="D43">
            <v>79612.88</v>
          </cell>
          <cell r="E43">
            <v>8902.8799999999956</v>
          </cell>
          <cell r="J43">
            <v>25379.97</v>
          </cell>
          <cell r="K43">
            <v>3493.18</v>
          </cell>
          <cell r="L43">
            <v>3794.64</v>
          </cell>
          <cell r="Q43">
            <v>9659.7300000000014</v>
          </cell>
          <cell r="R43">
            <v>19234.64</v>
          </cell>
          <cell r="S43">
            <v>335.66</v>
          </cell>
        </row>
        <row r="44">
          <cell r="C44">
            <v>-113822.73999999999</v>
          </cell>
          <cell r="D44">
            <v>-92739.279999999984</v>
          </cell>
          <cell r="E44">
            <v>-16929.38</v>
          </cell>
          <cell r="J44">
            <v>-37197.35</v>
          </cell>
          <cell r="K44">
            <v>-728.58</v>
          </cell>
          <cell r="L44">
            <v>-6158.44</v>
          </cell>
          <cell r="Q44">
            <v>-14157.460000000001</v>
          </cell>
          <cell r="R44">
            <v>-4011.8</v>
          </cell>
          <cell r="S44">
            <v>-544.74</v>
          </cell>
        </row>
        <row r="45">
          <cell r="C45">
            <v>191139.42</v>
          </cell>
          <cell r="D45">
            <v>218755.41999999998</v>
          </cell>
          <cell r="E45">
            <v>22805.5</v>
          </cell>
          <cell r="J45">
            <v>69060.070000000007</v>
          </cell>
          <cell r="K45">
            <v>5480.83</v>
          </cell>
          <cell r="L45">
            <v>9162.66</v>
          </cell>
          <cell r="Q45">
            <v>24956.93</v>
          </cell>
          <cell r="R45">
            <v>34147.199999999997</v>
          </cell>
          <cell r="S45">
            <v>1513.44</v>
          </cell>
        </row>
        <row r="46">
          <cell r="C46">
            <v>210805.36</v>
          </cell>
          <cell r="D46">
            <v>198686.76999999996</v>
          </cell>
          <cell r="E46">
            <v>30396.149999999998</v>
          </cell>
          <cell r="J46">
            <v>77134.58</v>
          </cell>
          <cell r="K46">
            <v>7413.68</v>
          </cell>
          <cell r="L46">
            <v>11811.25</v>
          </cell>
          <cell r="Q46">
            <v>27874.9</v>
          </cell>
          <cell r="R46">
            <v>46189.450000000004</v>
          </cell>
          <cell r="S46">
            <v>1950.92</v>
          </cell>
        </row>
        <row r="47">
          <cell r="C47">
            <v>74390.169999999969</v>
          </cell>
          <cell r="D47">
            <v>75135.879999999976</v>
          </cell>
          <cell r="E47">
            <v>8782.9299999999985</v>
          </cell>
          <cell r="J47">
            <v>26503.759999999998</v>
          </cell>
          <cell r="K47">
            <v>3091.76</v>
          </cell>
          <cell r="L47">
            <v>3955.56</v>
          </cell>
          <cell r="Q47">
            <v>9577.92</v>
          </cell>
          <cell r="R47">
            <v>19262.57</v>
          </cell>
          <cell r="S47">
            <v>653.36</v>
          </cell>
        </row>
        <row r="48">
          <cell r="C48">
            <v>-113822.73999999999</v>
          </cell>
          <cell r="D48">
            <v>-102739.28000000001</v>
          </cell>
          <cell r="E48">
            <v>-16929.38</v>
          </cell>
          <cell r="J48">
            <v>-40730.61</v>
          </cell>
          <cell r="K48">
            <v>-683.12</v>
          </cell>
          <cell r="L48">
            <v>-6743.15</v>
          </cell>
          <cell r="Q48">
            <v>-14719.220000000001</v>
          </cell>
          <cell r="R48">
            <v>-4256.0599999999995</v>
          </cell>
          <cell r="S48">
            <v>-1113.8</v>
          </cell>
        </row>
        <row r="49">
          <cell r="C49">
            <v>194364.42</v>
          </cell>
          <cell r="D49">
            <v>222331.41999999998</v>
          </cell>
          <cell r="E49">
            <v>23056.5</v>
          </cell>
          <cell r="J49">
            <v>62857.98</v>
          </cell>
          <cell r="K49">
            <v>4405.99</v>
          </cell>
          <cell r="L49">
            <v>7538.92</v>
          </cell>
          <cell r="Q49">
            <v>24372.25</v>
          </cell>
          <cell r="R49">
            <v>32551.609999999997</v>
          </cell>
          <cell r="S49">
            <v>761.14</v>
          </cell>
        </row>
        <row r="50">
          <cell r="C50">
            <v>214428.81</v>
          </cell>
          <cell r="D50">
            <v>196684.31999999995</v>
          </cell>
          <cell r="E50">
            <v>30429.019999999997</v>
          </cell>
          <cell r="J50">
            <v>70206.539999999994</v>
          </cell>
          <cell r="K50">
            <v>5959.79</v>
          </cell>
          <cell r="L50">
            <v>9718.14</v>
          </cell>
          <cell r="Q50">
            <v>27221.55</v>
          </cell>
          <cell r="R50">
            <v>44031.17</v>
          </cell>
          <cell r="S50">
            <v>981.15</v>
          </cell>
        </row>
        <row r="51">
          <cell r="C51">
            <v>67577.779999999984</v>
          </cell>
          <cell r="D51">
            <v>67455.059999999983</v>
          </cell>
          <cell r="E51">
            <v>8796.6899999999987</v>
          </cell>
          <cell r="J51">
            <v>21977.919999999998</v>
          </cell>
          <cell r="K51">
            <v>2157</v>
          </cell>
          <cell r="L51">
            <v>3358.88</v>
          </cell>
          <cell r="Q51">
            <v>8521.61</v>
          </cell>
          <cell r="R51">
            <v>15936.009999999998</v>
          </cell>
          <cell r="S51">
            <v>339.12</v>
          </cell>
        </row>
        <row r="52">
          <cell r="C52">
            <v>-113822.73999999999</v>
          </cell>
          <cell r="D52">
            <v>-102739.28000000001</v>
          </cell>
          <cell r="E52">
            <v>-16929.38</v>
          </cell>
          <cell r="J52">
            <v>-37070.910000000003</v>
          </cell>
          <cell r="K52">
            <v>-549.15</v>
          </cell>
          <cell r="L52">
            <v>-5548.18</v>
          </cell>
          <cell r="Q52">
            <v>-14373.7</v>
          </cell>
          <cell r="R52">
            <v>-4057.15</v>
          </cell>
          <cell r="S52">
            <v>-560.15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tabSelected="1" zoomScale="90" zoomScaleNormal="90" workbookViewId="0">
      <selection activeCell="Y32" sqref="Y32:Y33"/>
    </sheetView>
  </sheetViews>
  <sheetFormatPr defaultColWidth="9.140625" defaultRowHeight="12.75" x14ac:dyDescent="0.2"/>
  <cols>
    <col min="1" max="1" width="4.42578125" style="1" customWidth="1"/>
    <col min="2" max="2" width="8.28515625" style="29" customWidth="1"/>
    <col min="3" max="3" width="9.140625" style="1" bestFit="1" customWidth="1"/>
    <col min="4" max="4" width="0.85546875" style="1" customWidth="1"/>
    <col min="5" max="7" width="10.7109375" style="1" customWidth="1"/>
    <col min="8" max="8" width="13" style="1" customWidth="1"/>
    <col min="9" max="9" width="0.85546875" style="1" customWidth="1"/>
    <col min="10" max="13" width="10.7109375" style="1" customWidth="1"/>
    <col min="14" max="14" width="0.85546875" style="1" customWidth="1"/>
    <col min="15" max="18" width="10.7109375" style="1" customWidth="1"/>
    <col min="19" max="19" width="0.85546875" style="1" customWidth="1"/>
    <col min="20" max="23" width="10.7109375" style="1" customWidth="1"/>
    <col min="24" max="24" width="9.140625" style="1"/>
    <col min="25" max="25" width="28.42578125" style="2" customWidth="1"/>
    <col min="26" max="16384" width="9.140625" style="1"/>
  </cols>
  <sheetData>
    <row r="1" spans="1:25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5" s="3" customFormat="1" ht="9" x14ac:dyDescent="0.15">
      <c r="B2" s="4"/>
      <c r="C2" s="5"/>
      <c r="D2" s="6"/>
      <c r="E2" s="7"/>
      <c r="F2" s="7"/>
      <c r="G2" s="7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6"/>
      <c r="U2" s="7"/>
      <c r="V2" s="7"/>
      <c r="W2" s="7"/>
      <c r="Y2" s="8"/>
    </row>
    <row r="3" spans="1:25" x14ac:dyDescent="0.2">
      <c r="B3" s="31" t="s">
        <v>1</v>
      </c>
      <c r="C3" s="31"/>
      <c r="D3" s="31"/>
      <c r="E3" s="31"/>
      <c r="F3" s="31"/>
      <c r="G3" s="31"/>
      <c r="H3" s="31"/>
      <c r="I3" s="9"/>
      <c r="J3" s="31" t="s">
        <v>2</v>
      </c>
      <c r="K3" s="31"/>
      <c r="L3" s="31"/>
      <c r="M3" s="31"/>
      <c r="N3" s="9"/>
      <c r="O3" s="31" t="s">
        <v>3</v>
      </c>
      <c r="P3" s="31"/>
      <c r="Q3" s="31"/>
      <c r="R3" s="31"/>
      <c r="S3" s="10"/>
      <c r="T3" s="31" t="s">
        <v>4</v>
      </c>
      <c r="U3" s="31"/>
      <c r="V3" s="31"/>
      <c r="W3" s="31"/>
    </row>
    <row r="4" spans="1:25" ht="39" thickBot="1" x14ac:dyDescent="0.25">
      <c r="A4" s="11"/>
      <c r="B4" s="12" t="s">
        <v>5</v>
      </c>
      <c r="C4" s="11" t="s">
        <v>6</v>
      </c>
      <c r="D4" s="13"/>
      <c r="E4" s="11">
        <v>110</v>
      </c>
      <c r="F4" s="11">
        <v>117</v>
      </c>
      <c r="G4" s="11">
        <v>180</v>
      </c>
      <c r="H4" s="12" t="s">
        <v>7</v>
      </c>
      <c r="I4" s="13"/>
      <c r="J4" s="11">
        <v>110</v>
      </c>
      <c r="K4" s="11">
        <v>117</v>
      </c>
      <c r="L4" s="11">
        <v>180</v>
      </c>
      <c r="M4" s="12" t="s">
        <v>8</v>
      </c>
      <c r="N4" s="13"/>
      <c r="O4" s="11">
        <v>110</v>
      </c>
      <c r="P4" s="11">
        <v>117</v>
      </c>
      <c r="Q4" s="11">
        <v>180</v>
      </c>
      <c r="R4" s="12" t="s">
        <v>9</v>
      </c>
      <c r="S4" s="10"/>
      <c r="T4" s="14">
        <v>110</v>
      </c>
      <c r="U4" s="11">
        <v>117</v>
      </c>
      <c r="V4" s="11">
        <v>180</v>
      </c>
      <c r="W4" s="12" t="s">
        <v>10</v>
      </c>
    </row>
    <row r="5" spans="1:25" s="18" customFormat="1" x14ac:dyDescent="0.2">
      <c r="A5" s="15" t="s">
        <v>11</v>
      </c>
      <c r="B5" s="13"/>
      <c r="C5" s="16"/>
      <c r="D5" s="13"/>
      <c r="E5" s="16"/>
      <c r="F5" s="16"/>
      <c r="G5" s="16"/>
      <c r="H5" s="13"/>
      <c r="I5" s="13"/>
      <c r="J5" s="16"/>
      <c r="K5" s="13"/>
      <c r="L5" s="13"/>
      <c r="M5" s="16"/>
      <c r="N5" s="16"/>
      <c r="O5" s="16"/>
      <c r="P5" s="13"/>
      <c r="Q5" s="10"/>
      <c r="R5" s="17"/>
      <c r="S5" s="16"/>
      <c r="T5" s="16"/>
      <c r="U5" s="13"/>
      <c r="Y5" s="19"/>
    </row>
    <row r="6" spans="1:25" s="20" customFormat="1" x14ac:dyDescent="0.2">
      <c r="B6" s="21">
        <v>41548</v>
      </c>
      <c r="C6" s="20" t="s">
        <v>11</v>
      </c>
      <c r="E6" s="22">
        <f>ROUND('[1]KYPCo Source Acct Summary'!C6,0)</f>
        <v>187453</v>
      </c>
      <c r="F6" s="22">
        <f>ROUND('[1]KYPCo Source Acct Summary'!D6,0)</f>
        <v>73638</v>
      </c>
      <c r="G6" s="22">
        <f>ROUND('[1]KYPCo Source Acct Summary'!E6,0)</f>
        <v>32245</v>
      </c>
      <c r="H6" s="23">
        <f t="shared" ref="H6:H17" si="0">SUM(E6:G6)</f>
        <v>293336</v>
      </c>
      <c r="J6" s="22">
        <f>ROUND('[1]KYPCo Source Acct Summary'!J6,0)</f>
        <v>83491</v>
      </c>
      <c r="K6" s="22">
        <f>ROUND('[1]KYPCo Source Acct Summary'!K6,0)</f>
        <v>2466</v>
      </c>
      <c r="L6" s="22">
        <f>ROUND('[1]KYPCo Source Acct Summary'!L6,0)</f>
        <v>19291</v>
      </c>
      <c r="M6" s="23">
        <f t="shared" ref="M6:M17" si="1">SUM(J6:L6)</f>
        <v>105248</v>
      </c>
      <c r="O6" s="22">
        <f>ROUND('[1]KYPCo Source Acct Summary'!Q6,0)</f>
        <v>31163</v>
      </c>
      <c r="P6" s="22">
        <f>ROUND('[1]KYPCo Source Acct Summary'!R6,0)</f>
        <v>14828</v>
      </c>
      <c r="Q6" s="22">
        <f>ROUND('[1]KYPCo Source Acct Summary'!S6,0)</f>
        <v>603</v>
      </c>
      <c r="R6" s="23">
        <f t="shared" ref="R6:R17" si="2">SUM(O6:Q6)</f>
        <v>46594</v>
      </c>
      <c r="T6" s="22">
        <f>+E6-J6-O6</f>
        <v>72799</v>
      </c>
      <c r="U6" s="22">
        <f t="shared" ref="U6:V17" si="3">+F6-K6-P6</f>
        <v>56344</v>
      </c>
      <c r="V6" s="22">
        <f t="shared" si="3"/>
        <v>12351</v>
      </c>
      <c r="W6" s="23">
        <f t="shared" ref="W6:W17" si="4">SUM(T6:V6)</f>
        <v>141494</v>
      </c>
      <c r="Y6" s="24"/>
    </row>
    <row r="7" spans="1:25" s="20" customFormat="1" x14ac:dyDescent="0.2">
      <c r="B7" s="21">
        <v>41579</v>
      </c>
      <c r="C7" s="20" t="s">
        <v>11</v>
      </c>
      <c r="E7" s="22">
        <f>ROUND('[1]KYPCo Source Acct Summary'!C10,0)</f>
        <v>177718</v>
      </c>
      <c r="F7" s="22">
        <f>ROUND('[1]KYPCo Source Acct Summary'!D10,0)</f>
        <v>73473</v>
      </c>
      <c r="G7" s="22">
        <f>ROUND('[1]KYPCo Source Acct Summary'!E10,0)</f>
        <v>32964</v>
      </c>
      <c r="H7" s="23">
        <f t="shared" si="0"/>
        <v>284155</v>
      </c>
      <c r="J7" s="22">
        <f>ROUND('[1]KYPCo Source Acct Summary'!J10,0)</f>
        <v>118908</v>
      </c>
      <c r="K7" s="22">
        <f>ROUND('[1]KYPCo Source Acct Summary'!K10,0)</f>
        <v>15951</v>
      </c>
      <c r="L7" s="22">
        <f>ROUND('[1]KYPCo Source Acct Summary'!L10,0)</f>
        <v>25166</v>
      </c>
      <c r="M7" s="23">
        <f t="shared" si="1"/>
        <v>160025</v>
      </c>
      <c r="O7" s="22">
        <f>ROUND('[1]KYPCo Source Acct Summary'!Q10,0)</f>
        <v>45558</v>
      </c>
      <c r="P7" s="22">
        <f>ROUND('[1]KYPCo Source Acct Summary'!R10,0)</f>
        <v>22342</v>
      </c>
      <c r="Q7" s="22">
        <f>ROUND('[1]KYPCo Source Acct Summary'!S10,0)</f>
        <v>1679</v>
      </c>
      <c r="R7" s="23">
        <f t="shared" si="2"/>
        <v>69579</v>
      </c>
      <c r="T7" s="22">
        <f t="shared" ref="T7:T17" si="5">+E7-J7-O7</f>
        <v>13252</v>
      </c>
      <c r="U7" s="22">
        <f t="shared" si="3"/>
        <v>35180</v>
      </c>
      <c r="V7" s="22">
        <f t="shared" si="3"/>
        <v>6119</v>
      </c>
      <c r="W7" s="23">
        <f t="shared" si="4"/>
        <v>54551</v>
      </c>
      <c r="Y7" s="24"/>
    </row>
    <row r="8" spans="1:25" s="20" customFormat="1" x14ac:dyDescent="0.2">
      <c r="B8" s="21">
        <v>41609</v>
      </c>
      <c r="C8" s="20" t="s">
        <v>11</v>
      </c>
      <c r="E8" s="22">
        <f>ROUND('[1]KYPCo Source Acct Summary'!C14,0)</f>
        <v>269623</v>
      </c>
      <c r="F8" s="22">
        <f>ROUND('[1]KYPCo Source Acct Summary'!D14,0)</f>
        <v>126811</v>
      </c>
      <c r="G8" s="22">
        <f>ROUND('[1]KYPCo Source Acct Summary'!E14,0)</f>
        <v>51338</v>
      </c>
      <c r="H8" s="23">
        <f t="shared" si="0"/>
        <v>447772</v>
      </c>
      <c r="J8" s="22">
        <f>ROUND('[1]KYPCo Source Acct Summary'!J14,0)</f>
        <v>72773</v>
      </c>
      <c r="K8" s="22">
        <f>ROUND('[1]KYPCo Source Acct Summary'!K14,0)</f>
        <v>2715</v>
      </c>
      <c r="L8" s="22">
        <f>ROUND('[1]KYPCo Source Acct Summary'!L14,0)</f>
        <v>13237</v>
      </c>
      <c r="M8" s="23">
        <f t="shared" si="1"/>
        <v>88725</v>
      </c>
      <c r="O8" s="22">
        <f>ROUND('[1]KYPCo Source Acct Summary'!Q14,0)</f>
        <v>28059</v>
      </c>
      <c r="P8" s="22">
        <f>ROUND('[1]KYPCo Source Acct Summary'!R14,0)</f>
        <v>12995</v>
      </c>
      <c r="Q8" s="22">
        <f>ROUND('[1]KYPCo Source Acct Summary'!S14,0)</f>
        <v>1340</v>
      </c>
      <c r="R8" s="23">
        <f t="shared" si="2"/>
        <v>42394</v>
      </c>
      <c r="T8" s="22">
        <f t="shared" si="5"/>
        <v>168791</v>
      </c>
      <c r="U8" s="22">
        <f t="shared" si="3"/>
        <v>111101</v>
      </c>
      <c r="V8" s="22">
        <f t="shared" si="3"/>
        <v>36761</v>
      </c>
      <c r="W8" s="23">
        <f t="shared" si="4"/>
        <v>316653</v>
      </c>
      <c r="Y8" s="24"/>
    </row>
    <row r="9" spans="1:25" s="20" customFormat="1" x14ac:dyDescent="0.2">
      <c r="B9" s="21">
        <v>41640</v>
      </c>
      <c r="C9" s="20" t="s">
        <v>11</v>
      </c>
      <c r="E9" s="22">
        <f>ROUND('[1]KYPCo Source Acct Summary'!C18,0)</f>
        <v>252129</v>
      </c>
      <c r="F9" s="22">
        <f>ROUND('[1]KYPCo Source Acct Summary'!D18,0)</f>
        <v>74108</v>
      </c>
      <c r="G9" s="22">
        <f>ROUND('[1]KYPCo Source Acct Summary'!E18,0)</f>
        <v>45312</v>
      </c>
      <c r="H9" s="23">
        <f t="shared" si="0"/>
        <v>371549</v>
      </c>
      <c r="J9" s="22">
        <f>ROUND('[1]KYPCo Source Acct Summary'!J18,0)</f>
        <v>56345</v>
      </c>
      <c r="K9" s="22">
        <f>ROUND('[1]KYPCo Source Acct Summary'!K18,0)</f>
        <v>839</v>
      </c>
      <c r="L9" s="22">
        <f>ROUND('[1]KYPCo Source Acct Summary'!L18,0)</f>
        <v>4492</v>
      </c>
      <c r="M9" s="23">
        <f t="shared" si="1"/>
        <v>61676</v>
      </c>
      <c r="O9" s="22">
        <f>ROUND('[1]KYPCo Source Acct Summary'!Q18,0)</f>
        <v>20607</v>
      </c>
      <c r="P9" s="22">
        <f>ROUND('[1]KYPCo Source Acct Summary'!R18,0)</f>
        <v>17684</v>
      </c>
      <c r="Q9" s="22">
        <f>ROUND('[1]KYPCo Source Acct Summary'!S18,0)</f>
        <v>416</v>
      </c>
      <c r="R9" s="23">
        <f t="shared" si="2"/>
        <v>38707</v>
      </c>
      <c r="T9" s="22">
        <f t="shared" si="5"/>
        <v>175177</v>
      </c>
      <c r="U9" s="22">
        <f t="shared" si="3"/>
        <v>55585</v>
      </c>
      <c r="V9" s="22">
        <f t="shared" si="3"/>
        <v>40404</v>
      </c>
      <c r="W9" s="23">
        <f t="shared" si="4"/>
        <v>271166</v>
      </c>
      <c r="Y9" s="24"/>
    </row>
    <row r="10" spans="1:25" s="20" customFormat="1" x14ac:dyDescent="0.2">
      <c r="B10" s="21">
        <v>41671</v>
      </c>
      <c r="C10" s="20" t="s">
        <v>11</v>
      </c>
      <c r="E10" s="22">
        <f>ROUND('[1]KYPCo Source Acct Summary'!C22,0)</f>
        <v>222750</v>
      </c>
      <c r="F10" s="22">
        <f>ROUND('[1]KYPCo Source Acct Summary'!D22,0)</f>
        <v>233593</v>
      </c>
      <c r="G10" s="22">
        <f>ROUND('[1]KYPCo Source Acct Summary'!E22,0)</f>
        <v>32504</v>
      </c>
      <c r="H10" s="23">
        <f t="shared" si="0"/>
        <v>488847</v>
      </c>
      <c r="J10" s="22">
        <f>ROUND('[1]KYPCo Source Acct Summary'!J22,0)</f>
        <v>59618</v>
      </c>
      <c r="K10" s="22">
        <f>ROUND('[1]KYPCo Source Acct Summary'!K22,0)</f>
        <v>1479</v>
      </c>
      <c r="L10" s="22">
        <f>ROUND('[1]KYPCo Source Acct Summary'!L22,0)</f>
        <v>6582</v>
      </c>
      <c r="M10" s="23">
        <f t="shared" si="1"/>
        <v>67679</v>
      </c>
      <c r="O10" s="22">
        <f>ROUND('[1]KYPCo Source Acct Summary'!Q22,0)</f>
        <v>27088</v>
      </c>
      <c r="P10" s="22">
        <f>ROUND('[1]KYPCo Source Acct Summary'!R22,0)</f>
        <v>23032</v>
      </c>
      <c r="Q10" s="22">
        <f>ROUND('[1]KYPCo Source Acct Summary'!S22,0)</f>
        <v>72</v>
      </c>
      <c r="R10" s="23">
        <f t="shared" si="2"/>
        <v>50192</v>
      </c>
      <c r="T10" s="22">
        <f t="shared" si="5"/>
        <v>136044</v>
      </c>
      <c r="U10" s="22">
        <f t="shared" si="3"/>
        <v>209082</v>
      </c>
      <c r="V10" s="22">
        <f t="shared" si="3"/>
        <v>25850</v>
      </c>
      <c r="W10" s="23">
        <f t="shared" si="4"/>
        <v>370976</v>
      </c>
      <c r="Y10" s="24"/>
    </row>
    <row r="11" spans="1:25" s="20" customFormat="1" x14ac:dyDescent="0.2">
      <c r="B11" s="21">
        <v>41699</v>
      </c>
      <c r="C11" s="20" t="s">
        <v>11</v>
      </c>
      <c r="E11" s="22">
        <f>ROUND('[1]KYPCo Source Acct Summary'!C26,0)</f>
        <v>222920</v>
      </c>
      <c r="F11" s="22">
        <f>ROUND('[1]KYPCo Source Acct Summary'!D26,0)</f>
        <v>218237</v>
      </c>
      <c r="G11" s="22">
        <f>ROUND('[1]KYPCo Source Acct Summary'!E26,0)</f>
        <v>32520</v>
      </c>
      <c r="H11" s="23">
        <f t="shared" si="0"/>
        <v>473677</v>
      </c>
      <c r="J11" s="22">
        <f>ROUND('[1]KYPCo Source Acct Summary'!J26,0)</f>
        <v>64453</v>
      </c>
      <c r="K11" s="22">
        <f>ROUND('[1]KYPCo Source Acct Summary'!K26,0)</f>
        <v>2464</v>
      </c>
      <c r="L11" s="22">
        <f>ROUND('[1]KYPCo Source Acct Summary'!L26,0)</f>
        <v>9029</v>
      </c>
      <c r="M11" s="23">
        <f t="shared" si="1"/>
        <v>75946</v>
      </c>
      <c r="O11" s="22">
        <f>ROUND('[1]KYPCo Source Acct Summary'!Q26,0)</f>
        <v>29519</v>
      </c>
      <c r="P11" s="22">
        <f>ROUND('[1]KYPCo Source Acct Summary'!R26,0)</f>
        <v>20701</v>
      </c>
      <c r="Q11" s="22">
        <f>ROUND('[1]KYPCo Source Acct Summary'!S26,0)</f>
        <v>118</v>
      </c>
      <c r="R11" s="23">
        <f t="shared" si="2"/>
        <v>50338</v>
      </c>
      <c r="T11" s="22">
        <f t="shared" si="5"/>
        <v>128948</v>
      </c>
      <c r="U11" s="22">
        <f t="shared" si="3"/>
        <v>195072</v>
      </c>
      <c r="V11" s="22">
        <f t="shared" si="3"/>
        <v>23373</v>
      </c>
      <c r="W11" s="23">
        <f t="shared" si="4"/>
        <v>347393</v>
      </c>
      <c r="Y11" s="24"/>
    </row>
    <row r="12" spans="1:25" s="20" customFormat="1" x14ac:dyDescent="0.2">
      <c r="B12" s="21">
        <v>41730</v>
      </c>
      <c r="C12" s="20" t="s">
        <v>11</v>
      </c>
      <c r="E12" s="22">
        <f>ROUND('[1]KYPCo Source Acct Summary'!C30,0)</f>
        <v>225518</v>
      </c>
      <c r="F12" s="22">
        <f>ROUND('[1]KYPCo Source Acct Summary'!D30,0)</f>
        <v>216808</v>
      </c>
      <c r="G12" s="22">
        <f>ROUND('[1]KYPCo Source Acct Summary'!E30,0)</f>
        <v>33715</v>
      </c>
      <c r="H12" s="23">
        <f t="shared" si="0"/>
        <v>476041</v>
      </c>
      <c r="J12" s="22">
        <f>ROUND('[1]KYPCo Source Acct Summary'!J30,0)</f>
        <v>74383</v>
      </c>
      <c r="K12" s="22">
        <f>ROUND('[1]KYPCo Source Acct Summary'!K30,0)</f>
        <v>7638</v>
      </c>
      <c r="L12" s="22">
        <f>ROUND('[1]KYPCo Source Acct Summary'!L30,0)</f>
        <v>13817</v>
      </c>
      <c r="M12" s="23">
        <f t="shared" si="1"/>
        <v>95838</v>
      </c>
      <c r="O12" s="22">
        <f>ROUND('[1]KYPCo Source Acct Summary'!Q30,0)</f>
        <v>30072</v>
      </c>
      <c r="P12" s="22">
        <f>ROUND('[1]KYPCo Source Acct Summary'!R30,0)</f>
        <v>47622</v>
      </c>
      <c r="Q12" s="22">
        <f>ROUND('[1]KYPCo Source Acct Summary'!S30,0)</f>
        <v>978</v>
      </c>
      <c r="R12" s="23">
        <f t="shared" si="2"/>
        <v>78672</v>
      </c>
      <c r="T12" s="22">
        <f t="shared" si="5"/>
        <v>121063</v>
      </c>
      <c r="U12" s="22">
        <f t="shared" si="3"/>
        <v>161548</v>
      </c>
      <c r="V12" s="22">
        <f t="shared" si="3"/>
        <v>18920</v>
      </c>
      <c r="W12" s="23">
        <f t="shared" si="4"/>
        <v>301531</v>
      </c>
      <c r="Y12" s="24"/>
    </row>
    <row r="13" spans="1:25" s="20" customFormat="1" x14ac:dyDescent="0.2">
      <c r="B13" s="21">
        <v>41760</v>
      </c>
      <c r="C13" s="20" t="s">
        <v>11</v>
      </c>
      <c r="E13" s="22">
        <f>ROUND('[1]KYPCo Source Acct Summary'!C34,0)</f>
        <v>229572</v>
      </c>
      <c r="F13" s="22">
        <f>ROUND('[1]KYPCo Source Acct Summary'!D34,0)</f>
        <v>215670</v>
      </c>
      <c r="G13" s="22">
        <f>ROUND('[1]KYPCo Source Acct Summary'!E34,0)</f>
        <v>33853</v>
      </c>
      <c r="H13" s="23">
        <f t="shared" si="0"/>
        <v>479095</v>
      </c>
      <c r="J13" s="22">
        <f>ROUND('[1]KYPCo Source Acct Summary'!J34,0)</f>
        <v>114280</v>
      </c>
      <c r="K13" s="22">
        <f>ROUND('[1]KYPCo Source Acct Summary'!K34,0)</f>
        <v>16825</v>
      </c>
      <c r="L13" s="22">
        <f>ROUND('[1]KYPCo Source Acct Summary'!L34,0)</f>
        <v>23102</v>
      </c>
      <c r="M13" s="23">
        <f t="shared" si="1"/>
        <v>154207</v>
      </c>
      <c r="O13" s="22">
        <f>ROUND('[1]KYPCo Source Acct Summary'!Q34,0)</f>
        <v>46382</v>
      </c>
      <c r="P13" s="22">
        <f>ROUND('[1]KYPCo Source Acct Summary'!R34,0)</f>
        <v>65974</v>
      </c>
      <c r="Q13" s="22">
        <f>ROUND('[1]KYPCo Source Acct Summary'!S34,0)</f>
        <v>1165</v>
      </c>
      <c r="R13" s="23">
        <f t="shared" si="2"/>
        <v>113521</v>
      </c>
      <c r="T13" s="22">
        <f t="shared" si="5"/>
        <v>68910</v>
      </c>
      <c r="U13" s="22">
        <f t="shared" si="3"/>
        <v>132871</v>
      </c>
      <c r="V13" s="22">
        <f t="shared" si="3"/>
        <v>9586</v>
      </c>
      <c r="W13" s="23">
        <f t="shared" si="4"/>
        <v>211367</v>
      </c>
      <c r="Y13" s="24"/>
    </row>
    <row r="14" spans="1:25" s="20" customFormat="1" x14ac:dyDescent="0.2">
      <c r="B14" s="21">
        <v>41791</v>
      </c>
      <c r="C14" s="20" t="s">
        <v>11</v>
      </c>
      <c r="E14" s="22">
        <f>ROUND('[1]KYPCo Source Acct Summary'!C38,0)</f>
        <v>225705</v>
      </c>
      <c r="F14" s="22">
        <f>ROUND('[1]KYPCo Source Acct Summary'!D38,0)</f>
        <v>214273</v>
      </c>
      <c r="G14" s="22">
        <f>ROUND('[1]KYPCo Source Acct Summary'!E38,0)</f>
        <v>34449</v>
      </c>
      <c r="H14" s="23">
        <f t="shared" si="0"/>
        <v>474427</v>
      </c>
      <c r="J14" s="22">
        <f>ROUND('[1]KYPCo Source Acct Summary'!J38,0)</f>
        <v>61791</v>
      </c>
      <c r="K14" s="22">
        <f>ROUND('[1]KYPCo Source Acct Summary'!K38,0)</f>
        <v>9247</v>
      </c>
      <c r="L14" s="22">
        <f>ROUND('[1]KYPCo Source Acct Summary'!L38,0)</f>
        <v>13554</v>
      </c>
      <c r="M14" s="23">
        <f t="shared" si="1"/>
        <v>84592</v>
      </c>
      <c r="O14" s="22">
        <f>ROUND('[1]KYPCo Source Acct Summary'!Q38,0)</f>
        <v>25577</v>
      </c>
      <c r="P14" s="22">
        <f>ROUND('[1]KYPCo Source Acct Summary'!R38,0)</f>
        <v>44137</v>
      </c>
      <c r="Q14" s="22">
        <f>ROUND('[1]KYPCo Source Acct Summary'!S38,0)</f>
        <v>526</v>
      </c>
      <c r="R14" s="23">
        <f t="shared" si="2"/>
        <v>70240</v>
      </c>
      <c r="T14" s="22">
        <f t="shared" si="5"/>
        <v>138337</v>
      </c>
      <c r="U14" s="22">
        <f t="shared" si="3"/>
        <v>160889</v>
      </c>
      <c r="V14" s="22">
        <f t="shared" si="3"/>
        <v>20369</v>
      </c>
      <c r="W14" s="23">
        <f t="shared" si="4"/>
        <v>319595</v>
      </c>
      <c r="Y14" s="24"/>
    </row>
    <row r="15" spans="1:25" s="20" customFormat="1" x14ac:dyDescent="0.2">
      <c r="B15" s="21">
        <v>41821</v>
      </c>
      <c r="C15" s="20" t="s">
        <v>11</v>
      </c>
      <c r="E15" s="22">
        <f>ROUND('[1]KYPCo Source Acct Summary'!C42,0)</f>
        <v>213309</v>
      </c>
      <c r="F15" s="22">
        <f>ROUND('[1]KYPCo Source Acct Summary'!D42,0)</f>
        <v>200476</v>
      </c>
      <c r="G15" s="22">
        <f>ROUND('[1]KYPCo Source Acct Summary'!E42,0)</f>
        <v>33773</v>
      </c>
      <c r="H15" s="23">
        <f t="shared" si="0"/>
        <v>447558</v>
      </c>
      <c r="J15" s="22">
        <f>ROUND('[1]KYPCo Source Acct Summary'!J42,0)</f>
        <v>70448</v>
      </c>
      <c r="K15" s="22">
        <f>ROUND('[1]KYPCo Source Acct Summary'!K42,0)</f>
        <v>7907</v>
      </c>
      <c r="L15" s="22">
        <f>ROUND('[1]KYPCo Source Acct Summary'!L42,0)</f>
        <v>10787</v>
      </c>
      <c r="M15" s="23">
        <f t="shared" si="1"/>
        <v>89142</v>
      </c>
      <c r="O15" s="22">
        <f>ROUND('[1]KYPCo Source Acct Summary'!Q42,0)</f>
        <v>26813</v>
      </c>
      <c r="P15" s="22">
        <f>ROUND('[1]KYPCo Source Acct Summary'!R42,0)</f>
        <v>43539</v>
      </c>
      <c r="Q15" s="22">
        <f>ROUND('[1]KYPCo Source Acct Summary'!S42,0)</f>
        <v>954</v>
      </c>
      <c r="R15" s="23">
        <f t="shared" si="2"/>
        <v>71306</v>
      </c>
      <c r="T15" s="22">
        <f t="shared" si="5"/>
        <v>116048</v>
      </c>
      <c r="U15" s="22">
        <f t="shared" si="3"/>
        <v>149030</v>
      </c>
      <c r="V15" s="22">
        <f t="shared" si="3"/>
        <v>22032</v>
      </c>
      <c r="W15" s="23">
        <f t="shared" si="4"/>
        <v>287110</v>
      </c>
      <c r="Y15" s="24"/>
    </row>
    <row r="16" spans="1:25" s="20" customFormat="1" x14ac:dyDescent="0.2">
      <c r="B16" s="21">
        <v>41852</v>
      </c>
      <c r="C16" s="20" t="s">
        <v>11</v>
      </c>
      <c r="E16" s="22">
        <f>ROUND('[1]KYPCo Source Acct Summary'!C46,0)</f>
        <v>210805</v>
      </c>
      <c r="F16" s="22">
        <f>ROUND('[1]KYPCo Source Acct Summary'!D46,0)</f>
        <v>198687</v>
      </c>
      <c r="G16" s="22">
        <f>ROUND('[1]KYPCo Source Acct Summary'!E46,0)</f>
        <v>30396</v>
      </c>
      <c r="H16" s="23">
        <f t="shared" si="0"/>
        <v>439888</v>
      </c>
      <c r="J16" s="22">
        <f>ROUND('[1]KYPCo Source Acct Summary'!J46,0)</f>
        <v>77135</v>
      </c>
      <c r="K16" s="22">
        <f>ROUND('[1]KYPCo Source Acct Summary'!K46,0)</f>
        <v>7414</v>
      </c>
      <c r="L16" s="22">
        <f>ROUND('[1]KYPCo Source Acct Summary'!L46,0)</f>
        <v>11811</v>
      </c>
      <c r="M16" s="23">
        <f t="shared" si="1"/>
        <v>96360</v>
      </c>
      <c r="O16" s="22">
        <f>ROUND('[1]KYPCo Source Acct Summary'!Q46,0)</f>
        <v>27875</v>
      </c>
      <c r="P16" s="22">
        <f>ROUND('[1]KYPCo Source Acct Summary'!R46,0)</f>
        <v>46189</v>
      </c>
      <c r="Q16" s="22">
        <f>ROUND('[1]KYPCo Source Acct Summary'!S46,0)</f>
        <v>1951</v>
      </c>
      <c r="R16" s="23">
        <f t="shared" si="2"/>
        <v>76015</v>
      </c>
      <c r="T16" s="22">
        <f t="shared" si="5"/>
        <v>105795</v>
      </c>
      <c r="U16" s="22">
        <f t="shared" si="3"/>
        <v>145084</v>
      </c>
      <c r="V16" s="22">
        <f t="shared" si="3"/>
        <v>16634</v>
      </c>
      <c r="W16" s="23">
        <f t="shared" si="4"/>
        <v>267513</v>
      </c>
      <c r="Y16" s="24"/>
    </row>
    <row r="17" spans="1:25" s="20" customFormat="1" x14ac:dyDescent="0.2">
      <c r="B17" s="21">
        <v>41883</v>
      </c>
      <c r="C17" s="20" t="s">
        <v>11</v>
      </c>
      <c r="E17" s="22">
        <f>ROUND('[1]KYPCo Source Acct Summary'!C50,0)</f>
        <v>214429</v>
      </c>
      <c r="F17" s="22">
        <f>ROUND('[1]KYPCo Source Acct Summary'!D50,0)</f>
        <v>196684</v>
      </c>
      <c r="G17" s="22">
        <f>ROUND('[1]KYPCo Source Acct Summary'!E50,0)</f>
        <v>30429</v>
      </c>
      <c r="H17" s="23">
        <f t="shared" si="0"/>
        <v>441542</v>
      </c>
      <c r="J17" s="22">
        <f>ROUND('[1]KYPCo Source Acct Summary'!J50,0)</f>
        <v>70207</v>
      </c>
      <c r="K17" s="22">
        <f>ROUND('[1]KYPCo Source Acct Summary'!K50,0)</f>
        <v>5960</v>
      </c>
      <c r="L17" s="22">
        <f>ROUND('[1]KYPCo Source Acct Summary'!L50,0)</f>
        <v>9718</v>
      </c>
      <c r="M17" s="23">
        <f t="shared" si="1"/>
        <v>85885</v>
      </c>
      <c r="O17" s="22">
        <f>ROUND('[1]KYPCo Source Acct Summary'!Q50,0)</f>
        <v>27222</v>
      </c>
      <c r="P17" s="22">
        <f>ROUND('[1]KYPCo Source Acct Summary'!R50,0)</f>
        <v>44031</v>
      </c>
      <c r="Q17" s="22">
        <f>ROUND('[1]KYPCo Source Acct Summary'!S50,0)</f>
        <v>981</v>
      </c>
      <c r="R17" s="23">
        <f t="shared" si="2"/>
        <v>72234</v>
      </c>
      <c r="T17" s="22">
        <f t="shared" si="5"/>
        <v>117000</v>
      </c>
      <c r="U17" s="22">
        <f t="shared" si="3"/>
        <v>146693</v>
      </c>
      <c r="V17" s="22">
        <f t="shared" si="3"/>
        <v>19730</v>
      </c>
      <c r="W17" s="23">
        <f t="shared" si="4"/>
        <v>283423</v>
      </c>
      <c r="Y17" s="24"/>
    </row>
    <row r="18" spans="1:25" s="20" customFormat="1" ht="13.5" thickBot="1" x14ac:dyDescent="0.25">
      <c r="B18" s="21"/>
      <c r="C18" s="25" t="s">
        <v>12</v>
      </c>
      <c r="E18" s="22"/>
      <c r="F18" s="22"/>
      <c r="G18" s="22"/>
      <c r="H18" s="26">
        <f>SUM(H5:H17)</f>
        <v>5117887</v>
      </c>
      <c r="M18" s="26">
        <f>SUM(M5:M17)</f>
        <v>1165323</v>
      </c>
      <c r="R18" s="26">
        <f>SUM(R5:R17)</f>
        <v>779792</v>
      </c>
      <c r="W18" s="26">
        <f>SUM(W5:W17)</f>
        <v>3172772</v>
      </c>
      <c r="Y18" s="24"/>
    </row>
    <row r="19" spans="1:25" s="3" customFormat="1" ht="9" x14ac:dyDescent="0.15">
      <c r="B19" s="4"/>
      <c r="C19" s="5"/>
      <c r="D19" s="6"/>
      <c r="E19" s="7"/>
      <c r="F19" s="7"/>
      <c r="G19" s="7"/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6"/>
      <c r="U19" s="7"/>
      <c r="V19" s="7"/>
      <c r="W19" s="7"/>
      <c r="Y19" s="8"/>
    </row>
    <row r="20" spans="1:25" s="20" customFormat="1" x14ac:dyDescent="0.2">
      <c r="A20" s="15" t="s">
        <v>13</v>
      </c>
      <c r="B20" s="21"/>
      <c r="E20" s="22"/>
      <c r="F20" s="22"/>
      <c r="G20" s="22"/>
      <c r="H20" s="23"/>
      <c r="J20" s="22"/>
      <c r="K20" s="22"/>
      <c r="L20" s="22"/>
      <c r="M20" s="23"/>
      <c r="O20" s="22"/>
      <c r="P20" s="22"/>
      <c r="Q20" s="22"/>
      <c r="R20" s="23"/>
      <c r="T20" s="22"/>
      <c r="U20" s="22"/>
      <c r="V20" s="22"/>
      <c r="W20" s="23"/>
      <c r="Y20" s="24"/>
    </row>
    <row r="21" spans="1:25" s="20" customFormat="1" x14ac:dyDescent="0.2">
      <c r="B21" s="21">
        <v>41548</v>
      </c>
      <c r="C21" s="20" t="s">
        <v>13</v>
      </c>
      <c r="E21" s="22">
        <f>ROUND('[1]KYPCo Source Acct Summary'!C8,0)</f>
        <v>-39283</v>
      </c>
      <c r="F21" s="22">
        <f>ROUND('[1]KYPCo Source Acct Summary'!D8,0)</f>
        <v>-19000</v>
      </c>
      <c r="G21" s="22">
        <f>ROUND('[1]KYPCo Source Acct Summary'!E8,0)</f>
        <v>-7601</v>
      </c>
      <c r="H21" s="23">
        <f t="shared" ref="H21:H32" si="6">SUM(E21:G21)</f>
        <v>-65884</v>
      </c>
      <c r="J21" s="22">
        <f>ROUND('[1]KYPCo Source Acct Summary'!J8,0)</f>
        <v>-15081</v>
      </c>
      <c r="K21" s="22">
        <f>ROUND('[1]KYPCo Source Acct Summary'!K8,0)</f>
        <v>-493</v>
      </c>
      <c r="L21" s="22">
        <f>ROUND('[1]KYPCo Source Acct Summary'!L8,0)</f>
        <v>-3911</v>
      </c>
      <c r="M21" s="23">
        <f t="shared" ref="M21:M32" si="7">SUM(J21:L21)</f>
        <v>-19485</v>
      </c>
      <c r="O21" s="22">
        <f>ROUND('[1]KYPCo Source Acct Summary'!Q8,0)</f>
        <v>-5629</v>
      </c>
      <c r="P21" s="22">
        <f>ROUND('[1]KYPCo Source Acct Summary'!R8,0)</f>
        <v>-2966</v>
      </c>
      <c r="Q21" s="22">
        <f>ROUND('[1]KYPCo Source Acct Summary'!S8,0)</f>
        <v>-122</v>
      </c>
      <c r="R21" s="23">
        <f t="shared" ref="R21:R32" si="8">SUM(O21:Q21)</f>
        <v>-8717</v>
      </c>
      <c r="T21" s="22">
        <f>+E21-J21-O21</f>
        <v>-18573</v>
      </c>
      <c r="U21" s="22">
        <f t="shared" ref="U21:V32" si="9">+F21-K21-P21</f>
        <v>-15541</v>
      </c>
      <c r="V21" s="22">
        <f t="shared" si="9"/>
        <v>-3568</v>
      </c>
      <c r="W21" s="23">
        <f t="shared" ref="W21:W32" si="10">SUM(T21:V21)</f>
        <v>-37682</v>
      </c>
      <c r="Y21" s="24"/>
    </row>
    <row r="22" spans="1:25" s="20" customFormat="1" x14ac:dyDescent="0.2">
      <c r="B22" s="21">
        <v>41579</v>
      </c>
      <c r="C22" s="20" t="s">
        <v>13</v>
      </c>
      <c r="E22" s="22">
        <f>ROUND('[1]KYPCo Source Acct Summary'!C12,0)</f>
        <v>-39283</v>
      </c>
      <c r="F22" s="22">
        <f>ROUND('[1]KYPCo Source Acct Summary'!D12,0)</f>
        <v>-19000</v>
      </c>
      <c r="G22" s="22">
        <f>ROUND('[1]KYPCo Source Acct Summary'!E12,0)</f>
        <v>-7601</v>
      </c>
      <c r="H22" s="23">
        <f t="shared" si="6"/>
        <v>-65884</v>
      </c>
      <c r="J22" s="22">
        <f>ROUND('[1]KYPCo Source Acct Summary'!J12,0)</f>
        <v>-21477</v>
      </c>
      <c r="K22" s="22">
        <f>ROUND('[1]KYPCo Source Acct Summary'!K12,0)</f>
        <v>-3190</v>
      </c>
      <c r="L22" s="22">
        <f>ROUND('[1]KYPCo Source Acct Summary'!L12,0)</f>
        <v>-5102</v>
      </c>
      <c r="M22" s="23">
        <f t="shared" si="7"/>
        <v>-29769</v>
      </c>
      <c r="O22" s="22">
        <f>ROUND('[1]KYPCo Source Acct Summary'!Q12,0)</f>
        <v>-8228</v>
      </c>
      <c r="P22" s="22">
        <f>ROUND('[1]KYPCo Source Acct Summary'!R12,0)</f>
        <v>-4468</v>
      </c>
      <c r="Q22" s="22">
        <f>ROUND('[1]KYPCo Source Acct Summary'!S12,0)</f>
        <v>-340</v>
      </c>
      <c r="R22" s="23">
        <f t="shared" si="8"/>
        <v>-13036</v>
      </c>
      <c r="T22" s="22">
        <f t="shared" ref="T22:T32" si="11">+E22-J22-O22</f>
        <v>-9578</v>
      </c>
      <c r="U22" s="22">
        <f t="shared" si="9"/>
        <v>-11342</v>
      </c>
      <c r="V22" s="22">
        <f t="shared" si="9"/>
        <v>-2159</v>
      </c>
      <c r="W22" s="23">
        <f t="shared" si="10"/>
        <v>-23079</v>
      </c>
      <c r="Y22" s="24"/>
    </row>
    <row r="23" spans="1:25" s="20" customFormat="1" x14ac:dyDescent="0.2">
      <c r="B23" s="21">
        <v>41609</v>
      </c>
      <c r="C23" s="20" t="s">
        <v>13</v>
      </c>
      <c r="E23" s="22">
        <f>ROUND('[1]KYPCo Source Acct Summary'!C16,0)</f>
        <v>-39283</v>
      </c>
      <c r="F23" s="22">
        <f>ROUND('[1]KYPCo Source Acct Summary'!D16,0)</f>
        <v>-19000</v>
      </c>
      <c r="G23" s="22">
        <f>ROUND('[1]KYPCo Source Acct Summary'!E16,0)</f>
        <v>-7601</v>
      </c>
      <c r="H23" s="23">
        <f t="shared" si="6"/>
        <v>-65884</v>
      </c>
      <c r="J23" s="22">
        <f>ROUND('[1]KYPCo Source Acct Summary'!J16,0)</f>
        <v>-13142</v>
      </c>
      <c r="K23" s="22">
        <f>ROUND('[1]KYPCo Source Acct Summary'!K16,0)</f>
        <v>-543</v>
      </c>
      <c r="L23" s="22">
        <f>ROUND('[1]KYPCo Source Acct Summary'!L16,0)</f>
        <v>-2684</v>
      </c>
      <c r="M23" s="23">
        <f t="shared" si="7"/>
        <v>-16369</v>
      </c>
      <c r="O23" s="22">
        <f>ROUND('[1]KYPCo Source Acct Summary'!Q16,0)</f>
        <v>-5067</v>
      </c>
      <c r="P23" s="22">
        <f>ROUND('[1]KYPCo Source Acct Summary'!R16,0)</f>
        <v>-2599</v>
      </c>
      <c r="Q23" s="22">
        <f>ROUND('[1]KYPCo Source Acct Summary'!S16,0)</f>
        <v>-272</v>
      </c>
      <c r="R23" s="23">
        <f t="shared" si="8"/>
        <v>-7938</v>
      </c>
      <c r="T23" s="22">
        <f t="shared" si="11"/>
        <v>-21074</v>
      </c>
      <c r="U23" s="22">
        <f t="shared" si="9"/>
        <v>-15858</v>
      </c>
      <c r="V23" s="22">
        <f t="shared" si="9"/>
        <v>-4645</v>
      </c>
      <c r="W23" s="23">
        <f t="shared" si="10"/>
        <v>-41577</v>
      </c>
      <c r="Y23" s="24"/>
    </row>
    <row r="24" spans="1:25" s="20" customFormat="1" x14ac:dyDescent="0.2">
      <c r="B24" s="21">
        <v>41640</v>
      </c>
      <c r="C24" s="20" t="s">
        <v>13</v>
      </c>
      <c r="E24" s="22">
        <f>ROUND('[1]KYPCo Source Acct Summary'!C20,0)</f>
        <v>-112749</v>
      </c>
      <c r="F24" s="22">
        <f>ROUND('[1]KYPCo Source Acct Summary'!D20,0)</f>
        <v>-79174</v>
      </c>
      <c r="G24" s="22">
        <f>ROUND('[1]KYPCo Source Acct Summary'!E20,0)</f>
        <v>-16555</v>
      </c>
      <c r="H24" s="23">
        <f t="shared" si="6"/>
        <v>-208478</v>
      </c>
      <c r="J24" s="22">
        <f>ROUND('[1]KYPCo Source Acct Summary'!J20,0)</f>
        <v>-13992</v>
      </c>
      <c r="K24" s="22">
        <f>ROUND('[1]KYPCo Source Acct Summary'!K20,0)</f>
        <v>-281</v>
      </c>
      <c r="L24" s="22">
        <f>ROUND('[1]KYPCo Source Acct Summary'!L20,0)</f>
        <v>-1310</v>
      </c>
      <c r="M24" s="23">
        <f t="shared" si="7"/>
        <v>-15583</v>
      </c>
      <c r="O24" s="22">
        <f>ROUND('[1]KYPCo Source Acct Summary'!Q20,0)</f>
        <v>-5117</v>
      </c>
      <c r="P24" s="22">
        <f>ROUND('[1]KYPCo Source Acct Summary'!R20,0)</f>
        <v>-5933</v>
      </c>
      <c r="Q24" s="22">
        <f>ROUND('[1]KYPCo Source Acct Summary'!S20,0)</f>
        <v>-121</v>
      </c>
      <c r="R24" s="23">
        <f t="shared" si="8"/>
        <v>-11171</v>
      </c>
      <c r="T24" s="22">
        <f t="shared" si="11"/>
        <v>-93640</v>
      </c>
      <c r="U24" s="22">
        <f t="shared" si="9"/>
        <v>-72960</v>
      </c>
      <c r="V24" s="22">
        <f t="shared" si="9"/>
        <v>-15124</v>
      </c>
      <c r="W24" s="23">
        <f t="shared" si="10"/>
        <v>-181724</v>
      </c>
      <c r="Y24" s="24"/>
    </row>
    <row r="25" spans="1:25" s="20" customFormat="1" x14ac:dyDescent="0.2">
      <c r="B25" s="21">
        <v>41671</v>
      </c>
      <c r="C25" s="20" t="s">
        <v>13</v>
      </c>
      <c r="E25" s="22">
        <f>ROUND('[1]KYPCo Source Acct Summary'!C24,0)</f>
        <v>-112749</v>
      </c>
      <c r="F25" s="22">
        <f>ROUND('[1]KYPCo Source Acct Summary'!D24,0)</f>
        <v>-76871</v>
      </c>
      <c r="G25" s="22">
        <f>ROUND('[1]KYPCo Source Acct Summary'!E24,0)</f>
        <v>-16555</v>
      </c>
      <c r="H25" s="23">
        <f t="shared" si="6"/>
        <v>-206175</v>
      </c>
      <c r="J25" s="22">
        <f>ROUND('[1]KYPCo Source Acct Summary'!J24,0)</f>
        <v>-14804</v>
      </c>
      <c r="K25" s="22">
        <f>ROUND('[1]KYPCo Source Acct Summary'!K24,0)</f>
        <v>-496</v>
      </c>
      <c r="L25" s="22">
        <f>ROUND('[1]KYPCo Source Acct Summary'!L24,0)</f>
        <v>-1920</v>
      </c>
      <c r="M25" s="23">
        <f t="shared" si="7"/>
        <v>-17220</v>
      </c>
      <c r="O25" s="22">
        <f>ROUND('[1]KYPCo Source Acct Summary'!Q24,0)</f>
        <v>-6726</v>
      </c>
      <c r="P25" s="22">
        <f>ROUND('[1]KYPCo Source Acct Summary'!R24,0)</f>
        <v>-7728</v>
      </c>
      <c r="Q25" s="22">
        <f>ROUND('[1]KYPCo Source Acct Summary'!S24,0)</f>
        <v>-21</v>
      </c>
      <c r="R25" s="23">
        <f t="shared" si="8"/>
        <v>-14475</v>
      </c>
      <c r="T25" s="22">
        <f t="shared" si="11"/>
        <v>-91219</v>
      </c>
      <c r="U25" s="22">
        <f t="shared" si="9"/>
        <v>-68647</v>
      </c>
      <c r="V25" s="22">
        <f t="shared" si="9"/>
        <v>-14614</v>
      </c>
      <c r="W25" s="23">
        <f t="shared" si="10"/>
        <v>-174480</v>
      </c>
      <c r="Y25" s="24"/>
    </row>
    <row r="26" spans="1:25" s="20" customFormat="1" x14ac:dyDescent="0.2">
      <c r="B26" s="21">
        <v>41699</v>
      </c>
      <c r="C26" s="20" t="s">
        <v>13</v>
      </c>
      <c r="E26" s="22">
        <f>ROUND('[1]KYPCo Source Acct Summary'!C28,0)</f>
        <v>-126769</v>
      </c>
      <c r="F26" s="22">
        <f>ROUND('[1]KYPCo Source Acct Summary'!D28,0)</f>
        <v>251510</v>
      </c>
      <c r="G26" s="22">
        <f>ROUND('[1]KYPCo Source Acct Summary'!E28,0)</f>
        <v>-18997</v>
      </c>
      <c r="H26" s="23">
        <f t="shared" si="6"/>
        <v>105744</v>
      </c>
      <c r="J26" s="22">
        <f>ROUND('[1]KYPCo Source Acct Summary'!J28,0)</f>
        <v>-16005</v>
      </c>
      <c r="K26" s="22">
        <f>ROUND('[1]KYPCo Source Acct Summary'!K28,0)</f>
        <v>-827</v>
      </c>
      <c r="L26" s="22">
        <f>ROUND('[1]KYPCo Source Acct Summary'!L28,0)</f>
        <v>-2634</v>
      </c>
      <c r="M26" s="23">
        <f t="shared" si="7"/>
        <v>-19466</v>
      </c>
      <c r="O26" s="22">
        <f>ROUND('[1]KYPCo Source Acct Summary'!Q28,0)</f>
        <v>-7330</v>
      </c>
      <c r="P26" s="22">
        <f>ROUND('[1]KYPCo Source Acct Summary'!R28,0)</f>
        <v>-6946</v>
      </c>
      <c r="Q26" s="22">
        <f>ROUND('[1]KYPCo Source Acct Summary'!S28,0)</f>
        <v>-34</v>
      </c>
      <c r="R26" s="23">
        <f t="shared" si="8"/>
        <v>-14310</v>
      </c>
      <c r="T26" s="22">
        <f t="shared" si="11"/>
        <v>-103434</v>
      </c>
      <c r="U26" s="22">
        <f t="shared" si="9"/>
        <v>259283</v>
      </c>
      <c r="V26" s="22">
        <f t="shared" si="9"/>
        <v>-16329</v>
      </c>
      <c r="W26" s="23">
        <f t="shared" si="10"/>
        <v>139520</v>
      </c>
      <c r="Y26" s="24"/>
    </row>
    <row r="27" spans="1:25" s="20" customFormat="1" x14ac:dyDescent="0.2">
      <c r="B27" s="21">
        <v>41730</v>
      </c>
      <c r="C27" s="20" t="s">
        <v>13</v>
      </c>
      <c r="E27" s="22">
        <f>ROUND('[1]KYPCo Source Acct Summary'!C32,0)</f>
        <v>-103024</v>
      </c>
      <c r="F27" s="22">
        <f>ROUND('[1]KYPCo Source Acct Summary'!D32,0)</f>
        <v>-91351</v>
      </c>
      <c r="G27" s="22">
        <f>ROUND('[1]KYPCo Source Acct Summary'!E32,0)</f>
        <v>-15610</v>
      </c>
      <c r="H27" s="23">
        <f t="shared" si="6"/>
        <v>-209985</v>
      </c>
      <c r="J27" s="22">
        <f>ROUND('[1]KYPCo Source Acct Summary'!J32,0)</f>
        <v>-19472</v>
      </c>
      <c r="K27" s="22">
        <f>ROUND('[1]KYPCo Source Acct Summary'!K32,0)</f>
        <v>-229</v>
      </c>
      <c r="L27" s="22">
        <f>ROUND('[1]KYPCo Source Acct Summary'!L32,0)</f>
        <v>-3683</v>
      </c>
      <c r="M27" s="23">
        <f t="shared" si="7"/>
        <v>-23384</v>
      </c>
      <c r="O27" s="22">
        <f>ROUND('[1]KYPCo Source Acct Summary'!Q32,0)</f>
        <v>-7872</v>
      </c>
      <c r="P27" s="22">
        <f>ROUND('[1]KYPCo Source Acct Summary'!R32,0)</f>
        <v>-1426</v>
      </c>
      <c r="Q27" s="22">
        <f>ROUND('[1]KYPCo Source Acct Summary'!S32,0)</f>
        <v>-261</v>
      </c>
      <c r="R27" s="23">
        <f t="shared" si="8"/>
        <v>-9559</v>
      </c>
      <c r="T27" s="22">
        <f t="shared" si="11"/>
        <v>-75680</v>
      </c>
      <c r="U27" s="22">
        <f t="shared" si="9"/>
        <v>-89696</v>
      </c>
      <c r="V27" s="22">
        <f t="shared" si="9"/>
        <v>-11666</v>
      </c>
      <c r="W27" s="23">
        <f t="shared" si="10"/>
        <v>-177042</v>
      </c>
      <c r="Y27" s="24"/>
    </row>
    <row r="28" spans="1:25" s="20" customFormat="1" x14ac:dyDescent="0.2">
      <c r="B28" s="21">
        <v>41760</v>
      </c>
      <c r="C28" s="20" t="s">
        <v>13</v>
      </c>
      <c r="E28" s="22">
        <f>ROUND('[1]KYPCo Source Acct Summary'!C36,0)</f>
        <v>-113823</v>
      </c>
      <c r="F28" s="22">
        <f>ROUND('[1]KYPCo Source Acct Summary'!D36,0)</f>
        <v>-102739</v>
      </c>
      <c r="G28" s="22">
        <f>ROUND('[1]KYPCo Source Acct Summary'!E36,0)</f>
        <v>-16929</v>
      </c>
      <c r="H28" s="23">
        <f t="shared" si="6"/>
        <v>-233491</v>
      </c>
      <c r="J28" s="22">
        <f>ROUND('[1]KYPCo Source Acct Summary'!J36,0)</f>
        <v>-29916</v>
      </c>
      <c r="K28" s="22">
        <f>ROUND('[1]KYPCo Source Acct Summary'!K36,0)</f>
        <v>-504</v>
      </c>
      <c r="L28" s="22">
        <f>ROUND('[1]KYPCo Source Acct Summary'!L36,0)</f>
        <v>-6158</v>
      </c>
      <c r="M28" s="23">
        <f t="shared" si="7"/>
        <v>-36578</v>
      </c>
      <c r="O28" s="22">
        <f>ROUND('[1]KYPCo Source Acct Summary'!Q36,0)</f>
        <v>-12142</v>
      </c>
      <c r="P28" s="22">
        <f>ROUND('[1]KYPCo Source Acct Summary'!R36,0)</f>
        <v>-1976</v>
      </c>
      <c r="Q28" s="22">
        <f>ROUND('[1]KYPCo Source Acct Summary'!S36,0)</f>
        <v>-310</v>
      </c>
      <c r="R28" s="23">
        <f t="shared" si="8"/>
        <v>-14428</v>
      </c>
      <c r="T28" s="22">
        <f t="shared" si="11"/>
        <v>-71765</v>
      </c>
      <c r="U28" s="22">
        <f t="shared" si="9"/>
        <v>-100259</v>
      </c>
      <c r="V28" s="22">
        <f t="shared" si="9"/>
        <v>-10461</v>
      </c>
      <c r="W28" s="23">
        <f t="shared" si="10"/>
        <v>-182485</v>
      </c>
      <c r="Y28" s="24"/>
    </row>
    <row r="29" spans="1:25" s="20" customFormat="1" x14ac:dyDescent="0.2">
      <c r="B29" s="21">
        <v>41791</v>
      </c>
      <c r="C29" s="20" t="s">
        <v>13</v>
      </c>
      <c r="E29" s="22">
        <f>ROUND('[1]KYPCo Source Acct Summary'!C40,0)</f>
        <v>-113823</v>
      </c>
      <c r="F29" s="22">
        <f>ROUND('[1]KYPCo Source Acct Summary'!D40,0)</f>
        <v>-102739</v>
      </c>
      <c r="G29" s="22">
        <f>ROUND('[1]KYPCo Source Acct Summary'!E40,0)</f>
        <v>-16929</v>
      </c>
      <c r="H29" s="23">
        <f t="shared" si="6"/>
        <v>-233491</v>
      </c>
      <c r="J29" s="22">
        <f>ROUND('[1]KYPCo Source Acct Summary'!J40,0)</f>
        <v>-16176</v>
      </c>
      <c r="K29" s="22">
        <f>ROUND('[1]KYPCo Source Acct Summary'!K40,0)</f>
        <v>-277</v>
      </c>
      <c r="L29" s="22">
        <f>ROUND('[1]KYPCo Source Acct Summary'!L40,0)</f>
        <v>-3613</v>
      </c>
      <c r="M29" s="23">
        <f t="shared" si="7"/>
        <v>-20066</v>
      </c>
      <c r="O29" s="22">
        <f>ROUND('[1]KYPCo Source Acct Summary'!Q40,0)</f>
        <v>-6695</v>
      </c>
      <c r="P29" s="22">
        <f>ROUND('[1]KYPCo Source Acct Summary'!R40,0)</f>
        <v>-1322</v>
      </c>
      <c r="Q29" s="22">
        <f>ROUND('[1]KYPCo Source Acct Summary'!S40,0)</f>
        <v>-140</v>
      </c>
      <c r="R29" s="23">
        <f t="shared" si="8"/>
        <v>-8157</v>
      </c>
      <c r="T29" s="22">
        <f t="shared" si="11"/>
        <v>-90952</v>
      </c>
      <c r="U29" s="22">
        <f t="shared" si="9"/>
        <v>-101140</v>
      </c>
      <c r="V29" s="22">
        <f t="shared" si="9"/>
        <v>-13176</v>
      </c>
      <c r="W29" s="23">
        <f t="shared" si="10"/>
        <v>-205268</v>
      </c>
      <c r="Y29" s="24"/>
    </row>
    <row r="30" spans="1:25" s="20" customFormat="1" x14ac:dyDescent="0.2">
      <c r="B30" s="21">
        <v>41821</v>
      </c>
      <c r="C30" s="20" t="s">
        <v>13</v>
      </c>
      <c r="E30" s="22">
        <f>ROUND('[1]KYPCo Source Acct Summary'!C44,0)</f>
        <v>-113823</v>
      </c>
      <c r="F30" s="22">
        <f>ROUND('[1]KYPCo Source Acct Summary'!D44,0)</f>
        <v>-92739</v>
      </c>
      <c r="G30" s="22">
        <f>ROUND('[1]KYPCo Source Acct Summary'!E44,0)</f>
        <v>-16929</v>
      </c>
      <c r="H30" s="23">
        <f t="shared" si="6"/>
        <v>-223491</v>
      </c>
      <c r="J30" s="22">
        <f>ROUND('[1]KYPCo Source Acct Summary'!J44,0)</f>
        <v>-37197</v>
      </c>
      <c r="K30" s="22">
        <f>ROUND('[1]KYPCo Source Acct Summary'!K44,0)</f>
        <v>-729</v>
      </c>
      <c r="L30" s="22">
        <f>ROUND('[1]KYPCo Source Acct Summary'!L44,0)</f>
        <v>-6158</v>
      </c>
      <c r="M30" s="23">
        <f t="shared" si="7"/>
        <v>-44084</v>
      </c>
      <c r="O30" s="22">
        <f>ROUND('[1]KYPCo Source Acct Summary'!Q44,0)</f>
        <v>-14157</v>
      </c>
      <c r="P30" s="22">
        <f>ROUND('[1]KYPCo Source Acct Summary'!R44,0)</f>
        <v>-4012</v>
      </c>
      <c r="Q30" s="22">
        <f>ROUND('[1]KYPCo Source Acct Summary'!S44,0)</f>
        <v>-545</v>
      </c>
      <c r="R30" s="23">
        <f t="shared" si="8"/>
        <v>-18714</v>
      </c>
      <c r="T30" s="22">
        <f t="shared" si="11"/>
        <v>-62469</v>
      </c>
      <c r="U30" s="22">
        <f t="shared" si="9"/>
        <v>-87998</v>
      </c>
      <c r="V30" s="22">
        <f t="shared" si="9"/>
        <v>-10226</v>
      </c>
      <c r="W30" s="23">
        <f t="shared" si="10"/>
        <v>-160693</v>
      </c>
      <c r="Y30" s="24"/>
    </row>
    <row r="31" spans="1:25" s="20" customFormat="1" x14ac:dyDescent="0.2">
      <c r="B31" s="21">
        <v>41852</v>
      </c>
      <c r="C31" s="20" t="s">
        <v>13</v>
      </c>
      <c r="E31" s="22">
        <f>ROUND('[1]KYPCo Source Acct Summary'!C48,0)</f>
        <v>-113823</v>
      </c>
      <c r="F31" s="22">
        <f>ROUND('[1]KYPCo Source Acct Summary'!D48,0)</f>
        <v>-102739</v>
      </c>
      <c r="G31" s="22">
        <f>ROUND('[1]KYPCo Source Acct Summary'!E48,0)</f>
        <v>-16929</v>
      </c>
      <c r="H31" s="23">
        <f t="shared" si="6"/>
        <v>-233491</v>
      </c>
      <c r="J31" s="22">
        <f>ROUND('[1]KYPCo Source Acct Summary'!J48,0)</f>
        <v>-40731</v>
      </c>
      <c r="K31" s="22">
        <f>ROUND('[1]KYPCo Source Acct Summary'!K48,0)</f>
        <v>-683</v>
      </c>
      <c r="L31" s="22">
        <f>ROUND('[1]KYPCo Source Acct Summary'!L48,0)</f>
        <v>-6743</v>
      </c>
      <c r="M31" s="23">
        <f t="shared" si="7"/>
        <v>-48157</v>
      </c>
      <c r="O31" s="22">
        <f>ROUND('[1]KYPCo Source Acct Summary'!Q48,0)</f>
        <v>-14719</v>
      </c>
      <c r="P31" s="22">
        <f>ROUND('[1]KYPCo Source Acct Summary'!R48,0)</f>
        <v>-4256</v>
      </c>
      <c r="Q31" s="22">
        <f>ROUND('[1]KYPCo Source Acct Summary'!S48,0)</f>
        <v>-1114</v>
      </c>
      <c r="R31" s="23">
        <f t="shared" si="8"/>
        <v>-20089</v>
      </c>
      <c r="T31" s="22">
        <f t="shared" si="11"/>
        <v>-58373</v>
      </c>
      <c r="U31" s="22">
        <f t="shared" si="9"/>
        <v>-97800</v>
      </c>
      <c r="V31" s="22">
        <f t="shared" si="9"/>
        <v>-9072</v>
      </c>
      <c r="W31" s="23">
        <f t="shared" si="10"/>
        <v>-165245</v>
      </c>
      <c r="Y31" s="24"/>
    </row>
    <row r="32" spans="1:25" s="20" customFormat="1" x14ac:dyDescent="0.2">
      <c r="B32" s="21">
        <v>41883</v>
      </c>
      <c r="C32" s="20" t="s">
        <v>13</v>
      </c>
      <c r="E32" s="22">
        <f>ROUND('[1]KYPCo Source Acct Summary'!C52,0)</f>
        <v>-113823</v>
      </c>
      <c r="F32" s="22">
        <f>ROUND('[1]KYPCo Source Acct Summary'!D52,0)</f>
        <v>-102739</v>
      </c>
      <c r="G32" s="22">
        <f>ROUND('[1]KYPCo Source Acct Summary'!E52,0)</f>
        <v>-16929</v>
      </c>
      <c r="H32" s="23">
        <f t="shared" si="6"/>
        <v>-233491</v>
      </c>
      <c r="J32" s="22">
        <f>ROUND('[1]KYPCo Source Acct Summary'!J52,0)</f>
        <v>-37071</v>
      </c>
      <c r="K32" s="22">
        <f>ROUND('[1]KYPCo Source Acct Summary'!K52,0)</f>
        <v>-549</v>
      </c>
      <c r="L32" s="22">
        <f>ROUND('[1]KYPCo Source Acct Summary'!L52,0)</f>
        <v>-5548</v>
      </c>
      <c r="M32" s="23">
        <f t="shared" si="7"/>
        <v>-43168</v>
      </c>
      <c r="O32" s="22">
        <f>ROUND('[1]KYPCo Source Acct Summary'!Q52,0)</f>
        <v>-14374</v>
      </c>
      <c r="P32" s="22">
        <f>ROUND('[1]KYPCo Source Acct Summary'!R52,0)</f>
        <v>-4057</v>
      </c>
      <c r="Q32" s="22">
        <f>ROUND('[1]KYPCo Source Acct Summary'!S52,0)</f>
        <v>-560</v>
      </c>
      <c r="R32" s="23">
        <f t="shared" si="8"/>
        <v>-18991</v>
      </c>
      <c r="T32" s="22">
        <f t="shared" si="11"/>
        <v>-62378</v>
      </c>
      <c r="U32" s="22">
        <f t="shared" si="9"/>
        <v>-98133</v>
      </c>
      <c r="V32" s="22">
        <f t="shared" si="9"/>
        <v>-10821</v>
      </c>
      <c r="W32" s="23">
        <f t="shared" si="10"/>
        <v>-171332</v>
      </c>
      <c r="Y32" s="24"/>
    </row>
    <row r="33" spans="1:25" s="20" customFormat="1" ht="13.5" thickBot="1" x14ac:dyDescent="0.25">
      <c r="B33" s="21"/>
      <c r="C33" s="25" t="s">
        <v>12</v>
      </c>
      <c r="E33" s="22"/>
      <c r="F33" s="22"/>
      <c r="G33" s="22"/>
      <c r="H33" s="26">
        <f>SUM(H20:H32)</f>
        <v>-1874001</v>
      </c>
      <c r="M33" s="26">
        <f>SUM(M20:M32)</f>
        <v>-333329</v>
      </c>
      <c r="R33" s="26">
        <f>SUM(R20:R32)</f>
        <v>-159585</v>
      </c>
      <c r="W33" s="26">
        <f>SUM(W20:W32)</f>
        <v>-1381087</v>
      </c>
      <c r="Y33" s="24"/>
    </row>
    <row r="34" spans="1:25" s="3" customFormat="1" ht="9" x14ac:dyDescent="0.15">
      <c r="B34" s="4"/>
      <c r="C34" s="5"/>
      <c r="D34" s="6"/>
      <c r="E34" s="7"/>
      <c r="F34" s="7"/>
      <c r="G34" s="7"/>
      <c r="H34" s="6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6"/>
      <c r="U34" s="7"/>
      <c r="V34" s="7"/>
      <c r="W34" s="7"/>
      <c r="Y34" s="8"/>
    </row>
    <row r="35" spans="1:25" s="20" customFormat="1" x14ac:dyDescent="0.2">
      <c r="A35" s="15" t="s">
        <v>14</v>
      </c>
      <c r="B35" s="21"/>
      <c r="E35" s="22"/>
      <c r="F35" s="22"/>
      <c r="G35" s="22"/>
      <c r="H35" s="23"/>
      <c r="J35" s="22"/>
      <c r="K35" s="22"/>
      <c r="L35" s="22"/>
      <c r="M35" s="23"/>
      <c r="O35" s="22"/>
      <c r="P35" s="22"/>
      <c r="Q35" s="22"/>
      <c r="R35" s="23"/>
      <c r="T35" s="22"/>
      <c r="U35" s="22"/>
      <c r="V35" s="22"/>
      <c r="W35" s="23"/>
      <c r="Y35" s="24"/>
    </row>
    <row r="36" spans="1:25" s="20" customFormat="1" x14ac:dyDescent="0.2">
      <c r="B36" s="21">
        <v>41548</v>
      </c>
      <c r="C36" s="20" t="s">
        <v>14</v>
      </c>
      <c r="E36" s="22">
        <f>ROUND('[1]KYPCo Source Acct Summary'!C5,0)</f>
        <v>211099</v>
      </c>
      <c r="F36" s="22">
        <f>ROUND('[1]KYPCo Source Acct Summary'!D5,0)</f>
        <v>101084</v>
      </c>
      <c r="G36" s="22">
        <f>ROUND('[1]KYPCo Source Acct Summary'!E5,0)</f>
        <v>26158</v>
      </c>
      <c r="H36" s="23">
        <f t="shared" ref="H36:H47" si="12">SUM(E36:G36)</f>
        <v>338341</v>
      </c>
      <c r="J36" s="22">
        <f>ROUND('[1]KYPCo Source Acct Summary'!J5,0)</f>
        <v>81664</v>
      </c>
      <c r="K36" s="22">
        <f>ROUND('[1]KYPCo Source Acct Summary'!K5,0)</f>
        <v>2639</v>
      </c>
      <c r="L36" s="22">
        <f>ROUND('[1]KYPCo Source Acct Summary'!L5,0)</f>
        <v>13539</v>
      </c>
      <c r="M36" s="23">
        <f t="shared" ref="M36:M47" si="13">SUM(J36:L36)</f>
        <v>97842</v>
      </c>
      <c r="O36" s="22">
        <f>ROUND('[1]KYPCo Source Acct Summary'!Q5,0)</f>
        <v>30482</v>
      </c>
      <c r="P36" s="22">
        <f>ROUND('[1]KYPCo Source Acct Summary'!R5,0)</f>
        <v>15868</v>
      </c>
      <c r="Q36" s="22">
        <f>ROUND('[1]KYPCo Source Acct Summary'!S5,0)</f>
        <v>423</v>
      </c>
      <c r="R36" s="23">
        <f t="shared" ref="R36:R47" si="14">SUM(O36:Q36)</f>
        <v>46773</v>
      </c>
      <c r="T36" s="22">
        <f>+E36-J36-O36</f>
        <v>98953</v>
      </c>
      <c r="U36" s="22">
        <f t="shared" ref="U36:V47" si="15">+F36-K36-P36</f>
        <v>82577</v>
      </c>
      <c r="V36" s="22">
        <f t="shared" si="15"/>
        <v>12196</v>
      </c>
      <c r="W36" s="23">
        <f t="shared" ref="W36:W47" si="16">SUM(T36:V36)</f>
        <v>193726</v>
      </c>
      <c r="Y36" s="24"/>
    </row>
    <row r="37" spans="1:25" s="20" customFormat="1" x14ac:dyDescent="0.2">
      <c r="B37" s="21">
        <v>41579</v>
      </c>
      <c r="C37" s="20" t="s">
        <v>14</v>
      </c>
      <c r="E37" s="22">
        <f>ROUND('[1]KYPCo Source Acct Summary'!C9,0)</f>
        <v>212026</v>
      </c>
      <c r="F37" s="22">
        <f>ROUND('[1]KYPCo Source Acct Summary'!D9,0)</f>
        <v>101498</v>
      </c>
      <c r="G37" s="22">
        <f>ROUND('[1]KYPCo Source Acct Summary'!E9,0)</f>
        <v>26249</v>
      </c>
      <c r="H37" s="23">
        <f t="shared" si="12"/>
        <v>339773</v>
      </c>
      <c r="J37" s="22">
        <f>ROUND('[1]KYPCo Source Acct Summary'!J9,0)</f>
        <v>116307</v>
      </c>
      <c r="K37" s="22">
        <f>ROUND('[1]KYPCo Source Acct Summary'!K9,0)</f>
        <v>17070</v>
      </c>
      <c r="L37" s="22">
        <f>ROUND('[1]KYPCo Source Acct Summary'!L9,0)</f>
        <v>17662</v>
      </c>
      <c r="M37" s="23">
        <f t="shared" si="13"/>
        <v>151039</v>
      </c>
      <c r="O37" s="22">
        <f>ROUND('[1]KYPCo Source Acct Summary'!Q9,0)</f>
        <v>44561</v>
      </c>
      <c r="P37" s="22">
        <f>ROUND('[1]KYPCo Source Acct Summary'!R9,0)</f>
        <v>23909</v>
      </c>
      <c r="Q37" s="22">
        <f>ROUND('[1]KYPCo Source Acct Summary'!S9,0)</f>
        <v>1178</v>
      </c>
      <c r="R37" s="23">
        <f t="shared" si="14"/>
        <v>69648</v>
      </c>
      <c r="T37" s="22">
        <f t="shared" ref="T37:T47" si="17">+E37-J37-O37</f>
        <v>51158</v>
      </c>
      <c r="U37" s="22">
        <f t="shared" si="15"/>
        <v>60519</v>
      </c>
      <c r="V37" s="22">
        <f t="shared" si="15"/>
        <v>7409</v>
      </c>
      <c r="W37" s="23">
        <f t="shared" si="16"/>
        <v>119086</v>
      </c>
      <c r="Y37" s="24"/>
    </row>
    <row r="38" spans="1:25" s="20" customFormat="1" x14ac:dyDescent="0.2">
      <c r="B38" s="21">
        <v>41609</v>
      </c>
      <c r="C38" s="20" t="s">
        <v>14</v>
      </c>
      <c r="E38" s="22">
        <f>ROUND('[1]KYPCo Source Acct Summary'!C13,0)</f>
        <v>211093</v>
      </c>
      <c r="F38" s="22">
        <f>ROUND('[1]KYPCo Source Acct Summary'!D13,0)</f>
        <v>101047</v>
      </c>
      <c r="G38" s="22">
        <f>ROUND('[1]KYPCo Source Acct Summary'!E13,0)</f>
        <v>26144</v>
      </c>
      <c r="H38" s="23">
        <f t="shared" si="12"/>
        <v>338284</v>
      </c>
      <c r="J38" s="22">
        <f>ROUND('[1]KYPCo Source Acct Summary'!J13,0)</f>
        <v>71180</v>
      </c>
      <c r="K38" s="22">
        <f>ROUND('[1]KYPCo Source Acct Summary'!K13,0)</f>
        <v>2905</v>
      </c>
      <c r="L38" s="22">
        <f>ROUND('[1]KYPCo Source Acct Summary'!L13,0)</f>
        <v>9290</v>
      </c>
      <c r="M38" s="23">
        <f t="shared" si="13"/>
        <v>83375</v>
      </c>
      <c r="O38" s="22">
        <f>ROUND('[1]KYPCo Source Acct Summary'!Q13,0)</f>
        <v>27445</v>
      </c>
      <c r="P38" s="22">
        <f>ROUND('[1]KYPCo Source Acct Summary'!R13,0)</f>
        <v>13906</v>
      </c>
      <c r="Q38" s="22">
        <f>ROUND('[1]KYPCo Source Acct Summary'!S13,0)</f>
        <v>940</v>
      </c>
      <c r="R38" s="23">
        <f t="shared" si="14"/>
        <v>42291</v>
      </c>
      <c r="T38" s="22">
        <f t="shared" si="17"/>
        <v>112468</v>
      </c>
      <c r="U38" s="22">
        <f t="shared" si="15"/>
        <v>84236</v>
      </c>
      <c r="V38" s="22">
        <f t="shared" si="15"/>
        <v>15914</v>
      </c>
      <c r="W38" s="23">
        <f t="shared" si="16"/>
        <v>212618</v>
      </c>
      <c r="Y38" s="24"/>
    </row>
    <row r="39" spans="1:25" s="20" customFormat="1" x14ac:dyDescent="0.2">
      <c r="B39" s="21">
        <v>41640</v>
      </c>
      <c r="C39" s="20" t="s">
        <v>14</v>
      </c>
      <c r="E39" s="22">
        <f>ROUND('[1]KYPCo Source Acct Summary'!C17,0)</f>
        <v>187894</v>
      </c>
      <c r="F39" s="22">
        <f>ROUND('[1]KYPCo Source Acct Summary'!D17,0)</f>
        <v>132727</v>
      </c>
      <c r="G39" s="22">
        <f>ROUND('[1]KYPCo Source Acct Summary'!E17,0)</f>
        <v>22983</v>
      </c>
      <c r="H39" s="23">
        <f t="shared" si="12"/>
        <v>343604</v>
      </c>
      <c r="J39" s="22">
        <f>ROUND('[1]KYPCo Source Acct Summary'!J17,0)</f>
        <v>37842</v>
      </c>
      <c r="K39" s="22">
        <f>ROUND('[1]KYPCo Source Acct Summary'!K17,0)</f>
        <v>709</v>
      </c>
      <c r="L39" s="22">
        <f>ROUND('[1]KYPCo Source Acct Summary'!L17,0)</f>
        <v>2364</v>
      </c>
      <c r="M39" s="23">
        <f t="shared" si="13"/>
        <v>40915</v>
      </c>
      <c r="O39" s="22">
        <f>ROUND('[1]KYPCo Source Acct Summary'!Q17,0)</f>
        <v>13840</v>
      </c>
      <c r="P39" s="22">
        <f>ROUND('[1]KYPCo Source Acct Summary'!R17,0)</f>
        <v>14950</v>
      </c>
      <c r="Q39" s="22">
        <f>ROUND('[1]KYPCo Source Acct Summary'!S17,0)</f>
        <v>219</v>
      </c>
      <c r="R39" s="23">
        <f t="shared" si="14"/>
        <v>29009</v>
      </c>
      <c r="T39" s="22">
        <f t="shared" si="17"/>
        <v>136212</v>
      </c>
      <c r="U39" s="22">
        <f t="shared" si="15"/>
        <v>117068</v>
      </c>
      <c r="V39" s="22">
        <f t="shared" si="15"/>
        <v>20400</v>
      </c>
      <c r="W39" s="23">
        <f t="shared" si="16"/>
        <v>273680</v>
      </c>
      <c r="Y39" s="24"/>
    </row>
    <row r="40" spans="1:25" s="20" customFormat="1" x14ac:dyDescent="0.2">
      <c r="B40" s="21">
        <v>41671</v>
      </c>
      <c r="C40" s="20" t="s">
        <v>14</v>
      </c>
      <c r="E40" s="22">
        <f>ROUND('[1]KYPCo Source Acct Summary'!C21,0)</f>
        <v>187355</v>
      </c>
      <c r="F40" s="22">
        <f>ROUND('[1]KYPCo Source Acct Summary'!D21,0)</f>
        <v>157535</v>
      </c>
      <c r="G40" s="22">
        <f>ROUND('[1]KYPCo Source Acct Summary'!E21,0)</f>
        <v>22917</v>
      </c>
      <c r="H40" s="23">
        <f t="shared" si="12"/>
        <v>367807</v>
      </c>
      <c r="J40" s="22">
        <f>ROUND('[1]KYPCo Source Acct Summary'!J21,0)</f>
        <v>40040</v>
      </c>
      <c r="K40" s="22">
        <f>ROUND('[1]KYPCo Source Acct Summary'!K21,0)</f>
        <v>1251</v>
      </c>
      <c r="L40" s="22">
        <f>ROUND('[1]KYPCo Source Acct Summary'!L21,0)</f>
        <v>3463</v>
      </c>
      <c r="M40" s="23">
        <f t="shared" si="13"/>
        <v>44754</v>
      </c>
      <c r="O40" s="22">
        <f>ROUND('[1]KYPCo Source Acct Summary'!Q21,0)</f>
        <v>18192</v>
      </c>
      <c r="P40" s="22">
        <f>ROUND('[1]KYPCo Source Acct Summary'!R21,0)</f>
        <v>19471</v>
      </c>
      <c r="Q40" s="22">
        <f>ROUND('[1]KYPCo Source Acct Summary'!S21,0)</f>
        <v>38</v>
      </c>
      <c r="R40" s="23">
        <f t="shared" si="14"/>
        <v>37701</v>
      </c>
      <c r="T40" s="22">
        <f t="shared" si="17"/>
        <v>129123</v>
      </c>
      <c r="U40" s="22">
        <f t="shared" si="15"/>
        <v>136813</v>
      </c>
      <c r="V40" s="22">
        <f t="shared" si="15"/>
        <v>19416</v>
      </c>
      <c r="W40" s="23">
        <f t="shared" si="16"/>
        <v>285352</v>
      </c>
      <c r="Y40" s="24"/>
    </row>
    <row r="41" spans="1:25" s="20" customFormat="1" x14ac:dyDescent="0.2">
      <c r="B41" s="21">
        <v>41699</v>
      </c>
      <c r="C41" s="20" t="s">
        <v>14</v>
      </c>
      <c r="E41" s="22">
        <f>ROUND('[1]KYPCo Source Acct Summary'!C25,0)</f>
        <v>206135</v>
      </c>
      <c r="F41" s="22">
        <f>ROUND('[1]KYPCo Source Acct Summary'!D25,0)</f>
        <v>281156</v>
      </c>
      <c r="G41" s="22">
        <f>ROUND('[1]KYPCo Source Acct Summary'!E25,0)</f>
        <v>23345</v>
      </c>
      <c r="H41" s="23">
        <f t="shared" si="12"/>
        <v>510636</v>
      </c>
      <c r="J41" s="22">
        <f>ROUND('[1]KYPCo Source Acct Summary'!J25,0)</f>
        <v>43286</v>
      </c>
      <c r="K41" s="22">
        <f>ROUND('[1]KYPCo Source Acct Summary'!K25,0)</f>
        <v>2083</v>
      </c>
      <c r="L41" s="22">
        <f>ROUND('[1]KYPCo Source Acct Summary'!L25,0)</f>
        <v>4751</v>
      </c>
      <c r="M41" s="23">
        <f t="shared" si="13"/>
        <v>50120</v>
      </c>
      <c r="O41" s="22">
        <f>ROUND('[1]KYPCo Source Acct Summary'!Q25,0)</f>
        <v>19825</v>
      </c>
      <c r="P41" s="22">
        <f>ROUND('[1]KYPCo Source Acct Summary'!R25,0)</f>
        <v>17500</v>
      </c>
      <c r="Q41" s="22">
        <f>ROUND('[1]KYPCo Source Acct Summary'!S25,0)</f>
        <v>62</v>
      </c>
      <c r="R41" s="23">
        <f t="shared" si="14"/>
        <v>37387</v>
      </c>
      <c r="T41" s="22">
        <f t="shared" si="17"/>
        <v>143024</v>
      </c>
      <c r="U41" s="22">
        <f t="shared" si="15"/>
        <v>261573</v>
      </c>
      <c r="V41" s="22">
        <f t="shared" si="15"/>
        <v>18532</v>
      </c>
      <c r="W41" s="23">
        <f t="shared" si="16"/>
        <v>423129</v>
      </c>
      <c r="Y41" s="24"/>
    </row>
    <row r="42" spans="1:25" s="20" customFormat="1" x14ac:dyDescent="0.2">
      <c r="B42" s="21">
        <v>41730</v>
      </c>
      <c r="C42" s="20" t="s">
        <v>14</v>
      </c>
      <c r="E42" s="22">
        <f>ROUND('[1]KYPCo Source Acct Summary'!C29,0)</f>
        <v>192397</v>
      </c>
      <c r="F42" s="22">
        <f>ROUND('[1]KYPCo Source Acct Summary'!D29,0)</f>
        <v>220211</v>
      </c>
      <c r="G42" s="22">
        <f>ROUND('[1]KYPCo Source Acct Summary'!E29,0)</f>
        <v>22906</v>
      </c>
      <c r="H42" s="23">
        <f t="shared" si="12"/>
        <v>435514</v>
      </c>
      <c r="J42" s="22">
        <f>ROUND('[1]KYPCo Source Acct Summary'!J29,0)</f>
        <v>72145</v>
      </c>
      <c r="K42" s="22">
        <f>ROUND('[1]KYPCo Source Acct Summary'!K29,0)</f>
        <v>7484</v>
      </c>
      <c r="L42" s="22">
        <f>ROUND('[1]KYPCo Source Acct Summary'!L29,0)</f>
        <v>9668</v>
      </c>
      <c r="M42" s="23">
        <f t="shared" si="13"/>
        <v>89297</v>
      </c>
      <c r="O42" s="22">
        <f>ROUND('[1]KYPCo Source Acct Summary'!Q29,0)</f>
        <v>29167</v>
      </c>
      <c r="P42" s="22">
        <f>ROUND('[1]KYPCo Source Acct Summary'!R29,0)</f>
        <v>46660</v>
      </c>
      <c r="Q42" s="22">
        <f>ROUND('[1]KYPCo Source Acct Summary'!S29,0)</f>
        <v>684</v>
      </c>
      <c r="R42" s="23">
        <f t="shared" si="14"/>
        <v>76511</v>
      </c>
      <c r="T42" s="22">
        <f t="shared" si="17"/>
        <v>91085</v>
      </c>
      <c r="U42" s="22">
        <f t="shared" si="15"/>
        <v>166067</v>
      </c>
      <c r="V42" s="22">
        <f t="shared" si="15"/>
        <v>12554</v>
      </c>
      <c r="W42" s="23">
        <f t="shared" si="16"/>
        <v>269706</v>
      </c>
      <c r="Y42" s="24"/>
    </row>
    <row r="43" spans="1:25" s="20" customFormat="1" x14ac:dyDescent="0.2">
      <c r="B43" s="21">
        <v>41760</v>
      </c>
      <c r="C43" s="20" t="s">
        <v>14</v>
      </c>
      <c r="E43" s="22">
        <f>ROUND('[1]KYPCo Source Acct Summary'!C33,0)</f>
        <v>193210</v>
      </c>
      <c r="F43" s="22">
        <f>ROUND('[1]KYPCo Source Acct Summary'!D33,0)</f>
        <v>221027</v>
      </c>
      <c r="G43" s="22">
        <f>ROUND('[1]KYPCo Source Acct Summary'!E33,0)</f>
        <v>22994</v>
      </c>
      <c r="H43" s="23">
        <f t="shared" si="12"/>
        <v>437231</v>
      </c>
      <c r="J43" s="22">
        <f>ROUND('[1]KYPCo Source Acct Summary'!J33,0)</f>
        <v>110837</v>
      </c>
      <c r="K43" s="22">
        <f>ROUND('[1]KYPCo Source Acct Summary'!K33,0)</f>
        <v>16485</v>
      </c>
      <c r="L43" s="22">
        <f>ROUND('[1]KYPCo Source Acct Summary'!L33,0)</f>
        <v>16166</v>
      </c>
      <c r="M43" s="23">
        <f t="shared" si="13"/>
        <v>143488</v>
      </c>
      <c r="O43" s="22">
        <f>ROUND('[1]KYPCo Source Acct Summary'!Q33,0)</f>
        <v>44984</v>
      </c>
      <c r="P43" s="22">
        <f>ROUND('[1]KYPCo Source Acct Summary'!R33,0)</f>
        <v>64641</v>
      </c>
      <c r="Q43" s="22">
        <f>ROUND('[1]KYPCo Source Acct Summary'!S33,0)</f>
        <v>815</v>
      </c>
      <c r="R43" s="23">
        <f t="shared" si="14"/>
        <v>110440</v>
      </c>
      <c r="T43" s="22">
        <f t="shared" si="17"/>
        <v>37389</v>
      </c>
      <c r="U43" s="22">
        <f t="shared" si="15"/>
        <v>139901</v>
      </c>
      <c r="V43" s="22">
        <f t="shared" si="15"/>
        <v>6013</v>
      </c>
      <c r="W43" s="23">
        <f t="shared" si="16"/>
        <v>183303</v>
      </c>
      <c r="Y43" s="24"/>
    </row>
    <row r="44" spans="1:25" s="20" customFormat="1" x14ac:dyDescent="0.2">
      <c r="B44" s="21">
        <v>41791</v>
      </c>
      <c r="C44" s="20" t="s">
        <v>14</v>
      </c>
      <c r="E44" s="22">
        <f>ROUND('[1]KYPCo Source Acct Summary'!C37,0)</f>
        <v>191225</v>
      </c>
      <c r="F44" s="22">
        <f>ROUND('[1]KYPCo Source Acct Summary'!D37,0)</f>
        <v>218871</v>
      </c>
      <c r="G44" s="22">
        <f>ROUND('[1]KYPCo Source Acct Summary'!E37,0)</f>
        <v>22826</v>
      </c>
      <c r="H44" s="23">
        <f t="shared" si="12"/>
        <v>432922</v>
      </c>
      <c r="J44" s="22">
        <f>ROUND('[1]KYPCo Source Acct Summary'!J37,0)</f>
        <v>59930</v>
      </c>
      <c r="K44" s="22">
        <f>ROUND('[1]KYPCo Source Acct Summary'!K37,0)</f>
        <v>9060</v>
      </c>
      <c r="L44" s="22">
        <f>ROUND('[1]KYPCo Source Acct Summary'!L37,0)</f>
        <v>9485</v>
      </c>
      <c r="M44" s="23">
        <f t="shared" si="13"/>
        <v>78475</v>
      </c>
      <c r="O44" s="22">
        <f>ROUND('[1]KYPCo Source Acct Summary'!Q37,0)</f>
        <v>24806</v>
      </c>
      <c r="P44" s="22">
        <f>ROUND('[1]KYPCo Source Acct Summary'!R37,0)</f>
        <v>43246</v>
      </c>
      <c r="Q44" s="22">
        <f>ROUND('[1]KYPCo Source Acct Summary'!S37,0)</f>
        <v>368</v>
      </c>
      <c r="R44" s="23">
        <f t="shared" si="14"/>
        <v>68420</v>
      </c>
      <c r="T44" s="22">
        <f t="shared" si="17"/>
        <v>106489</v>
      </c>
      <c r="U44" s="22">
        <f t="shared" si="15"/>
        <v>166565</v>
      </c>
      <c r="V44" s="22">
        <f t="shared" si="15"/>
        <v>12973</v>
      </c>
      <c r="W44" s="23">
        <f t="shared" si="16"/>
        <v>286027</v>
      </c>
      <c r="Y44" s="24"/>
    </row>
    <row r="45" spans="1:25" s="20" customFormat="1" x14ac:dyDescent="0.2">
      <c r="B45" s="21">
        <v>41821</v>
      </c>
      <c r="C45" s="20" t="s">
        <v>14</v>
      </c>
      <c r="E45" s="22">
        <f>ROUND('[1]KYPCo Source Acct Summary'!C41,0)</f>
        <v>192172</v>
      </c>
      <c r="F45" s="22">
        <f>ROUND('[1]KYPCo Source Acct Summary'!D41,0)</f>
        <v>219968</v>
      </c>
      <c r="G45" s="22">
        <f>ROUND('[1]KYPCo Source Acct Summary'!E41,0)</f>
        <v>22902</v>
      </c>
      <c r="H45" s="23">
        <f t="shared" si="12"/>
        <v>435042</v>
      </c>
      <c r="J45" s="22">
        <f>ROUND('[1]KYPCo Source Acct Summary'!J41,0)</f>
        <v>63074</v>
      </c>
      <c r="K45" s="22">
        <f>ROUND('[1]KYPCo Source Acct Summary'!K41,0)</f>
        <v>5846</v>
      </c>
      <c r="L45" s="22">
        <f>ROUND('[1]KYPCo Source Acct Summary'!L41,0)</f>
        <v>8368</v>
      </c>
      <c r="M45" s="23">
        <f t="shared" si="13"/>
        <v>77288</v>
      </c>
      <c r="O45" s="22">
        <f>ROUND('[1]KYPCo Source Acct Summary'!Q41,0)</f>
        <v>24006</v>
      </c>
      <c r="P45" s="22">
        <f>ROUND('[1]KYPCo Source Acct Summary'!R41,0)</f>
        <v>32188</v>
      </c>
      <c r="Q45" s="22">
        <f>ROUND('[1]KYPCo Source Acct Summary'!S41,0)</f>
        <v>740</v>
      </c>
      <c r="R45" s="23">
        <f t="shared" si="14"/>
        <v>56934</v>
      </c>
      <c r="T45" s="22">
        <f t="shared" si="17"/>
        <v>105092</v>
      </c>
      <c r="U45" s="22">
        <f t="shared" si="15"/>
        <v>181934</v>
      </c>
      <c r="V45" s="22">
        <f t="shared" si="15"/>
        <v>13794</v>
      </c>
      <c r="W45" s="23">
        <f t="shared" si="16"/>
        <v>300820</v>
      </c>
      <c r="Y45" s="24"/>
    </row>
    <row r="46" spans="1:25" s="20" customFormat="1" x14ac:dyDescent="0.2">
      <c r="B46" s="21">
        <v>41852</v>
      </c>
      <c r="C46" s="20" t="s">
        <v>14</v>
      </c>
      <c r="E46" s="22">
        <f>ROUND('[1]KYPCo Source Acct Summary'!C45,0)</f>
        <v>191139</v>
      </c>
      <c r="F46" s="22">
        <f>ROUND('[1]KYPCo Source Acct Summary'!D45,0)</f>
        <v>218755</v>
      </c>
      <c r="G46" s="22">
        <f>ROUND('[1]KYPCo Source Acct Summary'!E45,0)</f>
        <v>22806</v>
      </c>
      <c r="H46" s="23">
        <f t="shared" si="12"/>
        <v>432700</v>
      </c>
      <c r="J46" s="22">
        <f>ROUND('[1]KYPCo Source Acct Summary'!J45,0)</f>
        <v>69060</v>
      </c>
      <c r="K46" s="22">
        <f>ROUND('[1]KYPCo Source Acct Summary'!K45,0)</f>
        <v>5481</v>
      </c>
      <c r="L46" s="22">
        <f>ROUND('[1]KYPCo Source Acct Summary'!L45,0)</f>
        <v>9163</v>
      </c>
      <c r="M46" s="23">
        <f t="shared" si="13"/>
        <v>83704</v>
      </c>
      <c r="O46" s="22">
        <f>ROUND('[1]KYPCo Source Acct Summary'!Q45,0)</f>
        <v>24957</v>
      </c>
      <c r="P46" s="22">
        <f>ROUND('[1]KYPCo Source Acct Summary'!R45,0)</f>
        <v>34147</v>
      </c>
      <c r="Q46" s="22">
        <f>ROUND('[1]KYPCo Source Acct Summary'!S45,0)</f>
        <v>1513</v>
      </c>
      <c r="R46" s="23">
        <f t="shared" si="14"/>
        <v>60617</v>
      </c>
      <c r="T46" s="22">
        <f t="shared" si="17"/>
        <v>97122</v>
      </c>
      <c r="U46" s="22">
        <f t="shared" si="15"/>
        <v>179127</v>
      </c>
      <c r="V46" s="22">
        <f t="shared" si="15"/>
        <v>12130</v>
      </c>
      <c r="W46" s="23">
        <f t="shared" si="16"/>
        <v>288379</v>
      </c>
      <c r="Y46" s="24"/>
    </row>
    <row r="47" spans="1:25" s="20" customFormat="1" x14ac:dyDescent="0.2">
      <c r="B47" s="21">
        <v>41883</v>
      </c>
      <c r="C47" s="20" t="s">
        <v>14</v>
      </c>
      <c r="E47" s="22">
        <f>ROUND('[1]KYPCo Source Acct Summary'!C49,0)</f>
        <v>194364</v>
      </c>
      <c r="F47" s="22">
        <f>ROUND('[1]KYPCo Source Acct Summary'!D49,0)</f>
        <v>222331</v>
      </c>
      <c r="G47" s="22">
        <f>ROUND('[1]KYPCo Source Acct Summary'!E49,0)</f>
        <v>23057</v>
      </c>
      <c r="H47" s="23">
        <f t="shared" si="12"/>
        <v>439752</v>
      </c>
      <c r="J47" s="22">
        <f>ROUND('[1]KYPCo Source Acct Summary'!J49,0)</f>
        <v>62858</v>
      </c>
      <c r="K47" s="22">
        <f>ROUND('[1]KYPCo Source Acct Summary'!K49,0)</f>
        <v>4406</v>
      </c>
      <c r="L47" s="22">
        <f>ROUND('[1]KYPCo Source Acct Summary'!L49,0)</f>
        <v>7539</v>
      </c>
      <c r="M47" s="23">
        <f t="shared" si="13"/>
        <v>74803</v>
      </c>
      <c r="O47" s="22">
        <f>ROUND('[1]KYPCo Source Acct Summary'!Q49,0)</f>
        <v>24372</v>
      </c>
      <c r="P47" s="22">
        <f>ROUND('[1]KYPCo Source Acct Summary'!R49,0)</f>
        <v>32552</v>
      </c>
      <c r="Q47" s="22">
        <f>ROUND('[1]KYPCo Source Acct Summary'!S49,0)</f>
        <v>761</v>
      </c>
      <c r="R47" s="23">
        <f t="shared" si="14"/>
        <v>57685</v>
      </c>
      <c r="T47" s="22">
        <f t="shared" si="17"/>
        <v>107134</v>
      </c>
      <c r="U47" s="22">
        <f t="shared" si="15"/>
        <v>185373</v>
      </c>
      <c r="V47" s="22">
        <f t="shared" si="15"/>
        <v>14757</v>
      </c>
      <c r="W47" s="23">
        <f t="shared" si="16"/>
        <v>307264</v>
      </c>
      <c r="Y47" s="24"/>
    </row>
    <row r="48" spans="1:25" s="20" customFormat="1" ht="13.5" thickBot="1" x14ac:dyDescent="0.25">
      <c r="B48" s="21"/>
      <c r="C48" s="25" t="s">
        <v>12</v>
      </c>
      <c r="E48" s="22"/>
      <c r="F48" s="22"/>
      <c r="G48" s="22"/>
      <c r="H48" s="26">
        <f>SUM(H35:H47)</f>
        <v>4851606</v>
      </c>
      <c r="M48" s="26">
        <f>SUM(M35:M47)</f>
        <v>1015100</v>
      </c>
      <c r="R48" s="26">
        <f>SUM(R35:R47)</f>
        <v>693416</v>
      </c>
      <c r="W48" s="26">
        <f>SUM(W35:W47)</f>
        <v>3143090</v>
      </c>
      <c r="Y48" s="24"/>
    </row>
    <row r="49" spans="1:25" s="3" customFormat="1" ht="9" x14ac:dyDescent="0.15">
      <c r="B49" s="4"/>
      <c r="C49" s="5"/>
      <c r="D49" s="6"/>
      <c r="E49" s="7"/>
      <c r="F49" s="7"/>
      <c r="G49" s="7"/>
      <c r="H49" s="6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6"/>
      <c r="U49" s="7"/>
      <c r="V49" s="7"/>
      <c r="W49" s="7"/>
      <c r="Y49" s="8"/>
    </row>
    <row r="50" spans="1:25" s="20" customFormat="1" ht="15.6" customHeight="1" x14ac:dyDescent="0.2">
      <c r="A50" s="15" t="s">
        <v>15</v>
      </c>
      <c r="B50" s="21"/>
      <c r="E50" s="22"/>
      <c r="F50" s="22"/>
      <c r="G50" s="22"/>
      <c r="H50" s="23"/>
      <c r="J50" s="22"/>
      <c r="K50" s="22"/>
      <c r="L50" s="22"/>
      <c r="M50" s="23"/>
      <c r="O50" s="22"/>
      <c r="P50" s="22"/>
      <c r="Q50" s="22"/>
      <c r="R50" s="23"/>
      <c r="T50" s="22"/>
      <c r="U50" s="22"/>
      <c r="V50" s="22"/>
      <c r="W50" s="23"/>
      <c r="Y50" s="32" t="s">
        <v>17</v>
      </c>
    </row>
    <row r="51" spans="1:25" s="20" customFormat="1" x14ac:dyDescent="0.2">
      <c r="B51" s="21">
        <v>41548</v>
      </c>
      <c r="C51" s="20" t="s">
        <v>15</v>
      </c>
      <c r="E51" s="22">
        <f>ROUND('[1]KYPCo Source Acct Summary'!C7,0)</f>
        <v>69989</v>
      </c>
      <c r="F51" s="22">
        <f>ROUND('[1]KYPCo Source Acct Summary'!D7,0)</f>
        <v>30132</v>
      </c>
      <c r="G51" s="22">
        <f>ROUND('[1]KYPCo Source Acct Summary'!E7,0)</f>
        <v>13640</v>
      </c>
      <c r="H51" s="23">
        <f t="shared" ref="H51:H62" si="18">SUM(E51:G51)</f>
        <v>113761</v>
      </c>
      <c r="J51" s="22">
        <f>ROUND('[1]KYPCo Source Acct Summary'!J7,0)</f>
        <v>27879</v>
      </c>
      <c r="K51" s="22">
        <f>ROUND('[1]KYPCo Source Acct Summary'!K7,0)</f>
        <v>801</v>
      </c>
      <c r="L51" s="22">
        <f>ROUND('[1]KYPCo Source Acct Summary'!L7,0)</f>
        <v>6516</v>
      </c>
      <c r="M51" s="23">
        <f t="shared" ref="M51:M62" si="19">SUM(J51:L51)</f>
        <v>35196</v>
      </c>
      <c r="O51" s="22">
        <f>ROUND('[1]KYPCo Source Acct Summary'!Q7,0)</f>
        <v>10406</v>
      </c>
      <c r="P51" s="22">
        <f>ROUND('[1]KYPCo Source Acct Summary'!R7,0)</f>
        <v>4815</v>
      </c>
      <c r="Q51" s="22">
        <f>ROUND('[1]KYPCo Source Acct Summary'!S7,0)</f>
        <v>204</v>
      </c>
      <c r="R51" s="23">
        <f t="shared" ref="R51:R62" si="20">SUM(O51:Q51)</f>
        <v>15425</v>
      </c>
      <c r="T51" s="22">
        <f>+E51-J51-O51</f>
        <v>31704</v>
      </c>
      <c r="U51" s="22">
        <f t="shared" ref="U51:V62" si="21">+F51-K51-P51</f>
        <v>24516</v>
      </c>
      <c r="V51" s="22">
        <f t="shared" si="21"/>
        <v>6920</v>
      </c>
      <c r="W51" s="23">
        <f t="shared" ref="W51:W62" si="22">SUM(T51:V51)</f>
        <v>63140</v>
      </c>
      <c r="Y51" s="32"/>
    </row>
    <row r="52" spans="1:25" s="20" customFormat="1" ht="13.15" customHeight="1" x14ac:dyDescent="0.2">
      <c r="B52" s="21">
        <v>41579</v>
      </c>
      <c r="C52" s="20" t="s">
        <v>15</v>
      </c>
      <c r="E52" s="22">
        <f>ROUND('[1]KYPCo Source Acct Summary'!C11,0)</f>
        <v>101221</v>
      </c>
      <c r="F52" s="22">
        <f>ROUND('[1]KYPCo Source Acct Summary'!D11,0)</f>
        <v>44744</v>
      </c>
      <c r="G52" s="22">
        <f>ROUND('[1]KYPCo Source Acct Summary'!E11,0)</f>
        <v>18197</v>
      </c>
      <c r="H52" s="23">
        <f t="shared" si="18"/>
        <v>164162</v>
      </c>
      <c r="J52" s="22">
        <f>ROUND('[1]KYPCo Source Acct Summary'!J11,0)</f>
        <v>37919</v>
      </c>
      <c r="K52" s="22">
        <f>ROUND('[1]KYPCo Source Acct Summary'!K11,0)</f>
        <v>6069</v>
      </c>
      <c r="L52" s="22">
        <f>ROUND('[1]KYPCo Source Acct Summary'!L11,0)</f>
        <v>8813</v>
      </c>
      <c r="M52" s="23">
        <f t="shared" si="19"/>
        <v>52801</v>
      </c>
      <c r="O52" s="22">
        <f>ROUND('[1]KYPCo Source Acct Summary'!Q11,0)</f>
        <v>14528</v>
      </c>
      <c r="P52" s="22">
        <f>ROUND('[1]KYPCo Source Acct Summary'!R11,0)</f>
        <v>8501</v>
      </c>
      <c r="Q52" s="22">
        <f>ROUND('[1]KYPCo Source Acct Summary'!S11,0)</f>
        <v>588</v>
      </c>
      <c r="R52" s="23">
        <f t="shared" si="20"/>
        <v>23617</v>
      </c>
      <c r="T52" s="22">
        <f t="shared" ref="T52:T62" si="23">+E52-J52-O52</f>
        <v>48774</v>
      </c>
      <c r="U52" s="22">
        <f t="shared" si="21"/>
        <v>30174</v>
      </c>
      <c r="V52" s="22">
        <f t="shared" si="21"/>
        <v>8796</v>
      </c>
      <c r="W52" s="23">
        <f t="shared" si="22"/>
        <v>87744</v>
      </c>
      <c r="Y52" s="32"/>
    </row>
    <row r="53" spans="1:25" s="20" customFormat="1" x14ac:dyDescent="0.2">
      <c r="B53" s="21">
        <v>41609</v>
      </c>
      <c r="C53" s="20" t="s">
        <v>15</v>
      </c>
      <c r="E53" s="22">
        <f>ROUND('[1]KYPCo Source Acct Summary'!C15,0)</f>
        <v>78901</v>
      </c>
      <c r="F53" s="22">
        <f>ROUND('[1]KYPCo Source Acct Summary'!D15,0)</f>
        <v>38632</v>
      </c>
      <c r="G53" s="22">
        <f>ROUND('[1]KYPCo Source Acct Summary'!E15,0)</f>
        <v>12807</v>
      </c>
      <c r="H53" s="23">
        <f t="shared" si="18"/>
        <v>130340</v>
      </c>
      <c r="J53" s="22">
        <f>ROUND('[1]KYPCo Source Acct Summary'!J15,0)</f>
        <v>24328</v>
      </c>
      <c r="K53" s="22">
        <f>ROUND('[1]KYPCo Source Acct Summary'!K15,0)</f>
        <v>1245</v>
      </c>
      <c r="L53" s="22">
        <f>ROUND('[1]KYPCo Source Acct Summary'!L15,0)</f>
        <v>5003</v>
      </c>
      <c r="M53" s="23">
        <f t="shared" si="19"/>
        <v>30576</v>
      </c>
      <c r="O53" s="22">
        <f>ROUND('[1]KYPCo Source Acct Summary'!Q15,0)</f>
        <v>9380</v>
      </c>
      <c r="P53" s="22">
        <f>ROUND('[1]KYPCo Source Acct Summary'!R15,0)</f>
        <v>5960</v>
      </c>
      <c r="Q53" s="22">
        <f>ROUND('[1]KYPCo Source Acct Summary'!S15,0)</f>
        <v>506</v>
      </c>
      <c r="R53" s="23">
        <f t="shared" si="20"/>
        <v>15846</v>
      </c>
      <c r="T53" s="22">
        <f t="shared" si="23"/>
        <v>45193</v>
      </c>
      <c r="U53" s="22">
        <f t="shared" si="21"/>
        <v>31427</v>
      </c>
      <c r="V53" s="22">
        <f t="shared" si="21"/>
        <v>7298</v>
      </c>
      <c r="W53" s="23">
        <f t="shared" si="22"/>
        <v>83918</v>
      </c>
      <c r="Y53" s="32"/>
    </row>
    <row r="54" spans="1:25" s="20" customFormat="1" x14ac:dyDescent="0.2">
      <c r="B54" s="21">
        <v>41640</v>
      </c>
      <c r="C54" s="20" t="s">
        <v>15</v>
      </c>
      <c r="E54" s="22">
        <f>ROUND('[1]KYPCo Source Acct Summary'!C19,0)</f>
        <v>66947</v>
      </c>
      <c r="F54" s="22">
        <f>ROUND('[1]KYPCo Source Acct Summary'!D19,0)</f>
        <v>70150</v>
      </c>
      <c r="G54" s="22">
        <f>ROUND('[1]KYPCo Source Acct Summary'!E19,0)</f>
        <v>7197</v>
      </c>
      <c r="H54" s="23">
        <f t="shared" si="18"/>
        <v>144294</v>
      </c>
      <c r="J54" s="22">
        <f>ROUND('[1]KYPCo Source Acct Summary'!J19,0)</f>
        <v>20729</v>
      </c>
      <c r="K54" s="22">
        <f>ROUND('[1]KYPCo Source Acct Summary'!K19,0)</f>
        <v>798</v>
      </c>
      <c r="L54" s="22">
        <f>ROUND('[1]KYPCo Source Acct Summary'!L19,0)</f>
        <v>2273</v>
      </c>
      <c r="M54" s="23">
        <f t="shared" si="19"/>
        <v>23800</v>
      </c>
      <c r="O54" s="22">
        <f>ROUND('[1]KYPCo Source Acct Summary'!Q19,0)</f>
        <v>7581</v>
      </c>
      <c r="P54" s="22">
        <f>ROUND('[1]KYPCo Source Acct Summary'!R19,0)</f>
        <v>16829</v>
      </c>
      <c r="Q54" s="22">
        <f>ROUND('[1]KYPCo Source Acct Summary'!S19,0)</f>
        <v>210</v>
      </c>
      <c r="R54" s="23">
        <f t="shared" si="20"/>
        <v>24620</v>
      </c>
      <c r="T54" s="22">
        <f t="shared" si="23"/>
        <v>38637</v>
      </c>
      <c r="U54" s="22">
        <f t="shared" si="21"/>
        <v>52523</v>
      </c>
      <c r="V54" s="22">
        <f t="shared" si="21"/>
        <v>4714</v>
      </c>
      <c r="W54" s="23">
        <f t="shared" si="22"/>
        <v>95874</v>
      </c>
      <c r="Y54" s="32"/>
    </row>
    <row r="55" spans="1:25" s="20" customFormat="1" x14ac:dyDescent="0.2">
      <c r="B55" s="21">
        <v>41671</v>
      </c>
      <c r="C55" s="20" t="s">
        <v>15</v>
      </c>
      <c r="E55" s="22">
        <f>ROUND('[1]KYPCo Source Acct Summary'!C23,0)</f>
        <v>70786</v>
      </c>
      <c r="F55" s="22">
        <f>ROUND('[1]KYPCo Source Acct Summary'!D23,0)</f>
        <v>90540</v>
      </c>
      <c r="G55" s="22">
        <f>ROUND('[1]KYPCo Source Acct Summary'!E23,0)</f>
        <v>8268</v>
      </c>
      <c r="H55" s="23">
        <f t="shared" si="18"/>
        <v>169594</v>
      </c>
      <c r="J55" s="22">
        <f>ROUND('[1]KYPCo Source Acct Summary'!J23,0)</f>
        <v>23331</v>
      </c>
      <c r="K55" s="22">
        <f>ROUND('[1]KYPCo Source Acct Summary'!K23,0)</f>
        <v>1383</v>
      </c>
      <c r="L55" s="22">
        <f>ROUND('[1]KYPCo Source Acct Summary'!L23,0)</f>
        <v>3240</v>
      </c>
      <c r="M55" s="23">
        <f t="shared" si="19"/>
        <v>27954</v>
      </c>
      <c r="O55" s="22">
        <f>ROUND('[1]KYPCo Source Acct Summary'!Q23,0)</f>
        <v>10601</v>
      </c>
      <c r="P55" s="22">
        <f>ROUND('[1]KYPCo Source Acct Summary'!R23,0)</f>
        <v>21528</v>
      </c>
      <c r="Q55" s="22">
        <f>ROUND('[1]KYPCo Source Acct Summary'!S23,0)</f>
        <v>35</v>
      </c>
      <c r="R55" s="23">
        <f t="shared" si="20"/>
        <v>32164</v>
      </c>
      <c r="T55" s="22">
        <f t="shared" si="23"/>
        <v>36854</v>
      </c>
      <c r="U55" s="22">
        <f t="shared" si="21"/>
        <v>67629</v>
      </c>
      <c r="V55" s="22">
        <f t="shared" si="21"/>
        <v>4993</v>
      </c>
      <c r="W55" s="23">
        <f t="shared" si="22"/>
        <v>109476</v>
      </c>
      <c r="Y55" s="32"/>
    </row>
    <row r="56" spans="1:25" s="20" customFormat="1" ht="13.15" customHeight="1" x14ac:dyDescent="0.2">
      <c r="B56" s="21">
        <v>41699</v>
      </c>
      <c r="C56" s="20" t="s">
        <v>15</v>
      </c>
      <c r="E56" s="22">
        <f>ROUND('[1]KYPCo Source Acct Summary'!C27,0)</f>
        <v>76798</v>
      </c>
      <c r="F56" s="22">
        <f>ROUND('[1]KYPCo Source Acct Summary'!D27,0)</f>
        <v>146001</v>
      </c>
      <c r="G56" s="22">
        <f>ROUND('[1]KYPCo Source Acct Summary'!E27,0)</f>
        <v>5213</v>
      </c>
      <c r="H56" s="23">
        <f t="shared" si="18"/>
        <v>228012</v>
      </c>
      <c r="J56" s="22">
        <f>ROUND('[1]KYPCo Source Acct Summary'!J27,0)</f>
        <v>28447</v>
      </c>
      <c r="K56" s="22">
        <f>ROUND('[1]KYPCo Source Acct Summary'!K27,0)</f>
        <v>2523</v>
      </c>
      <c r="L56" s="22">
        <f>ROUND('[1]KYPCo Source Acct Summary'!L27,0)</f>
        <v>5065</v>
      </c>
      <c r="M56" s="23">
        <f t="shared" si="19"/>
        <v>36035</v>
      </c>
      <c r="O56" s="22">
        <f>ROUND('[1]KYPCo Source Acct Summary'!Q27,0)</f>
        <v>13028</v>
      </c>
      <c r="P56" s="22">
        <f>ROUND('[1]KYPCo Source Acct Summary'!R27,0)</f>
        <v>21193</v>
      </c>
      <c r="Q56" s="22">
        <f>ROUND('[1]KYPCo Source Acct Summary'!S27,0)</f>
        <v>66</v>
      </c>
      <c r="R56" s="23">
        <f t="shared" si="20"/>
        <v>34287</v>
      </c>
      <c r="T56" s="22">
        <f t="shared" si="23"/>
        <v>35323</v>
      </c>
      <c r="U56" s="22">
        <f t="shared" si="21"/>
        <v>122285</v>
      </c>
      <c r="V56" s="22">
        <f t="shared" si="21"/>
        <v>82</v>
      </c>
      <c r="W56" s="23">
        <f t="shared" si="22"/>
        <v>157690</v>
      </c>
      <c r="Y56" s="32"/>
    </row>
    <row r="57" spans="1:25" s="20" customFormat="1" x14ac:dyDescent="0.2">
      <c r="B57" s="21">
        <v>41730</v>
      </c>
      <c r="C57" s="20" t="s">
        <v>15</v>
      </c>
      <c r="E57" s="22">
        <f>ROUND('[1]KYPCo Source Acct Summary'!C31,0)</f>
        <v>70527</v>
      </c>
      <c r="F57" s="22">
        <f>ROUND('[1]KYPCo Source Acct Summary'!D31,0)</f>
        <v>76655</v>
      </c>
      <c r="G57" s="22">
        <f>ROUND('[1]KYPCo Source Acct Summary'!E31,0)</f>
        <v>8395</v>
      </c>
      <c r="H57" s="23">
        <f t="shared" si="18"/>
        <v>155577</v>
      </c>
      <c r="J57" s="22">
        <f>ROUND('[1]KYPCo Source Acct Summary'!J31,0)</f>
        <v>26832</v>
      </c>
      <c r="K57" s="22">
        <f>ROUND('[1]KYPCo Source Acct Summary'!K31,0)</f>
        <v>3359</v>
      </c>
      <c r="L57" s="22">
        <f>ROUND('[1]KYPCo Source Acct Summary'!L31,0)</f>
        <v>4949</v>
      </c>
      <c r="M57" s="23">
        <f t="shared" si="19"/>
        <v>35140</v>
      </c>
      <c r="O57" s="22">
        <f>ROUND('[1]KYPCo Source Acct Summary'!Q31,0)</f>
        <v>10848</v>
      </c>
      <c r="P57" s="22">
        <f>ROUND('[1]KYPCo Source Acct Summary'!R31,0)</f>
        <v>20944</v>
      </c>
      <c r="Q57" s="22">
        <f>ROUND('[1]KYPCo Source Acct Summary'!S31,0)</f>
        <v>350</v>
      </c>
      <c r="R57" s="23">
        <f t="shared" si="20"/>
        <v>32142</v>
      </c>
      <c r="T57" s="22">
        <f t="shared" si="23"/>
        <v>32847</v>
      </c>
      <c r="U57" s="22">
        <f t="shared" si="21"/>
        <v>52352</v>
      </c>
      <c r="V57" s="22">
        <f t="shared" si="21"/>
        <v>3096</v>
      </c>
      <c r="W57" s="23">
        <f t="shared" si="22"/>
        <v>88295</v>
      </c>
      <c r="Y57" s="32"/>
    </row>
    <row r="58" spans="1:25" s="20" customFormat="1" x14ac:dyDescent="0.2">
      <c r="B58" s="21">
        <v>41760</v>
      </c>
      <c r="C58" s="20" t="s">
        <v>15</v>
      </c>
      <c r="E58" s="22">
        <f>ROUND('[1]KYPCo Source Acct Summary'!C35,0)</f>
        <v>106055</v>
      </c>
      <c r="F58" s="22">
        <f>ROUND('[1]KYPCo Source Acct Summary'!D35,0)</f>
        <v>120737</v>
      </c>
      <c r="G58" s="22">
        <f>ROUND('[1]KYPCo Source Acct Summary'!E35,0)</f>
        <v>13228</v>
      </c>
      <c r="H58" s="23">
        <f t="shared" si="18"/>
        <v>240020</v>
      </c>
      <c r="J58" s="22">
        <f>ROUND('[1]KYPCo Source Acct Summary'!J35,0)</f>
        <v>38611</v>
      </c>
      <c r="K58" s="22">
        <f>ROUND('[1]KYPCo Source Acct Summary'!K35,0)</f>
        <v>7585</v>
      </c>
      <c r="L58" s="22">
        <f>ROUND('[1]KYPCo Source Acct Summary'!L35,0)</f>
        <v>8448</v>
      </c>
      <c r="M58" s="23">
        <f t="shared" si="19"/>
        <v>54644</v>
      </c>
      <c r="O58" s="22">
        <f>ROUND('[1]KYPCo Source Acct Summary'!Q35,0)</f>
        <v>15671</v>
      </c>
      <c r="P58" s="22">
        <f>ROUND('[1]KYPCo Source Acct Summary'!R35,0)</f>
        <v>29743</v>
      </c>
      <c r="Q58" s="22">
        <f>ROUND('[1]KYPCo Source Acct Summary'!S35,0)</f>
        <v>426</v>
      </c>
      <c r="R58" s="23">
        <f t="shared" si="20"/>
        <v>45840</v>
      </c>
      <c r="T58" s="22">
        <f t="shared" si="23"/>
        <v>51773</v>
      </c>
      <c r="U58" s="22">
        <f t="shared" si="21"/>
        <v>83409</v>
      </c>
      <c r="V58" s="22">
        <f t="shared" si="21"/>
        <v>4354</v>
      </c>
      <c r="W58" s="23">
        <f t="shared" si="22"/>
        <v>139536</v>
      </c>
      <c r="Y58" s="32"/>
    </row>
    <row r="59" spans="1:25" s="20" customFormat="1" x14ac:dyDescent="0.2">
      <c r="B59" s="21">
        <v>41791</v>
      </c>
      <c r="C59" s="20" t="s">
        <v>15</v>
      </c>
      <c r="E59" s="22">
        <f>ROUND('[1]KYPCo Source Acct Summary'!C39,0)</f>
        <v>87924</v>
      </c>
      <c r="F59" s="22">
        <f>ROUND('[1]KYPCo Source Acct Summary'!D39,0)</f>
        <v>82956</v>
      </c>
      <c r="G59" s="22">
        <f>ROUND('[1]KYPCo Source Acct Summary'!E39,0)</f>
        <v>9207</v>
      </c>
      <c r="H59" s="23">
        <f t="shared" si="18"/>
        <v>180087</v>
      </c>
      <c r="J59" s="22">
        <f>ROUND('[1]KYPCo Source Acct Summary'!J39,0)</f>
        <v>23769</v>
      </c>
      <c r="K59" s="22">
        <f>ROUND('[1]KYPCo Source Acct Summary'!K39,0)</f>
        <v>4138</v>
      </c>
      <c r="L59" s="22">
        <f>ROUND('[1]KYPCo Source Acct Summary'!L39,0)</f>
        <v>5005</v>
      </c>
      <c r="M59" s="23">
        <f t="shared" si="19"/>
        <v>32912</v>
      </c>
      <c r="O59" s="22">
        <f>ROUND('[1]KYPCo Source Acct Summary'!Q39,0)</f>
        <v>9838</v>
      </c>
      <c r="P59" s="22">
        <f>ROUND('[1]KYPCo Source Acct Summary'!R39,0)</f>
        <v>19753</v>
      </c>
      <c r="Q59" s="22">
        <f>ROUND('[1]KYPCo Source Acct Summary'!S39,0)</f>
        <v>194</v>
      </c>
      <c r="R59" s="23">
        <f t="shared" si="20"/>
        <v>29785</v>
      </c>
      <c r="T59" s="22">
        <f t="shared" si="23"/>
        <v>54317</v>
      </c>
      <c r="U59" s="22">
        <f t="shared" si="21"/>
        <v>59065</v>
      </c>
      <c r="V59" s="22">
        <f t="shared" si="21"/>
        <v>4008</v>
      </c>
      <c r="W59" s="23">
        <f t="shared" si="22"/>
        <v>117390</v>
      </c>
      <c r="Y59" s="32"/>
    </row>
    <row r="60" spans="1:25" s="20" customFormat="1" x14ac:dyDescent="0.2">
      <c r="B60" s="21">
        <v>41821</v>
      </c>
      <c r="C60" s="20" t="s">
        <v>15</v>
      </c>
      <c r="E60" s="22">
        <f>ROUND('[1]KYPCo Source Acct Summary'!C43,0)</f>
        <v>77362</v>
      </c>
      <c r="F60" s="22">
        <f>ROUND('[1]KYPCo Source Acct Summary'!D43,0)</f>
        <v>79613</v>
      </c>
      <c r="G60" s="22">
        <f>ROUND('[1]KYPCo Source Acct Summary'!E43,0)</f>
        <v>8903</v>
      </c>
      <c r="H60" s="23">
        <f t="shared" si="18"/>
        <v>165878</v>
      </c>
      <c r="J60" s="22">
        <f>ROUND('[1]KYPCo Source Acct Summary'!J43,0)</f>
        <v>25380</v>
      </c>
      <c r="K60" s="22">
        <f>ROUND('[1]KYPCo Source Acct Summary'!K43,0)</f>
        <v>3493</v>
      </c>
      <c r="L60" s="22">
        <f>ROUND('[1]KYPCo Source Acct Summary'!L43,0)</f>
        <v>3795</v>
      </c>
      <c r="M60" s="23">
        <f t="shared" si="19"/>
        <v>32668</v>
      </c>
      <c r="O60" s="22">
        <f>ROUND('[1]KYPCo Source Acct Summary'!Q43,0)</f>
        <v>9660</v>
      </c>
      <c r="P60" s="22">
        <f>ROUND('[1]KYPCo Source Acct Summary'!R43,0)</f>
        <v>19235</v>
      </c>
      <c r="Q60" s="22">
        <f>ROUND('[1]KYPCo Source Acct Summary'!S43,0)</f>
        <v>336</v>
      </c>
      <c r="R60" s="23">
        <f t="shared" si="20"/>
        <v>29231</v>
      </c>
      <c r="T60" s="22">
        <f t="shared" si="23"/>
        <v>42322</v>
      </c>
      <c r="U60" s="22">
        <f t="shared" si="21"/>
        <v>56885</v>
      </c>
      <c r="V60" s="22">
        <f t="shared" si="21"/>
        <v>4772</v>
      </c>
      <c r="W60" s="23">
        <f t="shared" si="22"/>
        <v>103979</v>
      </c>
      <c r="Y60" s="32"/>
    </row>
    <row r="61" spans="1:25" s="20" customFormat="1" x14ac:dyDescent="0.2">
      <c r="B61" s="21">
        <v>41852</v>
      </c>
      <c r="C61" s="20" t="s">
        <v>15</v>
      </c>
      <c r="E61" s="22">
        <f>ROUND('[1]KYPCo Source Acct Summary'!C47,0)</f>
        <v>74390</v>
      </c>
      <c r="F61" s="22">
        <f>ROUND('[1]KYPCo Source Acct Summary'!D47,0)</f>
        <v>75136</v>
      </c>
      <c r="G61" s="22">
        <f>ROUND('[1]KYPCo Source Acct Summary'!E47,0)</f>
        <v>8783</v>
      </c>
      <c r="H61" s="23">
        <f t="shared" si="18"/>
        <v>158309</v>
      </c>
      <c r="J61" s="22">
        <f>ROUND('[1]KYPCo Source Acct Summary'!J47,0)</f>
        <v>26504</v>
      </c>
      <c r="K61" s="22">
        <f>ROUND('[1]KYPCo Source Acct Summary'!K47,0)</f>
        <v>3092</v>
      </c>
      <c r="L61" s="22">
        <f>ROUND('[1]KYPCo Source Acct Summary'!L47,0)</f>
        <v>3956</v>
      </c>
      <c r="M61" s="23">
        <f t="shared" si="19"/>
        <v>33552</v>
      </c>
      <c r="O61" s="22">
        <f>ROUND('[1]KYPCo Source Acct Summary'!Q47,0)</f>
        <v>9578</v>
      </c>
      <c r="P61" s="22">
        <f>ROUND('[1]KYPCo Source Acct Summary'!R47,0)</f>
        <v>19263</v>
      </c>
      <c r="Q61" s="22">
        <f>ROUND('[1]KYPCo Source Acct Summary'!S47,0)</f>
        <v>653</v>
      </c>
      <c r="R61" s="23">
        <f t="shared" si="20"/>
        <v>29494</v>
      </c>
      <c r="T61" s="22">
        <f t="shared" si="23"/>
        <v>38308</v>
      </c>
      <c r="U61" s="22">
        <f t="shared" si="21"/>
        <v>52781</v>
      </c>
      <c r="V61" s="22">
        <f t="shared" si="21"/>
        <v>4174</v>
      </c>
      <c r="W61" s="23">
        <f t="shared" si="22"/>
        <v>95263</v>
      </c>
      <c r="Y61" s="32"/>
    </row>
    <row r="62" spans="1:25" s="20" customFormat="1" x14ac:dyDescent="0.2">
      <c r="B62" s="21">
        <v>41883</v>
      </c>
      <c r="C62" s="20" t="s">
        <v>15</v>
      </c>
      <c r="E62" s="22">
        <f>ROUND('[1]KYPCo Source Acct Summary'!C51,0)</f>
        <v>67578</v>
      </c>
      <c r="F62" s="22">
        <f>ROUND('[1]KYPCo Source Acct Summary'!D51,0)</f>
        <v>67455</v>
      </c>
      <c r="G62" s="22">
        <f>ROUND('[1]KYPCo Source Acct Summary'!E51,0)</f>
        <v>8797</v>
      </c>
      <c r="H62" s="23">
        <f t="shared" si="18"/>
        <v>143830</v>
      </c>
      <c r="J62" s="22">
        <f>ROUND('[1]KYPCo Source Acct Summary'!J51,0)</f>
        <v>21978</v>
      </c>
      <c r="K62" s="22">
        <f>ROUND('[1]KYPCo Source Acct Summary'!K51,0)</f>
        <v>2157</v>
      </c>
      <c r="L62" s="22">
        <f>ROUND('[1]KYPCo Source Acct Summary'!L51,0)</f>
        <v>3359</v>
      </c>
      <c r="M62" s="23">
        <f t="shared" si="19"/>
        <v>27494</v>
      </c>
      <c r="O62" s="22">
        <f>ROUND('[1]KYPCo Source Acct Summary'!Q51,0)</f>
        <v>8522</v>
      </c>
      <c r="P62" s="22">
        <f>ROUND('[1]KYPCo Source Acct Summary'!R51,0)</f>
        <v>15936</v>
      </c>
      <c r="Q62" s="22">
        <f>ROUND('[1]KYPCo Source Acct Summary'!S51,0)</f>
        <v>339</v>
      </c>
      <c r="R62" s="23">
        <f t="shared" si="20"/>
        <v>24797</v>
      </c>
      <c r="T62" s="22">
        <f t="shared" si="23"/>
        <v>37078</v>
      </c>
      <c r="U62" s="22">
        <f t="shared" si="21"/>
        <v>49362</v>
      </c>
      <c r="V62" s="22">
        <f t="shared" si="21"/>
        <v>5099</v>
      </c>
      <c r="W62" s="23">
        <f t="shared" si="22"/>
        <v>91539</v>
      </c>
      <c r="Y62" s="32"/>
    </row>
    <row r="63" spans="1:25" s="20" customFormat="1" ht="13.5" thickBot="1" x14ac:dyDescent="0.25">
      <c r="B63" s="21"/>
      <c r="C63" s="25" t="s">
        <v>12</v>
      </c>
      <c r="E63" s="22"/>
      <c r="F63" s="22"/>
      <c r="G63" s="22"/>
      <c r="H63" s="26">
        <f>SUM(H50:H62)</f>
        <v>1993864</v>
      </c>
      <c r="M63" s="26">
        <f>SUM(M50:M62)</f>
        <v>422772</v>
      </c>
      <c r="R63" s="26">
        <f>SUM(R50:R62)</f>
        <v>337248</v>
      </c>
      <c r="W63" s="26">
        <f>SUM(W50:W62)</f>
        <v>1233844</v>
      </c>
      <c r="Y63" s="32"/>
    </row>
    <row r="64" spans="1:25" s="3" customFormat="1" ht="9" x14ac:dyDescent="0.15">
      <c r="B64" s="4"/>
      <c r="C64" s="5"/>
      <c r="D64" s="6"/>
      <c r="E64" s="7"/>
      <c r="F64" s="7"/>
      <c r="G64" s="7"/>
      <c r="H64" s="6"/>
      <c r="I64" s="6"/>
      <c r="J64" s="7"/>
      <c r="K64" s="7"/>
      <c r="L64" s="7"/>
      <c r="M64" s="7"/>
      <c r="N64" s="7"/>
      <c r="O64" s="7"/>
      <c r="P64" s="7"/>
      <c r="Q64" s="7"/>
      <c r="R64" s="7"/>
      <c r="S64" s="7"/>
      <c r="T64" s="6"/>
      <c r="U64" s="7"/>
      <c r="V64" s="7"/>
      <c r="W64" s="7"/>
      <c r="Y64" s="32"/>
    </row>
    <row r="65" spans="1:25" s="20" customFormat="1" ht="13.5" thickBot="1" x14ac:dyDescent="0.25">
      <c r="A65" s="25" t="s">
        <v>16</v>
      </c>
      <c r="B65" s="21"/>
      <c r="E65" s="22"/>
      <c r="F65" s="22"/>
      <c r="G65" s="22"/>
      <c r="H65" s="27">
        <f>+H18+H33+H48+H63</f>
        <v>10089356</v>
      </c>
      <c r="M65" s="27">
        <f>+M18+M33+M48+M63</f>
        <v>2269866</v>
      </c>
      <c r="R65" s="27">
        <f>+R18+R33+R48+R63</f>
        <v>1650871</v>
      </c>
      <c r="W65" s="27">
        <f>+W18+W33+W48+W63</f>
        <v>6168619</v>
      </c>
      <c r="Y65" s="32"/>
    </row>
    <row r="66" spans="1:25" s="20" customFormat="1" ht="9" customHeight="1" thickTop="1" x14ac:dyDescent="0.2">
      <c r="B66" s="28"/>
      <c r="Y66" s="32"/>
    </row>
    <row r="67" spans="1:25" s="20" customFormat="1" x14ac:dyDescent="0.2">
      <c r="B67" s="28"/>
      <c r="Y67" s="24"/>
    </row>
    <row r="68" spans="1:25" s="20" customFormat="1" x14ac:dyDescent="0.2">
      <c r="B68" s="28"/>
      <c r="Y68" s="24"/>
    </row>
    <row r="69" spans="1:25" s="20" customFormat="1" x14ac:dyDescent="0.2">
      <c r="B69" s="28"/>
      <c r="Y69" s="24"/>
    </row>
    <row r="70" spans="1:25" s="20" customFormat="1" x14ac:dyDescent="0.2">
      <c r="B70" s="28"/>
      <c r="Y70" s="24"/>
    </row>
    <row r="71" spans="1:25" s="20" customFormat="1" x14ac:dyDescent="0.2">
      <c r="B71" s="28"/>
      <c r="Y71" s="24"/>
    </row>
    <row r="72" spans="1:25" s="20" customFormat="1" x14ac:dyDescent="0.2">
      <c r="B72" s="28"/>
      <c r="Y72" s="24"/>
    </row>
    <row r="73" spans="1:25" s="20" customFormat="1" x14ac:dyDescent="0.2">
      <c r="B73" s="28"/>
      <c r="Y73" s="24"/>
    </row>
    <row r="74" spans="1:25" s="20" customFormat="1" x14ac:dyDescent="0.2">
      <c r="B74" s="28"/>
      <c r="Y74" s="24"/>
    </row>
    <row r="75" spans="1:25" s="20" customFormat="1" x14ac:dyDescent="0.2">
      <c r="B75" s="28"/>
      <c r="Y75" s="24"/>
    </row>
    <row r="76" spans="1:25" s="20" customFormat="1" x14ac:dyDescent="0.2">
      <c r="B76" s="28"/>
      <c r="Y76" s="24"/>
    </row>
    <row r="77" spans="1:25" s="20" customFormat="1" x14ac:dyDescent="0.2">
      <c r="B77" s="28"/>
      <c r="Y77" s="24"/>
    </row>
    <row r="78" spans="1:25" s="20" customFormat="1" x14ac:dyDescent="0.2">
      <c r="B78" s="28"/>
      <c r="Y78" s="24"/>
    </row>
    <row r="79" spans="1:25" s="20" customFormat="1" x14ac:dyDescent="0.2">
      <c r="B79" s="28"/>
      <c r="Y79" s="24"/>
    </row>
    <row r="80" spans="1:25" s="20" customFormat="1" x14ac:dyDescent="0.2">
      <c r="B80" s="28"/>
      <c r="Y80" s="24"/>
    </row>
    <row r="81" spans="2:25" s="20" customFormat="1" x14ac:dyDescent="0.2">
      <c r="B81" s="28"/>
      <c r="Y81" s="24"/>
    </row>
    <row r="82" spans="2:25" s="20" customFormat="1" x14ac:dyDescent="0.2">
      <c r="B82" s="28"/>
      <c r="Y82" s="24"/>
    </row>
    <row r="83" spans="2:25" s="20" customFormat="1" x14ac:dyDescent="0.2">
      <c r="B83" s="28"/>
      <c r="Y83" s="24"/>
    </row>
    <row r="84" spans="2:25" s="20" customFormat="1" x14ac:dyDescent="0.2">
      <c r="B84" s="28"/>
      <c r="Y84" s="24"/>
    </row>
    <row r="85" spans="2:25" s="20" customFormat="1" x14ac:dyDescent="0.2">
      <c r="B85" s="28"/>
      <c r="Y85" s="24"/>
    </row>
    <row r="86" spans="2:25" s="20" customFormat="1" x14ac:dyDescent="0.2">
      <c r="B86" s="28"/>
      <c r="Y86" s="24"/>
    </row>
    <row r="87" spans="2:25" s="20" customFormat="1" x14ac:dyDescent="0.2">
      <c r="B87" s="28"/>
      <c r="Y87" s="24"/>
    </row>
    <row r="88" spans="2:25" s="20" customFormat="1" x14ac:dyDescent="0.2">
      <c r="B88" s="28"/>
      <c r="Y88" s="24"/>
    </row>
    <row r="89" spans="2:25" s="20" customFormat="1" x14ac:dyDescent="0.2">
      <c r="B89" s="28"/>
      <c r="Y89" s="24"/>
    </row>
    <row r="90" spans="2:25" s="20" customFormat="1" x14ac:dyDescent="0.2">
      <c r="B90" s="28"/>
      <c r="Y90" s="24"/>
    </row>
    <row r="91" spans="2:25" s="20" customFormat="1" x14ac:dyDescent="0.2">
      <c r="B91" s="28"/>
      <c r="Y91" s="24"/>
    </row>
    <row r="92" spans="2:25" s="20" customFormat="1" x14ac:dyDescent="0.2">
      <c r="B92" s="28"/>
      <c r="Y92" s="24"/>
    </row>
    <row r="93" spans="2:25" s="20" customFormat="1" x14ac:dyDescent="0.2">
      <c r="B93" s="28"/>
      <c r="Y93" s="24"/>
    </row>
    <row r="94" spans="2:25" s="20" customFormat="1" x14ac:dyDescent="0.2">
      <c r="B94" s="28"/>
      <c r="Y94" s="24"/>
    </row>
    <row r="95" spans="2:25" s="20" customFormat="1" x14ac:dyDescent="0.2">
      <c r="B95" s="28"/>
      <c r="Y95" s="24"/>
    </row>
    <row r="96" spans="2:25" s="20" customFormat="1" x14ac:dyDescent="0.2">
      <c r="B96" s="28"/>
      <c r="Y96" s="24"/>
    </row>
    <row r="97" spans="2:25" s="20" customFormat="1" x14ac:dyDescent="0.2">
      <c r="B97" s="28"/>
      <c r="Y97" s="24"/>
    </row>
    <row r="98" spans="2:25" s="20" customFormat="1" x14ac:dyDescent="0.2">
      <c r="B98" s="28"/>
      <c r="Y98" s="24"/>
    </row>
    <row r="99" spans="2:25" s="20" customFormat="1" x14ac:dyDescent="0.2">
      <c r="B99" s="28"/>
      <c r="Y99" s="24"/>
    </row>
    <row r="100" spans="2:25" s="20" customFormat="1" x14ac:dyDescent="0.2">
      <c r="B100" s="28"/>
      <c r="Y100" s="24"/>
    </row>
    <row r="101" spans="2:25" s="20" customFormat="1" x14ac:dyDescent="0.2">
      <c r="B101" s="28"/>
      <c r="Y101" s="24"/>
    </row>
    <row r="102" spans="2:25" s="20" customFormat="1" x14ac:dyDescent="0.2">
      <c r="B102" s="28"/>
      <c r="Y102" s="24"/>
    </row>
    <row r="103" spans="2:25" s="20" customFormat="1" x14ac:dyDescent="0.2">
      <c r="B103" s="28"/>
      <c r="Y103" s="24"/>
    </row>
    <row r="104" spans="2:25" s="20" customFormat="1" x14ac:dyDescent="0.2">
      <c r="B104" s="28"/>
      <c r="Y104" s="24"/>
    </row>
    <row r="105" spans="2:25" s="20" customFormat="1" x14ac:dyDescent="0.2">
      <c r="B105" s="28"/>
      <c r="Y105" s="24"/>
    </row>
    <row r="106" spans="2:25" s="20" customFormat="1" x14ac:dyDescent="0.2">
      <c r="B106" s="28"/>
      <c r="Y106" s="24"/>
    </row>
    <row r="107" spans="2:25" s="20" customFormat="1" x14ac:dyDescent="0.2">
      <c r="B107" s="28"/>
      <c r="Y107" s="24"/>
    </row>
    <row r="108" spans="2:25" s="20" customFormat="1" x14ac:dyDescent="0.2">
      <c r="B108" s="28"/>
      <c r="Y108" s="24"/>
    </row>
    <row r="109" spans="2:25" s="20" customFormat="1" x14ac:dyDescent="0.2">
      <c r="B109" s="28"/>
      <c r="Y109" s="24"/>
    </row>
    <row r="110" spans="2:25" s="20" customFormat="1" x14ac:dyDescent="0.2">
      <c r="B110" s="28"/>
      <c r="Y110" s="24"/>
    </row>
    <row r="111" spans="2:25" s="20" customFormat="1" x14ac:dyDescent="0.2">
      <c r="B111" s="28"/>
      <c r="Y111" s="24"/>
    </row>
    <row r="112" spans="2:25" s="20" customFormat="1" x14ac:dyDescent="0.2">
      <c r="B112" s="28"/>
      <c r="Y112" s="24"/>
    </row>
    <row r="113" spans="2:25" s="20" customFormat="1" x14ac:dyDescent="0.2">
      <c r="B113" s="28"/>
      <c r="Y113" s="24"/>
    </row>
    <row r="114" spans="2:25" s="20" customFormat="1" x14ac:dyDescent="0.2">
      <c r="B114" s="28"/>
      <c r="Y114" s="24"/>
    </row>
    <row r="115" spans="2:25" s="20" customFormat="1" x14ac:dyDescent="0.2">
      <c r="B115" s="28"/>
      <c r="Y115" s="24"/>
    </row>
    <row r="116" spans="2:25" s="20" customFormat="1" x14ac:dyDescent="0.2">
      <c r="B116" s="28"/>
      <c r="Y116" s="24"/>
    </row>
    <row r="117" spans="2:25" s="20" customFormat="1" x14ac:dyDescent="0.2">
      <c r="B117" s="28"/>
      <c r="Y117" s="24"/>
    </row>
    <row r="118" spans="2:25" s="20" customFormat="1" x14ac:dyDescent="0.2">
      <c r="B118" s="28"/>
      <c r="Y118" s="24"/>
    </row>
    <row r="119" spans="2:25" s="20" customFormat="1" x14ac:dyDescent="0.2">
      <c r="B119" s="28"/>
      <c r="Y119" s="24"/>
    </row>
    <row r="120" spans="2:25" s="20" customFormat="1" x14ac:dyDescent="0.2">
      <c r="B120" s="28"/>
      <c r="Y120" s="24"/>
    </row>
    <row r="121" spans="2:25" s="20" customFormat="1" x14ac:dyDescent="0.2">
      <c r="B121" s="28"/>
      <c r="Y121" s="24"/>
    </row>
    <row r="122" spans="2:25" s="20" customFormat="1" x14ac:dyDescent="0.2">
      <c r="B122" s="28"/>
      <c r="Y122" s="24"/>
    </row>
    <row r="123" spans="2:25" s="20" customFormat="1" x14ac:dyDescent="0.2">
      <c r="B123" s="28"/>
      <c r="Y123" s="24"/>
    </row>
    <row r="124" spans="2:25" s="20" customFormat="1" x14ac:dyDescent="0.2">
      <c r="B124" s="28"/>
      <c r="Y124" s="24"/>
    </row>
    <row r="125" spans="2:25" s="20" customFormat="1" x14ac:dyDescent="0.2">
      <c r="B125" s="28"/>
      <c r="Y125" s="24"/>
    </row>
    <row r="126" spans="2:25" s="20" customFormat="1" x14ac:dyDescent="0.2">
      <c r="B126" s="28"/>
      <c r="Y126" s="24"/>
    </row>
    <row r="127" spans="2:25" s="20" customFormat="1" x14ac:dyDescent="0.2">
      <c r="B127" s="28"/>
      <c r="Y127" s="24"/>
    </row>
    <row r="128" spans="2:25" s="20" customFormat="1" x14ac:dyDescent="0.2">
      <c r="B128" s="28"/>
      <c r="Y128" s="24"/>
    </row>
    <row r="129" spans="2:25" s="20" customFormat="1" x14ac:dyDescent="0.2">
      <c r="B129" s="28"/>
      <c r="Y129" s="24"/>
    </row>
    <row r="130" spans="2:25" s="20" customFormat="1" x14ac:dyDescent="0.2">
      <c r="B130" s="28"/>
      <c r="Y130" s="24"/>
    </row>
    <row r="131" spans="2:25" s="20" customFormat="1" x14ac:dyDescent="0.2">
      <c r="B131" s="28"/>
      <c r="Y131" s="24"/>
    </row>
    <row r="132" spans="2:25" s="20" customFormat="1" x14ac:dyDescent="0.2">
      <c r="B132" s="28"/>
      <c r="Y132" s="24"/>
    </row>
    <row r="133" spans="2:25" s="20" customFormat="1" x14ac:dyDescent="0.2">
      <c r="B133" s="28"/>
      <c r="Y133" s="24"/>
    </row>
    <row r="134" spans="2:25" s="20" customFormat="1" x14ac:dyDescent="0.2">
      <c r="B134" s="28"/>
      <c r="Y134" s="24"/>
    </row>
    <row r="135" spans="2:25" s="20" customFormat="1" x14ac:dyDescent="0.2">
      <c r="B135" s="28"/>
      <c r="Y135" s="24"/>
    </row>
    <row r="136" spans="2:25" s="20" customFormat="1" x14ac:dyDescent="0.2">
      <c r="B136" s="28"/>
      <c r="Y136" s="24"/>
    </row>
    <row r="137" spans="2:25" s="20" customFormat="1" x14ac:dyDescent="0.2">
      <c r="B137" s="28"/>
      <c r="Y137" s="24"/>
    </row>
    <row r="138" spans="2:25" s="20" customFormat="1" x14ac:dyDescent="0.2">
      <c r="B138" s="28"/>
      <c r="Y138" s="24"/>
    </row>
    <row r="139" spans="2:25" s="20" customFormat="1" x14ac:dyDescent="0.2">
      <c r="B139" s="28"/>
      <c r="Y139" s="24"/>
    </row>
    <row r="140" spans="2:25" s="20" customFormat="1" x14ac:dyDescent="0.2">
      <c r="B140" s="28"/>
      <c r="Y140" s="24"/>
    </row>
    <row r="141" spans="2:25" s="20" customFormat="1" x14ac:dyDescent="0.2">
      <c r="B141" s="28"/>
      <c r="Y141" s="24"/>
    </row>
    <row r="142" spans="2:25" s="20" customFormat="1" x14ac:dyDescent="0.2">
      <c r="B142" s="28"/>
      <c r="Y142" s="24"/>
    </row>
    <row r="143" spans="2:25" s="20" customFormat="1" x14ac:dyDescent="0.2">
      <c r="B143" s="28"/>
      <c r="Y143" s="24"/>
    </row>
    <row r="144" spans="2:25" s="20" customFormat="1" x14ac:dyDescent="0.2">
      <c r="B144" s="28"/>
      <c r="Y144" s="24"/>
    </row>
    <row r="145" spans="2:25" s="20" customFormat="1" x14ac:dyDescent="0.2">
      <c r="B145" s="28"/>
      <c r="Y145" s="24"/>
    </row>
  </sheetData>
  <mergeCells count="6">
    <mergeCell ref="Y50:Y66"/>
    <mergeCell ref="B1:W1"/>
    <mergeCell ref="B3:H3"/>
    <mergeCell ref="J3:M3"/>
    <mergeCell ref="O3:R3"/>
    <mergeCell ref="T3:W3"/>
  </mergeCells>
  <pageMargins left="0.45" right="0.4" top="0.4" bottom="0.4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1-50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AEP</cp:lastModifiedBy>
  <cp:lastPrinted>2015-01-06T14:42:58Z</cp:lastPrinted>
  <dcterms:created xsi:type="dcterms:W3CDTF">2014-12-05T16:53:04Z</dcterms:created>
  <dcterms:modified xsi:type="dcterms:W3CDTF">2015-01-06T14:43:12Z</dcterms:modified>
</cp:coreProperties>
</file>