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25" windowWidth="23340" windowHeight="9360" activeTab="1"/>
  </bookViews>
  <sheets>
    <sheet name="IGS Rate Design" sheetId="1" r:id="rId1"/>
    <sheet name="IGS Customer Information" sheetId="2" r:id="rId2"/>
  </sheets>
  <definedNames>
    <definedName name="_xlnm.Print_Area" localSheetId="1">'IGS Customer Information'!$A$1:$N$1304</definedName>
    <definedName name="_xlnm.Print_Area" localSheetId="0">'IGS Rate Design'!$A$1:$P$106</definedName>
  </definedNames>
  <calcPr fullCalcOnLoad="1"/>
</workbook>
</file>

<file path=xl/sharedStrings.xml><?xml version="1.0" encoding="utf-8"?>
<sst xmlns="http://schemas.openxmlformats.org/spreadsheetml/2006/main" count="281" uniqueCount="49">
  <si>
    <t>Billing Units</t>
  </si>
  <si>
    <t>Base Rates</t>
  </si>
  <si>
    <t>Secondary</t>
  </si>
  <si>
    <t>Primary</t>
  </si>
  <si>
    <t>Subtransmission</t>
  </si>
  <si>
    <t>Transmission</t>
  </si>
  <si>
    <t>Subtran</t>
  </si>
  <si>
    <t>Tran</t>
  </si>
  <si>
    <t>Current QP</t>
  </si>
  <si>
    <t>On-Peak kW</t>
  </si>
  <si>
    <t>Off-Peak kW</t>
  </si>
  <si>
    <t>Off-Peak Excess</t>
  </si>
  <si>
    <t>Excess kVAR</t>
  </si>
  <si>
    <t>Block 1 kWh</t>
  </si>
  <si>
    <t>Block 2 kWh</t>
  </si>
  <si>
    <t>Standard kWh</t>
  </si>
  <si>
    <t>Min Billing Demand</t>
  </si>
  <si>
    <t>Customer</t>
  </si>
  <si>
    <t>Billed Revenue</t>
  </si>
  <si>
    <t>Current CIP TOD</t>
  </si>
  <si>
    <t>Total QP + CIP</t>
  </si>
  <si>
    <t>Combined Billing Units</t>
  </si>
  <si>
    <t>Current QP Revenue</t>
  </si>
  <si>
    <t>Current CIP Revenue</t>
  </si>
  <si>
    <t>Demand</t>
  </si>
  <si>
    <t>Current</t>
  </si>
  <si>
    <t>Proposed</t>
  </si>
  <si>
    <t>Total Bill</t>
  </si>
  <si>
    <t>Off-Peak Excess kW</t>
  </si>
  <si>
    <t>QP</t>
  </si>
  <si>
    <t>CIP TOD</t>
  </si>
  <si>
    <t>Sub</t>
  </si>
  <si>
    <t>% Change</t>
  </si>
  <si>
    <t>Min Billing Demand (applied)</t>
  </si>
  <si>
    <t>Min Billing Demand (not applied)</t>
  </si>
  <si>
    <t>Proposed QP Revenue</t>
  </si>
  <si>
    <t>Proposed CIP Revenue</t>
  </si>
  <si>
    <t>% Impact</t>
  </si>
  <si>
    <t>% Impact of IGS Rate Design</t>
  </si>
  <si>
    <t>Total</t>
  </si>
  <si>
    <t>NA</t>
  </si>
  <si>
    <t>Rev Neutral IGS Base Rates</t>
  </si>
  <si>
    <t>KPSC 1-98 Attachment 1 - QP and CIP customer impact of new IGS rate design</t>
  </si>
  <si>
    <t>Proposed IGS Base Rates-Not Revenue Neutral</t>
  </si>
  <si>
    <t>Proposed Rate Design, Rev Nuetral</t>
  </si>
  <si>
    <t>Proposed Rate Design and Base Rates</t>
  </si>
  <si>
    <r>
      <t xml:space="preserve">% </t>
    </r>
    <r>
      <rPr>
        <u val="single"/>
        <sz val="16"/>
        <color indexed="8"/>
        <rFont val="Garamond"/>
        <family val="1"/>
      </rPr>
      <t>∆</t>
    </r>
    <r>
      <rPr>
        <u val="single"/>
        <sz val="16"/>
        <color indexed="8"/>
        <rFont val="Calibri"/>
        <family val="2"/>
      </rPr>
      <t xml:space="preserve"> rate design rev nuetral</t>
    </r>
  </si>
  <si>
    <r>
      <t xml:space="preserve">% </t>
    </r>
    <r>
      <rPr>
        <u val="single"/>
        <sz val="16"/>
        <color indexed="8"/>
        <rFont val="Garamond"/>
        <family val="1"/>
      </rPr>
      <t>∆</t>
    </r>
    <r>
      <rPr>
        <u val="single"/>
        <sz val="16"/>
        <color indexed="8"/>
        <rFont val="Calibri"/>
        <family val="2"/>
      </rPr>
      <t xml:space="preserve"> proposed rate design, not revenue nuetral</t>
    </r>
  </si>
  <si>
    <t xml:space="preserve">Added for KPSC 3-37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</si>
</sst>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.0_);[Red]\(#,##0.0\);&quot; 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_(* #,##0.00000_);_(* \(#,##0.00000\);_(* &quot;-&quot;??_);_(@_)"/>
    <numFmt numFmtId="172" formatCode="_(&quot;$&quot;* #,##0_);_(&quot;$&quot;* \(#,##0\);_(&quot;$&quot;* &quot;-&quot;??_);_(@_)"/>
    <numFmt numFmtId="173" formatCode="0.00000"/>
    <numFmt numFmtId="174" formatCode="&quot;Typical Bills at &quot;0&quot; kW&quot;"/>
    <numFmt numFmtId="175" formatCode="_(* #,##0.00_);_(* \(#,##0.00\);_(* &quot;-&quot;?????_);_(@_)"/>
    <numFmt numFmtId="176" formatCode="_(* #,##0.0_);_(* \(#,##0.0\);_(* &quot;-&quot;??_);_(@_)"/>
    <numFmt numFmtId="177" formatCode="_(* #,##0.00000_);_(* \(#,##0.00000\);_(* &quot;-&quot;?????_);_(@_)"/>
    <numFmt numFmtId="178" formatCode="_(&quot;$&quot;* #,##0.0_);_(&quot;$&quot;* \(#,##0.0\);_(&quot;$&quot;* &quot;-&quot;??_);_(@_)"/>
    <numFmt numFmtId="179" formatCode="0.0%"/>
    <numFmt numFmtId="180" formatCode="&quot;$&quot;#,##0"/>
    <numFmt numFmtId="181" formatCode="0.000"/>
    <numFmt numFmtId="182" formatCode="&quot;$&quot;#,##0.000"/>
    <numFmt numFmtId="183" formatCode="&quot;$&quot;#,##0.00"/>
    <numFmt numFmtId="184" formatCode="#,##0.00000"/>
    <numFmt numFmtId="185" formatCode="#,##0.000"/>
    <numFmt numFmtId="186" formatCode="&quot;$&quot;#,##0.00000"/>
    <numFmt numFmtId="187" formatCode="#,##0.000000"/>
    <numFmt numFmtId="188" formatCode="&quot;$&quot;#,##0.00000_);\(&quot;$&quot;#,##0.00000\)"/>
    <numFmt numFmtId="189" formatCode="_(* #,##0.000_);_(* \(#,##0.000\);_(* &quot;-&quot;???_);_(@_)"/>
    <numFmt numFmtId="190" formatCode="_(* #,##0.00_);_(* \(#,##0.00\);_(* &quot;-&quot;???_);_(@_)"/>
    <numFmt numFmtId="191" formatCode="_(* #,##0.0_);_(* \(#,##0.0\);_(* &quot;-&quot;???_);_(@_)"/>
    <numFmt numFmtId="192" formatCode="_(* #,##0_);_(* \(#,##0\);_(* &quot;-&quot;???_);_(@_)"/>
    <numFmt numFmtId="193" formatCode="_(* #,##0.0_);_(* \(#,##0.0\);_(* &quot;-&quot;?_);_(@_)"/>
  </numFmts>
  <fonts count="104">
    <font>
      <sz val="11"/>
      <color indexed="8"/>
      <name val="Calibri"/>
      <family val="2"/>
    </font>
    <font>
      <sz val="12"/>
      <color indexed="8"/>
      <name val="Garamond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Helv"/>
      <family val="0"/>
    </font>
    <font>
      <sz val="12"/>
      <name val="CG Times"/>
      <family val="0"/>
    </font>
    <font>
      <u val="single"/>
      <sz val="16"/>
      <color indexed="8"/>
      <name val="Calibri"/>
      <family val="2"/>
    </font>
    <font>
      <u val="single"/>
      <sz val="16"/>
      <color indexed="8"/>
      <name val="Garamond"/>
      <family val="1"/>
    </font>
    <font>
      <sz val="12"/>
      <color indexed="9"/>
      <name val="Garamond"/>
      <family val="2"/>
    </font>
    <font>
      <sz val="12"/>
      <color indexed="20"/>
      <name val="Garamond"/>
      <family val="2"/>
    </font>
    <font>
      <b/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u val="single"/>
      <sz val="11"/>
      <color indexed="20"/>
      <name val="Calibri"/>
      <family val="2"/>
    </font>
    <font>
      <sz val="12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u val="single"/>
      <sz val="11"/>
      <color indexed="12"/>
      <name val="Calibri"/>
      <family val="2"/>
    </font>
    <font>
      <sz val="12"/>
      <color indexed="6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b/>
      <sz val="12"/>
      <color indexed="8"/>
      <name val="Garamond"/>
      <family val="2"/>
    </font>
    <font>
      <sz val="12"/>
      <color indexed="10"/>
      <name val="Garamond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18"/>
      <color indexed="8"/>
      <name val="Calibri"/>
      <family val="2"/>
    </font>
    <font>
      <sz val="12"/>
      <color theme="1"/>
      <name val="Garamond"/>
      <family val="2"/>
    </font>
    <font>
      <sz val="11"/>
      <color theme="1"/>
      <name val="Calibri"/>
      <family val="2"/>
    </font>
    <font>
      <sz val="12"/>
      <color theme="0"/>
      <name val="Garamond"/>
      <family val="2"/>
    </font>
    <font>
      <sz val="11"/>
      <color theme="0"/>
      <name val="Calibri"/>
      <family val="2"/>
    </font>
    <font>
      <sz val="12"/>
      <color rgb="FF9C0006"/>
      <name val="Garamond"/>
      <family val="2"/>
    </font>
    <font>
      <sz val="11"/>
      <color rgb="FF9C0006"/>
      <name val="Calibri"/>
      <family val="2"/>
    </font>
    <font>
      <b/>
      <sz val="12"/>
      <color rgb="FFFA7D00"/>
      <name val="Garamond"/>
      <family val="2"/>
    </font>
    <font>
      <b/>
      <sz val="11"/>
      <color rgb="FFFA7D00"/>
      <name val="Calibri"/>
      <family val="2"/>
    </font>
    <font>
      <b/>
      <sz val="12"/>
      <color theme="0"/>
      <name val="Garamond"/>
      <family val="2"/>
    </font>
    <font>
      <b/>
      <sz val="11"/>
      <color theme="0"/>
      <name val="Calibri"/>
      <family val="2"/>
    </font>
    <font>
      <i/>
      <sz val="12"/>
      <color rgb="FF7F7F7F"/>
      <name val="Garamond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Garamond"/>
      <family val="2"/>
    </font>
    <font>
      <sz val="11"/>
      <color rgb="FF006100"/>
      <name val="Calibri"/>
      <family val="2"/>
    </font>
    <font>
      <b/>
      <sz val="15"/>
      <color theme="3"/>
      <name val="Garamond"/>
      <family val="2"/>
    </font>
    <font>
      <b/>
      <sz val="15"/>
      <color theme="3"/>
      <name val="Calibri"/>
      <family val="2"/>
    </font>
    <font>
      <b/>
      <sz val="13"/>
      <color theme="3"/>
      <name val="Garamond"/>
      <family val="2"/>
    </font>
    <font>
      <b/>
      <sz val="13"/>
      <color theme="3"/>
      <name val="Calibri"/>
      <family val="2"/>
    </font>
    <font>
      <b/>
      <sz val="11"/>
      <color theme="3"/>
      <name val="Garamond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Garamond"/>
      <family val="2"/>
    </font>
    <font>
      <sz val="11"/>
      <color rgb="FF3F3F76"/>
      <name val="Calibri"/>
      <family val="2"/>
    </font>
    <font>
      <sz val="12"/>
      <color rgb="FFFA7D00"/>
      <name val="Garamond"/>
      <family val="2"/>
    </font>
    <font>
      <sz val="11"/>
      <color rgb="FFFA7D00"/>
      <name val="Calibri"/>
      <family val="2"/>
    </font>
    <font>
      <sz val="12"/>
      <color rgb="FF9C6500"/>
      <name val="Garamond"/>
      <family val="2"/>
    </font>
    <font>
      <sz val="11"/>
      <color rgb="FF9C6500"/>
      <name val="Calibri"/>
      <family val="2"/>
    </font>
    <font>
      <b/>
      <sz val="12"/>
      <color rgb="FF3F3F3F"/>
      <name val="Garamond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Garamond"/>
      <family val="2"/>
    </font>
    <font>
      <b/>
      <sz val="11"/>
      <color theme="1"/>
      <name val="Calibri"/>
      <family val="2"/>
    </font>
    <font>
      <sz val="12"/>
      <color rgb="FFFF0000"/>
      <name val="Garamond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u val="single"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u val="singleAccounting"/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6"/>
      <color rgb="FF000000"/>
      <name val="Calibri"/>
      <family val="2"/>
    </font>
    <font>
      <b/>
      <sz val="11"/>
      <color rgb="FF0000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6" fillId="2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6" fillId="4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6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8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0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2" borderId="0" applyNumberFormat="0" applyBorder="0" applyAlignment="0" applyProtection="0"/>
    <xf numFmtId="0" fontId="55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4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6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18" borderId="0" applyNumberFormat="0" applyBorder="0" applyAlignment="0" applyProtection="0"/>
    <xf numFmtId="0" fontId="55" fillId="20" borderId="0" applyNumberFormat="0" applyBorder="0" applyAlignment="0" applyProtection="0"/>
    <xf numFmtId="0" fontId="0" fillId="9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15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0" fillId="23" borderId="0" applyNumberFormat="0" applyBorder="0" applyAlignment="0" applyProtection="0"/>
    <xf numFmtId="0" fontId="56" fillId="22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58" fillId="24" borderId="0" applyNumberFormat="0" applyBorder="0" applyAlignment="0" applyProtection="0"/>
    <xf numFmtId="0" fontId="57" fillId="26" borderId="0" applyNumberFormat="0" applyBorder="0" applyAlignment="0" applyProtection="0"/>
    <xf numFmtId="0" fontId="3" fillId="17" borderId="0" applyNumberFormat="0" applyBorder="0" applyAlignment="0" applyProtection="0"/>
    <xf numFmtId="0" fontId="58" fillId="26" borderId="0" applyNumberFormat="0" applyBorder="0" applyAlignment="0" applyProtection="0"/>
    <xf numFmtId="0" fontId="57" fillId="27" borderId="0" applyNumberFormat="0" applyBorder="0" applyAlignment="0" applyProtection="0"/>
    <xf numFmtId="0" fontId="3" fillId="19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58" fillId="28" borderId="0" applyNumberFormat="0" applyBorder="0" applyAlignment="0" applyProtection="0"/>
    <xf numFmtId="0" fontId="57" fillId="30" borderId="0" applyNumberFormat="0" applyBorder="0" applyAlignment="0" applyProtection="0"/>
    <xf numFmtId="0" fontId="3" fillId="31" borderId="0" applyNumberFormat="0" applyBorder="0" applyAlignment="0" applyProtection="0"/>
    <xf numFmtId="0" fontId="58" fillId="30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58" fillId="32" borderId="0" applyNumberFormat="0" applyBorder="0" applyAlignment="0" applyProtection="0"/>
    <xf numFmtId="0" fontId="57" fillId="34" borderId="0" applyNumberFormat="0" applyBorder="0" applyAlignment="0" applyProtection="0"/>
    <xf numFmtId="0" fontId="3" fillId="35" borderId="0" applyNumberFormat="0" applyBorder="0" applyAlignment="0" applyProtection="0"/>
    <xf numFmtId="0" fontId="58" fillId="34" borderId="0" applyNumberFormat="0" applyBorder="0" applyAlignment="0" applyProtection="0"/>
    <xf numFmtId="0" fontId="57" fillId="36" borderId="0" applyNumberFormat="0" applyBorder="0" applyAlignment="0" applyProtection="0"/>
    <xf numFmtId="0" fontId="3" fillId="37" borderId="0" applyNumberFormat="0" applyBorder="0" applyAlignment="0" applyProtection="0"/>
    <xf numFmtId="0" fontId="58" fillId="36" borderId="0" applyNumberFormat="0" applyBorder="0" applyAlignment="0" applyProtection="0"/>
    <xf numFmtId="0" fontId="57" fillId="38" borderId="0" applyNumberFormat="0" applyBorder="0" applyAlignment="0" applyProtection="0"/>
    <xf numFmtId="0" fontId="3" fillId="39" borderId="0" applyNumberFormat="0" applyBorder="0" applyAlignment="0" applyProtection="0"/>
    <xf numFmtId="0" fontId="58" fillId="38" borderId="0" applyNumberFormat="0" applyBorder="0" applyAlignment="0" applyProtection="0"/>
    <xf numFmtId="0" fontId="57" fillId="40" borderId="0" applyNumberFormat="0" applyBorder="0" applyAlignment="0" applyProtection="0"/>
    <xf numFmtId="0" fontId="3" fillId="29" borderId="0" applyNumberFormat="0" applyBorder="0" applyAlignment="0" applyProtection="0"/>
    <xf numFmtId="0" fontId="58" fillId="40" borderId="0" applyNumberFormat="0" applyBorder="0" applyAlignment="0" applyProtection="0"/>
    <xf numFmtId="0" fontId="57" fillId="41" borderId="0" applyNumberFormat="0" applyBorder="0" applyAlignment="0" applyProtection="0"/>
    <xf numFmtId="0" fontId="3" fillId="31" borderId="0" applyNumberFormat="0" applyBorder="0" applyAlignment="0" applyProtection="0"/>
    <xf numFmtId="0" fontId="58" fillId="41" borderId="0" applyNumberFormat="0" applyBorder="0" applyAlignment="0" applyProtection="0"/>
    <xf numFmtId="0" fontId="57" fillId="42" borderId="0" applyNumberFormat="0" applyBorder="0" applyAlignment="0" applyProtection="0"/>
    <xf numFmtId="0" fontId="3" fillId="43" borderId="0" applyNumberFormat="0" applyBorder="0" applyAlignment="0" applyProtection="0"/>
    <xf numFmtId="0" fontId="58" fillId="42" borderId="0" applyNumberFormat="0" applyBorder="0" applyAlignment="0" applyProtection="0"/>
    <xf numFmtId="0" fontId="59" fillId="44" borderId="0" applyNumberFormat="0" applyBorder="0" applyAlignment="0" applyProtection="0"/>
    <xf numFmtId="0" fontId="4" fillId="5" borderId="0" applyNumberFormat="0" applyBorder="0" applyAlignment="0" applyProtection="0"/>
    <xf numFmtId="0" fontId="60" fillId="44" borderId="0" applyNumberFormat="0" applyBorder="0" applyAlignment="0" applyProtection="0"/>
    <xf numFmtId="0" fontId="61" fillId="45" borderId="1" applyNumberFormat="0" applyAlignment="0" applyProtection="0"/>
    <xf numFmtId="0" fontId="5" fillId="46" borderId="2" applyNumberFormat="0" applyAlignment="0" applyProtection="0"/>
    <xf numFmtId="0" fontId="62" fillId="45" borderId="1" applyNumberFormat="0" applyAlignment="0" applyProtection="0"/>
    <xf numFmtId="0" fontId="63" fillId="47" borderId="3" applyNumberFormat="0" applyAlignment="0" applyProtection="0"/>
    <xf numFmtId="0" fontId="6" fillId="48" borderId="4" applyNumberFormat="0" applyAlignment="0" applyProtection="0"/>
    <xf numFmtId="0" fontId="64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8" fillId="7" borderId="0" applyNumberFormat="0" applyBorder="0" applyAlignment="0" applyProtection="0"/>
    <xf numFmtId="0" fontId="69" fillId="49" borderId="0" applyNumberFormat="0" applyBorder="0" applyAlignment="0" applyProtection="0"/>
    <xf numFmtId="0" fontId="70" fillId="0" borderId="5" applyNumberFormat="0" applyFill="0" applyAlignment="0" applyProtection="0"/>
    <xf numFmtId="0" fontId="9" fillId="0" borderId="6" applyNumberFormat="0" applyFill="0" applyAlignment="0" applyProtection="0"/>
    <xf numFmtId="0" fontId="71" fillId="0" borderId="5" applyNumberFormat="0" applyFill="0" applyAlignment="0" applyProtection="0"/>
    <xf numFmtId="0" fontId="72" fillId="0" borderId="7" applyNumberFormat="0" applyFill="0" applyAlignment="0" applyProtection="0"/>
    <xf numFmtId="0" fontId="10" fillId="0" borderId="8" applyNumberFormat="0" applyFill="0" applyAlignment="0" applyProtection="0"/>
    <xf numFmtId="0" fontId="73" fillId="0" borderId="7" applyNumberFormat="0" applyFill="0" applyAlignment="0" applyProtection="0"/>
    <xf numFmtId="0" fontId="74" fillId="0" borderId="9" applyNumberFormat="0" applyFill="0" applyAlignment="0" applyProtection="0"/>
    <xf numFmtId="0" fontId="11" fillId="0" borderId="10" applyNumberFormat="0" applyFill="0" applyAlignment="0" applyProtection="0"/>
    <xf numFmtId="0" fontId="7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0" borderId="1" applyNumberFormat="0" applyAlignment="0" applyProtection="0"/>
    <xf numFmtId="0" fontId="12" fillId="13" borderId="2" applyNumberFormat="0" applyAlignment="0" applyProtection="0"/>
    <xf numFmtId="0" fontId="78" fillId="50" borderId="1" applyNumberFormat="0" applyAlignment="0" applyProtection="0"/>
    <xf numFmtId="0" fontId="79" fillId="0" borderId="11" applyNumberFormat="0" applyFill="0" applyAlignment="0" applyProtection="0"/>
    <xf numFmtId="0" fontId="13" fillId="0" borderId="12" applyNumberFormat="0" applyFill="0" applyAlignment="0" applyProtection="0"/>
    <xf numFmtId="0" fontId="80" fillId="0" borderId="11" applyNumberFormat="0" applyFill="0" applyAlignment="0" applyProtection="0"/>
    <xf numFmtId="0" fontId="81" fillId="51" borderId="0" applyNumberFormat="0" applyBorder="0" applyAlignment="0" applyProtection="0"/>
    <xf numFmtId="0" fontId="14" fillId="52" borderId="0" applyNumberFormat="0" applyBorder="0" applyAlignment="0" applyProtection="0"/>
    <xf numFmtId="0" fontId="8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37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6" fillId="53" borderId="13" applyNumberFormat="0" applyFont="0" applyAlignment="0" applyProtection="0"/>
    <xf numFmtId="0" fontId="83" fillId="45" borderId="15" applyNumberFormat="0" applyAlignment="0" applyProtection="0"/>
    <xf numFmtId="0" fontId="16" fillId="46" borderId="16" applyNumberFormat="0" applyAlignment="0" applyProtection="0"/>
    <xf numFmtId="0" fontId="84" fillId="45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8" fontId="2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1" fillId="0" borderId="17">
      <alignment horizontal="center"/>
      <protection/>
    </xf>
    <xf numFmtId="0" fontId="21" fillId="0" borderId="17">
      <alignment horizontal="center"/>
      <protection/>
    </xf>
    <xf numFmtId="3" fontId="17" fillId="0" borderId="0" applyFont="0" applyFill="0" applyBorder="0" applyAlignment="0" applyProtection="0"/>
    <xf numFmtId="0" fontId="17" fillId="55" borderId="0" applyNumberFormat="0" applyFont="0" applyBorder="0" applyAlignment="0" applyProtection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19" fillId="0" borderId="19" applyNumberFormat="0" applyFill="0" applyAlignment="0" applyProtection="0"/>
    <xf numFmtId="0" fontId="87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90" fillId="56" borderId="0" xfId="0" applyFont="1" applyFill="1" applyBorder="1" applyAlignment="1">
      <alignment/>
    </xf>
    <xf numFmtId="172" fontId="91" fillId="56" borderId="20" xfId="0" applyNumberFormat="1" applyFont="1" applyFill="1" applyBorder="1" applyAlignment="1">
      <alignment horizontal="center"/>
    </xf>
    <xf numFmtId="0" fontId="91" fillId="56" borderId="20" xfId="0" applyFont="1" applyFill="1" applyBorder="1" applyAlignment="1">
      <alignment/>
    </xf>
    <xf numFmtId="0" fontId="91" fillId="56" borderId="21" xfId="0" applyFont="1" applyFill="1" applyBorder="1" applyAlignment="1">
      <alignment/>
    </xf>
    <xf numFmtId="0" fontId="91" fillId="56" borderId="22" xfId="0" applyFont="1" applyFill="1" applyBorder="1" applyAlignment="1">
      <alignment/>
    </xf>
    <xf numFmtId="179" fontId="90" fillId="56" borderId="0" xfId="252" applyNumberFormat="1" applyFont="1" applyFill="1" applyBorder="1" applyAlignment="1">
      <alignment horizontal="center"/>
    </xf>
    <xf numFmtId="179" fontId="90" fillId="56" borderId="23" xfId="252" applyNumberFormat="1" applyFont="1" applyFill="1" applyBorder="1" applyAlignment="1">
      <alignment horizontal="center"/>
    </xf>
    <xf numFmtId="179" fontId="90" fillId="56" borderId="17" xfId="252" applyNumberFormat="1" applyFont="1" applyFill="1" applyBorder="1" applyAlignment="1">
      <alignment horizontal="center"/>
    </xf>
    <xf numFmtId="0" fontId="92" fillId="56" borderId="0" xfId="0" applyFont="1" applyFill="1" applyBorder="1" applyAlignment="1">
      <alignment horizontal="center"/>
    </xf>
    <xf numFmtId="0" fontId="92" fillId="56" borderId="24" xfId="0" applyFont="1" applyFill="1" applyBorder="1" applyAlignment="1">
      <alignment horizontal="center"/>
    </xf>
    <xf numFmtId="179" fontId="90" fillId="56" borderId="24" xfId="0" applyNumberFormat="1" applyFont="1" applyFill="1" applyBorder="1" applyAlignment="1">
      <alignment horizontal="center"/>
    </xf>
    <xf numFmtId="179" fontId="90" fillId="56" borderId="25" xfId="0" applyNumberFormat="1" applyFont="1" applyFill="1" applyBorder="1" applyAlignment="1">
      <alignment horizontal="center"/>
    </xf>
    <xf numFmtId="9" fontId="90" fillId="56" borderId="26" xfId="252" applyFont="1" applyFill="1" applyBorder="1" applyAlignment="1">
      <alignment horizontal="center"/>
    </xf>
    <xf numFmtId="0" fontId="93" fillId="56" borderId="0" xfId="0" applyFont="1" applyFill="1" applyBorder="1" applyAlignment="1">
      <alignment/>
    </xf>
    <xf numFmtId="0" fontId="94" fillId="56" borderId="0" xfId="0" applyFont="1" applyFill="1" applyBorder="1" applyAlignment="1">
      <alignment horizontal="center"/>
    </xf>
    <xf numFmtId="170" fontId="90" fillId="56" borderId="0" xfId="96" applyNumberFormat="1" applyFont="1" applyFill="1" applyBorder="1" applyAlignment="1">
      <alignment/>
    </xf>
    <xf numFmtId="43" fontId="90" fillId="56" borderId="0" xfId="96" applyNumberFormat="1" applyFont="1" applyFill="1" applyBorder="1" applyAlignment="1">
      <alignment/>
    </xf>
    <xf numFmtId="43" fontId="90" fillId="56" borderId="0" xfId="0" applyNumberFormat="1" applyFont="1" applyFill="1" applyBorder="1" applyAlignment="1">
      <alignment/>
    </xf>
    <xf numFmtId="171" fontId="90" fillId="56" borderId="0" xfId="96" applyNumberFormat="1" applyFont="1" applyFill="1" applyBorder="1" applyAlignment="1">
      <alignment/>
    </xf>
    <xf numFmtId="170" fontId="95" fillId="56" borderId="0" xfId="96" applyNumberFormat="1" applyFont="1" applyFill="1" applyBorder="1" applyAlignment="1">
      <alignment/>
    </xf>
    <xf numFmtId="172" fontId="90" fillId="56" borderId="0" xfId="138" applyNumberFormat="1" applyFont="1" applyFill="1" applyBorder="1" applyAlignment="1">
      <alignment/>
    </xf>
    <xf numFmtId="2" fontId="90" fillId="56" borderId="0" xfId="0" applyNumberFormat="1" applyFont="1" applyFill="1" applyBorder="1" applyAlignment="1">
      <alignment/>
    </xf>
    <xf numFmtId="170" fontId="90" fillId="56" borderId="0" xfId="0" applyNumberFormat="1" applyFont="1" applyFill="1" applyBorder="1" applyAlignment="1">
      <alignment/>
    </xf>
    <xf numFmtId="0" fontId="90" fillId="56" borderId="23" xfId="0" applyFont="1" applyFill="1" applyBorder="1" applyAlignment="1">
      <alignment/>
    </xf>
    <xf numFmtId="172" fontId="90" fillId="56" borderId="0" xfId="0" applyNumberFormat="1" applyFont="1" applyFill="1" applyBorder="1" applyAlignment="1">
      <alignment/>
    </xf>
    <xf numFmtId="43" fontId="90" fillId="56" borderId="0" xfId="96" applyFont="1" applyFill="1" applyBorder="1" applyAlignment="1">
      <alignment/>
    </xf>
    <xf numFmtId="8" fontId="90" fillId="56" borderId="0" xfId="96" applyNumberFormat="1" applyFont="1" applyFill="1" applyBorder="1" applyAlignment="1">
      <alignment/>
    </xf>
    <xf numFmtId="173" fontId="90" fillId="56" borderId="0" xfId="0" applyNumberFormat="1" applyFont="1" applyFill="1" applyBorder="1" applyAlignment="1">
      <alignment/>
    </xf>
    <xf numFmtId="170" fontId="90" fillId="56" borderId="23" xfId="96" applyNumberFormat="1" applyFont="1" applyFill="1" applyBorder="1" applyAlignment="1">
      <alignment/>
    </xf>
    <xf numFmtId="0" fontId="94" fillId="56" borderId="0" xfId="0" applyFont="1" applyFill="1" applyBorder="1" applyAlignment="1">
      <alignment/>
    </xf>
    <xf numFmtId="170" fontId="90" fillId="56" borderId="23" xfId="0" applyNumberFormat="1" applyFont="1" applyFill="1" applyBorder="1" applyAlignment="1">
      <alignment/>
    </xf>
    <xf numFmtId="9" fontId="90" fillId="56" borderId="0" xfId="252" applyFont="1" applyFill="1" applyBorder="1" applyAlignment="1">
      <alignment/>
    </xf>
    <xf numFmtId="0" fontId="90" fillId="56" borderId="0" xfId="0" applyFont="1" applyFill="1" applyBorder="1" applyAlignment="1">
      <alignment horizontal="right"/>
    </xf>
    <xf numFmtId="0" fontId="90" fillId="56" borderId="27" xfId="0" applyFont="1" applyFill="1" applyBorder="1" applyAlignment="1">
      <alignment/>
    </xf>
    <xf numFmtId="0" fontId="90" fillId="56" borderId="20" xfId="0" applyFont="1" applyFill="1" applyBorder="1" applyAlignment="1">
      <alignment/>
    </xf>
    <xf numFmtId="0" fontId="90" fillId="56" borderId="28" xfId="0" applyFont="1" applyFill="1" applyBorder="1" applyAlignment="1">
      <alignment horizontal="center"/>
    </xf>
    <xf numFmtId="0" fontId="90" fillId="56" borderId="0" xfId="0" applyFont="1" applyFill="1" applyBorder="1" applyAlignment="1">
      <alignment horizontal="center"/>
    </xf>
    <xf numFmtId="0" fontId="90" fillId="56" borderId="24" xfId="0" applyFont="1" applyFill="1" applyBorder="1" applyAlignment="1">
      <alignment horizontal="center"/>
    </xf>
    <xf numFmtId="172" fontId="90" fillId="56" borderId="29" xfId="138" applyNumberFormat="1" applyFont="1" applyFill="1" applyBorder="1" applyAlignment="1">
      <alignment/>
    </xf>
    <xf numFmtId="9" fontId="90" fillId="56" borderId="0" xfId="252" applyFont="1" applyFill="1" applyBorder="1" applyAlignment="1">
      <alignment horizontal="center"/>
    </xf>
    <xf numFmtId="0" fontId="90" fillId="56" borderId="29" xfId="0" applyFont="1" applyFill="1" applyBorder="1" applyAlignment="1">
      <alignment/>
    </xf>
    <xf numFmtId="0" fontId="90" fillId="56" borderId="24" xfId="0" applyFont="1" applyFill="1" applyBorder="1" applyAlignment="1">
      <alignment/>
    </xf>
    <xf numFmtId="9" fontId="90" fillId="56" borderId="24" xfId="252" applyFont="1" applyFill="1" applyBorder="1" applyAlignment="1">
      <alignment horizontal="center"/>
    </xf>
    <xf numFmtId="0" fontId="90" fillId="56" borderId="22" xfId="0" applyFont="1" applyFill="1" applyBorder="1" applyAlignment="1">
      <alignment/>
    </xf>
    <xf numFmtId="0" fontId="90" fillId="56" borderId="30" xfId="0" applyFont="1" applyFill="1" applyBorder="1" applyAlignment="1">
      <alignment/>
    </xf>
    <xf numFmtId="0" fontId="90" fillId="56" borderId="17" xfId="0" applyFont="1" applyFill="1" applyBorder="1" applyAlignment="1">
      <alignment/>
    </xf>
    <xf numFmtId="0" fontId="90" fillId="56" borderId="26" xfId="0" applyFont="1" applyFill="1" applyBorder="1" applyAlignment="1">
      <alignment/>
    </xf>
    <xf numFmtId="6" fontId="90" fillId="56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170" fontId="0" fillId="56" borderId="0" xfId="96" applyNumberFormat="1" applyFont="1" applyFill="1" applyAlignment="1">
      <alignment/>
    </xf>
    <xf numFmtId="170" fontId="0" fillId="56" borderId="0" xfId="0" applyNumberFormat="1" applyFill="1" applyAlignment="1">
      <alignment/>
    </xf>
    <xf numFmtId="172" fontId="56" fillId="56" borderId="0" xfId="151" applyNumberFormat="1" applyFont="1" applyFill="1" applyBorder="1" applyAlignment="1">
      <alignment/>
    </xf>
    <xf numFmtId="9" fontId="56" fillId="56" borderId="0" xfId="286" applyFont="1" applyFill="1" applyBorder="1" applyAlignment="1">
      <alignment/>
    </xf>
    <xf numFmtId="172" fontId="0" fillId="56" borderId="0" xfId="0" applyNumberFormat="1" applyFill="1" applyBorder="1" applyAlignment="1">
      <alignment/>
    </xf>
    <xf numFmtId="172" fontId="0" fillId="56" borderId="0" xfId="0" applyNumberFormat="1" applyFill="1" applyAlignment="1">
      <alignment/>
    </xf>
    <xf numFmtId="164" fontId="0" fillId="56" borderId="0" xfId="0" applyNumberFormat="1" applyFill="1" applyAlignment="1">
      <alignment/>
    </xf>
    <xf numFmtId="43" fontId="0" fillId="56" borderId="0" xfId="0" applyNumberFormat="1" applyFill="1" applyAlignment="1">
      <alignment/>
    </xf>
    <xf numFmtId="172" fontId="0" fillId="56" borderId="0" xfId="138" applyNumberFormat="1" applyFont="1" applyFill="1" applyAlignment="1">
      <alignment/>
    </xf>
    <xf numFmtId="10" fontId="0" fillId="56" borderId="0" xfId="252" applyNumberFormat="1" applyFont="1" applyFill="1" applyAlignment="1">
      <alignment/>
    </xf>
    <xf numFmtId="9" fontId="0" fillId="56" borderId="0" xfId="252" applyFont="1" applyFill="1" applyAlignment="1">
      <alignment/>
    </xf>
    <xf numFmtId="9" fontId="56" fillId="56" borderId="0" xfId="286" applyFont="1" applyFill="1" applyBorder="1" applyAlignment="1">
      <alignment horizontal="right"/>
    </xf>
    <xf numFmtId="0" fontId="0" fillId="56" borderId="0" xfId="0" applyFill="1" applyAlignment="1">
      <alignment horizontal="right"/>
    </xf>
    <xf numFmtId="9" fontId="0" fillId="56" borderId="0" xfId="252" applyFont="1" applyFill="1" applyAlignment="1">
      <alignment horizontal="right"/>
    </xf>
    <xf numFmtId="8" fontId="90" fillId="0" borderId="0" xfId="96" applyNumberFormat="1" applyFont="1" applyFill="1" applyBorder="1" applyAlignment="1">
      <alignment/>
    </xf>
    <xf numFmtId="43" fontId="90" fillId="0" borderId="0" xfId="96" applyNumberFormat="1" applyFont="1" applyFill="1" applyBorder="1" applyAlignment="1">
      <alignment/>
    </xf>
    <xf numFmtId="43" fontId="90" fillId="0" borderId="0" xfId="0" applyNumberFormat="1" applyFont="1" applyFill="1" applyBorder="1" applyAlignment="1">
      <alignment/>
    </xf>
    <xf numFmtId="173" fontId="90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/>
    </xf>
    <xf numFmtId="2" fontId="90" fillId="0" borderId="0" xfId="0" applyNumberFormat="1" applyFont="1" applyFill="1" applyBorder="1" applyAlignment="1">
      <alignment/>
    </xf>
    <xf numFmtId="0" fontId="90" fillId="0" borderId="23" xfId="0" applyFont="1" applyFill="1" applyBorder="1" applyAlignment="1">
      <alignment/>
    </xf>
    <xf numFmtId="170" fontId="0" fillId="56" borderId="0" xfId="96" applyNumberFormat="1" applyFont="1" applyFill="1" applyAlignment="1">
      <alignment/>
    </xf>
    <xf numFmtId="172" fontId="90" fillId="56" borderId="0" xfId="0" applyNumberFormat="1" applyFont="1" applyFill="1" applyBorder="1" applyAlignment="1">
      <alignment/>
    </xf>
    <xf numFmtId="0" fontId="91" fillId="56" borderId="31" xfId="0" applyFont="1" applyFill="1" applyBorder="1" applyAlignment="1">
      <alignment horizontal="center"/>
    </xf>
    <xf numFmtId="0" fontId="91" fillId="56" borderId="32" xfId="0" applyFont="1" applyFill="1" applyBorder="1" applyAlignment="1">
      <alignment horizontal="center"/>
    </xf>
    <xf numFmtId="0" fontId="91" fillId="56" borderId="33" xfId="0" applyFont="1" applyFill="1" applyBorder="1" applyAlignment="1">
      <alignment horizontal="center"/>
    </xf>
    <xf numFmtId="0" fontId="96" fillId="56" borderId="34" xfId="0" applyFont="1" applyFill="1" applyBorder="1" applyAlignment="1">
      <alignment horizontal="center"/>
    </xf>
    <xf numFmtId="0" fontId="96" fillId="56" borderId="35" xfId="0" applyFont="1" applyFill="1" applyBorder="1" applyAlignment="1">
      <alignment horizontal="center"/>
    </xf>
    <xf numFmtId="0" fontId="96" fillId="56" borderId="36" xfId="0" applyFont="1" applyFill="1" applyBorder="1" applyAlignment="1">
      <alignment horizontal="center"/>
    </xf>
    <xf numFmtId="0" fontId="96" fillId="56" borderId="37" xfId="0" applyFont="1" applyFill="1" applyBorder="1" applyAlignment="1">
      <alignment horizontal="center"/>
    </xf>
    <xf numFmtId="0" fontId="90" fillId="56" borderId="23" xfId="0" applyFont="1" applyFill="1" applyBorder="1" applyAlignment="1">
      <alignment horizontal="center"/>
    </xf>
    <xf numFmtId="0" fontId="96" fillId="56" borderId="23" xfId="0" applyFont="1" applyFill="1" applyBorder="1" applyAlignment="1">
      <alignment horizontal="center"/>
    </xf>
    <xf numFmtId="0" fontId="90" fillId="56" borderId="20" xfId="0" applyFont="1" applyFill="1" applyBorder="1" applyAlignment="1">
      <alignment horizontal="center"/>
    </xf>
    <xf numFmtId="0" fontId="90" fillId="56" borderId="0" xfId="0" applyFont="1" applyFill="1" applyBorder="1" applyAlignment="1">
      <alignment horizontal="center"/>
    </xf>
    <xf numFmtId="172" fontId="90" fillId="56" borderId="0" xfId="0" applyNumberFormat="1" applyFont="1" applyFill="1" applyBorder="1" applyAlignment="1">
      <alignment horizontal="center"/>
    </xf>
    <xf numFmtId="172" fontId="97" fillId="56" borderId="0" xfId="0" applyNumberFormat="1" applyFont="1" applyFill="1" applyBorder="1" applyAlignment="1">
      <alignment horizontal="center" vertical="center" wrapText="1"/>
    </xf>
    <xf numFmtId="172" fontId="97" fillId="56" borderId="0" xfId="0" applyNumberFormat="1" applyFont="1" applyFill="1" applyBorder="1" applyAlignment="1">
      <alignment horizontal="center" vertical="center"/>
    </xf>
    <xf numFmtId="0" fontId="0" fillId="57" borderId="0" xfId="0" applyFill="1" applyAlignment="1">
      <alignment/>
    </xf>
    <xf numFmtId="170" fontId="0" fillId="57" borderId="0" xfId="96" applyNumberFormat="1" applyFont="1" applyFill="1" applyAlignment="1">
      <alignment/>
    </xf>
    <xf numFmtId="0" fontId="54" fillId="57" borderId="0" xfId="197" applyFont="1" applyFill="1" applyAlignment="1">
      <alignment horizontal="center" vertical="center"/>
      <protection/>
    </xf>
    <xf numFmtId="0" fontId="98" fillId="57" borderId="0" xfId="236" applyFont="1" applyFill="1">
      <alignment/>
      <protection/>
    </xf>
    <xf numFmtId="0" fontId="0" fillId="57" borderId="0" xfId="236" applyFill="1">
      <alignment/>
      <protection/>
    </xf>
    <xf numFmtId="170" fontId="0" fillId="57" borderId="0" xfId="96" applyNumberFormat="1" applyFill="1" applyAlignment="1">
      <alignment/>
    </xf>
    <xf numFmtId="0" fontId="99" fillId="57" borderId="0" xfId="236" applyFont="1" applyFill="1" applyAlignment="1">
      <alignment horizontal="left"/>
      <protection/>
    </xf>
    <xf numFmtId="164" fontId="100" fillId="57" borderId="0" xfId="236" applyNumberFormat="1" applyFont="1" applyFill="1" applyAlignment="1">
      <alignment horizontal="right"/>
      <protection/>
    </xf>
    <xf numFmtId="170" fontId="100" fillId="57" borderId="0" xfId="96" applyNumberFormat="1" applyFont="1" applyFill="1" applyAlignment="1">
      <alignment horizontal="right"/>
    </xf>
    <xf numFmtId="0" fontId="99" fillId="57" borderId="0" xfId="238" applyFont="1" applyFill="1" applyAlignment="1">
      <alignment horizontal="left"/>
      <protection/>
    </xf>
    <xf numFmtId="165" fontId="100" fillId="57" borderId="0" xfId="238" applyNumberFormat="1" applyFont="1" applyFill="1" applyAlignment="1">
      <alignment horizontal="right"/>
      <protection/>
    </xf>
    <xf numFmtId="0" fontId="100" fillId="57" borderId="0" xfId="236" applyFont="1" applyFill="1" applyAlignment="1">
      <alignment horizontal="left"/>
      <protection/>
    </xf>
    <xf numFmtId="0" fontId="0" fillId="57" borderId="0" xfId="0" applyFill="1" applyAlignment="1">
      <alignment horizontal="center"/>
    </xf>
    <xf numFmtId="170" fontId="0" fillId="57" borderId="0" xfId="96" applyNumberFormat="1" applyFont="1" applyFill="1" applyAlignment="1">
      <alignment horizontal="center"/>
    </xf>
    <xf numFmtId="0" fontId="98" fillId="57" borderId="0" xfId="0" applyFont="1" applyFill="1" applyAlignment="1">
      <alignment/>
    </xf>
    <xf numFmtId="0" fontId="99" fillId="57" borderId="0" xfId="0" applyFont="1" applyFill="1" applyAlignment="1">
      <alignment horizontal="left"/>
    </xf>
    <xf numFmtId="164" fontId="100" fillId="57" borderId="0" xfId="0" applyNumberFormat="1" applyFont="1" applyFill="1" applyAlignment="1">
      <alignment horizontal="right"/>
    </xf>
    <xf numFmtId="0" fontId="0" fillId="57" borderId="0" xfId="184" applyFill="1">
      <alignment/>
      <protection/>
    </xf>
    <xf numFmtId="0" fontId="99" fillId="57" borderId="0" xfId="184" applyFont="1" applyFill="1" applyAlignment="1">
      <alignment horizontal="left"/>
      <protection/>
    </xf>
    <xf numFmtId="165" fontId="100" fillId="57" borderId="0" xfId="184" applyNumberFormat="1" applyFont="1" applyFill="1" applyAlignment="1">
      <alignment horizontal="right"/>
      <protection/>
    </xf>
    <xf numFmtId="0" fontId="100" fillId="57" borderId="0" xfId="0" applyFont="1" applyFill="1" applyAlignment="1">
      <alignment horizontal="left"/>
    </xf>
    <xf numFmtId="0" fontId="0" fillId="57" borderId="0" xfId="188" applyFill="1">
      <alignment/>
      <protection/>
    </xf>
    <xf numFmtId="0" fontId="99" fillId="57" borderId="0" xfId="188" applyFont="1" applyFill="1" applyAlignment="1">
      <alignment horizontal="left"/>
      <protection/>
    </xf>
    <xf numFmtId="165" fontId="100" fillId="57" borderId="0" xfId="188" applyNumberFormat="1" applyFont="1" applyFill="1" applyAlignment="1">
      <alignment horizontal="right"/>
      <protection/>
    </xf>
    <xf numFmtId="0" fontId="0" fillId="57" borderId="0" xfId="190" applyFill="1">
      <alignment/>
      <protection/>
    </xf>
    <xf numFmtId="0" fontId="99" fillId="57" borderId="0" xfId="190" applyFont="1" applyFill="1" applyAlignment="1">
      <alignment horizontal="left"/>
      <protection/>
    </xf>
    <xf numFmtId="165" fontId="100" fillId="57" borderId="0" xfId="190" applyNumberFormat="1" applyFont="1" applyFill="1" applyAlignment="1">
      <alignment horizontal="right"/>
      <protection/>
    </xf>
    <xf numFmtId="0" fontId="0" fillId="57" borderId="0" xfId="191" applyFill="1">
      <alignment/>
      <protection/>
    </xf>
    <xf numFmtId="0" fontId="99" fillId="57" borderId="0" xfId="191" applyFont="1" applyFill="1" applyAlignment="1">
      <alignment horizontal="left"/>
      <protection/>
    </xf>
    <xf numFmtId="165" fontId="100" fillId="57" borderId="0" xfId="191" applyNumberFormat="1" applyFont="1" applyFill="1" applyAlignment="1">
      <alignment horizontal="right"/>
      <protection/>
    </xf>
    <xf numFmtId="0" fontId="0" fillId="57" borderId="0" xfId="193" applyFill="1">
      <alignment/>
      <protection/>
    </xf>
    <xf numFmtId="0" fontId="99" fillId="57" borderId="0" xfId="193" applyFont="1" applyFill="1" applyAlignment="1">
      <alignment horizontal="left"/>
      <protection/>
    </xf>
    <xf numFmtId="165" fontId="100" fillId="57" borderId="0" xfId="193" applyNumberFormat="1" applyFont="1" applyFill="1" applyAlignment="1">
      <alignment horizontal="right"/>
      <protection/>
    </xf>
    <xf numFmtId="0" fontId="0" fillId="57" borderId="0" xfId="194" applyFill="1">
      <alignment/>
      <protection/>
    </xf>
    <xf numFmtId="0" fontId="99" fillId="57" borderId="0" xfId="194" applyFont="1" applyFill="1" applyAlignment="1">
      <alignment horizontal="left"/>
      <protection/>
    </xf>
    <xf numFmtId="165" fontId="100" fillId="57" borderId="0" xfId="194" applyNumberFormat="1" applyFont="1" applyFill="1" applyAlignment="1">
      <alignment horizontal="right"/>
      <protection/>
    </xf>
    <xf numFmtId="0" fontId="0" fillId="57" borderId="0" xfId="197" applyFill="1">
      <alignment/>
      <protection/>
    </xf>
    <xf numFmtId="0" fontId="0" fillId="57" borderId="0" xfId="197" applyFill="1" applyAlignment="1">
      <alignment horizontal="center"/>
      <protection/>
    </xf>
    <xf numFmtId="170" fontId="0" fillId="57" borderId="0" xfId="96" applyNumberFormat="1" applyFill="1" applyAlignment="1">
      <alignment horizontal="center"/>
    </xf>
    <xf numFmtId="0" fontId="98" fillId="57" borderId="0" xfId="197" applyFont="1" applyFill="1">
      <alignment/>
      <protection/>
    </xf>
    <xf numFmtId="0" fontId="99" fillId="57" borderId="0" xfId="197" applyFont="1" applyFill="1" applyAlignment="1">
      <alignment horizontal="left"/>
      <protection/>
    </xf>
    <xf numFmtId="164" fontId="100" fillId="57" borderId="0" xfId="197" applyNumberFormat="1" applyFont="1" applyFill="1" applyAlignment="1">
      <alignment horizontal="right"/>
      <protection/>
    </xf>
    <xf numFmtId="165" fontId="100" fillId="57" borderId="0" xfId="197" applyNumberFormat="1" applyFont="1" applyFill="1" applyAlignment="1">
      <alignment horizontal="right"/>
      <protection/>
    </xf>
    <xf numFmtId="0" fontId="100" fillId="57" borderId="0" xfId="197" applyFont="1" applyFill="1" applyAlignment="1">
      <alignment horizontal="left"/>
      <protection/>
    </xf>
    <xf numFmtId="0" fontId="54" fillId="57" borderId="0" xfId="221" applyFont="1" applyFill="1" applyAlignment="1">
      <alignment horizontal="center" vertical="center"/>
      <protection/>
    </xf>
    <xf numFmtId="0" fontId="0" fillId="57" borderId="0" xfId="221" applyFill="1">
      <alignment/>
      <protection/>
    </xf>
    <xf numFmtId="0" fontId="0" fillId="57" borderId="0" xfId="221" applyFill="1" applyAlignment="1">
      <alignment horizontal="center"/>
      <protection/>
    </xf>
    <xf numFmtId="0" fontId="98" fillId="57" borderId="0" xfId="221" applyFont="1" applyFill="1">
      <alignment/>
      <protection/>
    </xf>
    <xf numFmtId="0" fontId="99" fillId="57" borderId="0" xfId="221" applyFont="1" applyFill="1" applyAlignment="1">
      <alignment horizontal="left"/>
      <protection/>
    </xf>
    <xf numFmtId="164" fontId="100" fillId="57" borderId="0" xfId="221" applyNumberFormat="1" applyFont="1" applyFill="1" applyAlignment="1">
      <alignment horizontal="right"/>
      <protection/>
    </xf>
    <xf numFmtId="0" fontId="100" fillId="57" borderId="0" xfId="221" applyFont="1" applyFill="1" applyAlignment="1">
      <alignment horizontal="left"/>
      <protection/>
    </xf>
    <xf numFmtId="0" fontId="101" fillId="57" borderId="0" xfId="221" applyFont="1" applyFill="1">
      <alignment/>
      <protection/>
    </xf>
    <xf numFmtId="165" fontId="100" fillId="57" borderId="0" xfId="221" applyNumberFormat="1" applyFont="1" applyFill="1" applyAlignment="1">
      <alignment horizontal="right"/>
      <protection/>
    </xf>
    <xf numFmtId="0" fontId="54" fillId="57" borderId="0" xfId="225" applyFont="1" applyFill="1" applyAlignment="1">
      <alignment horizontal="center" vertical="center"/>
      <protection/>
    </xf>
    <xf numFmtId="0" fontId="0" fillId="57" borderId="0" xfId="225" applyFill="1">
      <alignment/>
      <protection/>
    </xf>
    <xf numFmtId="0" fontId="0" fillId="57" borderId="0" xfId="225" applyFill="1" applyAlignment="1">
      <alignment horizontal="center"/>
      <protection/>
    </xf>
    <xf numFmtId="0" fontId="98" fillId="57" borderId="0" xfId="225" applyFont="1" applyFill="1">
      <alignment/>
      <protection/>
    </xf>
    <xf numFmtId="0" fontId="99" fillId="57" borderId="0" xfId="225" applyFont="1" applyFill="1" applyAlignment="1">
      <alignment horizontal="left"/>
      <protection/>
    </xf>
    <xf numFmtId="164" fontId="100" fillId="57" borderId="0" xfId="225" applyNumberFormat="1" applyFont="1" applyFill="1" applyAlignment="1">
      <alignment horizontal="right"/>
      <protection/>
    </xf>
    <xf numFmtId="0" fontId="100" fillId="57" borderId="0" xfId="225" applyFont="1" applyFill="1" applyAlignment="1">
      <alignment horizontal="left"/>
      <protection/>
    </xf>
    <xf numFmtId="0" fontId="98" fillId="57" borderId="0" xfId="229" applyFont="1" applyFill="1">
      <alignment/>
      <protection/>
    </xf>
    <xf numFmtId="0" fontId="0" fillId="57" borderId="0" xfId="229" applyFill="1">
      <alignment/>
      <protection/>
    </xf>
    <xf numFmtId="0" fontId="99" fillId="57" borderId="0" xfId="229" applyFont="1" applyFill="1" applyAlignment="1">
      <alignment horizontal="left"/>
      <protection/>
    </xf>
    <xf numFmtId="164" fontId="100" fillId="57" borderId="0" xfId="229" applyNumberFormat="1" applyFont="1" applyFill="1" applyAlignment="1">
      <alignment horizontal="right"/>
      <protection/>
    </xf>
    <xf numFmtId="0" fontId="100" fillId="57" borderId="0" xfId="229" applyFont="1" applyFill="1" applyAlignment="1">
      <alignment horizontal="left"/>
      <protection/>
    </xf>
    <xf numFmtId="0" fontId="102" fillId="57" borderId="0" xfId="229" applyFont="1" applyFill="1">
      <alignment/>
      <protection/>
    </xf>
    <xf numFmtId="165" fontId="100" fillId="57" borderId="0" xfId="0" applyNumberFormat="1" applyFont="1" applyFill="1" applyAlignment="1">
      <alignment horizontal="right"/>
    </xf>
    <xf numFmtId="0" fontId="0" fillId="57" borderId="0" xfId="232" applyFill="1">
      <alignment/>
      <protection/>
    </xf>
    <xf numFmtId="0" fontId="99" fillId="57" borderId="0" xfId="232" applyFont="1" applyFill="1" applyAlignment="1">
      <alignment horizontal="left"/>
      <protection/>
    </xf>
    <xf numFmtId="164" fontId="100" fillId="57" borderId="0" xfId="232" applyNumberFormat="1" applyFont="1" applyFill="1" applyAlignment="1">
      <alignment horizontal="right"/>
      <protection/>
    </xf>
    <xf numFmtId="0" fontId="0" fillId="57" borderId="0" xfId="238" applyFill="1">
      <alignment/>
      <protection/>
    </xf>
    <xf numFmtId="164" fontId="100" fillId="57" borderId="0" xfId="238" applyNumberFormat="1" applyFont="1" applyFill="1" applyAlignment="1">
      <alignment horizontal="right"/>
      <protection/>
    </xf>
    <xf numFmtId="0" fontId="0" fillId="57" borderId="0" xfId="239" applyFill="1">
      <alignment/>
      <protection/>
    </xf>
    <xf numFmtId="0" fontId="99" fillId="57" borderId="0" xfId="239" applyFont="1" applyFill="1" applyAlignment="1">
      <alignment horizontal="left"/>
      <protection/>
    </xf>
    <xf numFmtId="164" fontId="100" fillId="57" borderId="0" xfId="239" applyNumberFormat="1" applyFont="1" applyFill="1" applyAlignment="1">
      <alignment horizontal="right"/>
      <protection/>
    </xf>
    <xf numFmtId="0" fontId="0" fillId="57" borderId="0" xfId="181" applyFill="1">
      <alignment/>
      <protection/>
    </xf>
    <xf numFmtId="0" fontId="99" fillId="57" borderId="0" xfId="181" applyFont="1" applyFill="1" applyAlignment="1">
      <alignment horizontal="left"/>
      <protection/>
    </xf>
    <xf numFmtId="164" fontId="100" fillId="57" borderId="0" xfId="181" applyNumberFormat="1" applyFont="1" applyFill="1" applyAlignment="1">
      <alignment horizontal="right"/>
      <protection/>
    </xf>
    <xf numFmtId="164" fontId="100" fillId="57" borderId="0" xfId="184" applyNumberFormat="1" applyFont="1" applyFill="1" applyAlignment="1">
      <alignment horizontal="right"/>
      <protection/>
    </xf>
    <xf numFmtId="0" fontId="102" fillId="57" borderId="0" xfId="0" applyFont="1" applyFill="1" applyAlignment="1">
      <alignment/>
    </xf>
    <xf numFmtId="164" fontId="100" fillId="57" borderId="0" xfId="188" applyNumberFormat="1" applyFont="1" applyFill="1" applyAlignment="1">
      <alignment horizontal="right"/>
      <protection/>
    </xf>
    <xf numFmtId="164" fontId="100" fillId="57" borderId="0" xfId="190" applyNumberFormat="1" applyFont="1" applyFill="1" applyAlignment="1">
      <alignment horizontal="right"/>
      <protection/>
    </xf>
    <xf numFmtId="164" fontId="100" fillId="57" borderId="0" xfId="191" applyNumberFormat="1" applyFont="1" applyFill="1" applyAlignment="1">
      <alignment horizontal="right"/>
      <protection/>
    </xf>
    <xf numFmtId="0" fontId="0" fillId="57" borderId="0" xfId="192" applyFill="1">
      <alignment/>
      <protection/>
    </xf>
    <xf numFmtId="0" fontId="99" fillId="57" borderId="0" xfId="192" applyFont="1" applyFill="1" applyAlignment="1">
      <alignment horizontal="left"/>
      <protection/>
    </xf>
    <xf numFmtId="164" fontId="100" fillId="57" borderId="0" xfId="192" applyNumberFormat="1" applyFont="1" applyFill="1" applyAlignment="1">
      <alignment horizontal="right"/>
      <protection/>
    </xf>
    <xf numFmtId="164" fontId="100" fillId="57" borderId="0" xfId="193" applyNumberFormat="1" applyFont="1" applyFill="1" applyAlignment="1">
      <alignment horizontal="right"/>
      <protection/>
    </xf>
    <xf numFmtId="164" fontId="100" fillId="57" borderId="0" xfId="194" applyNumberFormat="1" applyFont="1" applyFill="1" applyAlignment="1">
      <alignment horizontal="right"/>
      <protection/>
    </xf>
    <xf numFmtId="0" fontId="98" fillId="57" borderId="0" xfId="195" applyFont="1" applyFill="1">
      <alignment/>
      <protection/>
    </xf>
    <xf numFmtId="0" fontId="0" fillId="57" borderId="0" xfId="195" applyFill="1">
      <alignment/>
      <protection/>
    </xf>
    <xf numFmtId="0" fontId="99" fillId="57" borderId="0" xfId="195" applyFont="1" applyFill="1" applyAlignment="1">
      <alignment horizontal="left"/>
      <protection/>
    </xf>
    <xf numFmtId="165" fontId="100" fillId="57" borderId="0" xfId="195" applyNumberFormat="1" applyFont="1" applyFill="1" applyAlignment="1">
      <alignment horizontal="right"/>
      <protection/>
    </xf>
    <xf numFmtId="164" fontId="100" fillId="57" borderId="0" xfId="195" applyNumberFormat="1" applyFont="1" applyFill="1" applyAlignment="1">
      <alignment horizontal="right"/>
      <protection/>
    </xf>
    <xf numFmtId="0" fontId="100" fillId="57" borderId="0" xfId="195" applyFont="1" applyFill="1" applyAlignment="1">
      <alignment horizontal="left"/>
      <protection/>
    </xf>
    <xf numFmtId="0" fontId="102" fillId="57" borderId="0" xfId="195" applyFont="1" applyFill="1">
      <alignment/>
      <protection/>
    </xf>
    <xf numFmtId="170" fontId="103" fillId="57" borderId="0" xfId="96" applyNumberFormat="1" applyFont="1" applyFill="1" applyAlignment="1">
      <alignment horizontal="right"/>
    </xf>
  </cellXfs>
  <cellStyles count="29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2 2 3" xfId="102"/>
    <cellStyle name="Comma 2 2 3 2" xfId="103"/>
    <cellStyle name="Comma 2 2 4" xfId="104"/>
    <cellStyle name="Comma 2 2 4 2" xfId="105"/>
    <cellStyle name="Comma 2 2 5" xfId="106"/>
    <cellStyle name="Comma 2 3" xfId="107"/>
    <cellStyle name="Comma 2 3 2" xfId="108"/>
    <cellStyle name="Comma 2 3 2 2" xfId="109"/>
    <cellStyle name="Comma 2 3 3" xfId="110"/>
    <cellStyle name="Comma 2 3 3 2" xfId="111"/>
    <cellStyle name="Comma 2 3 4" xfId="112"/>
    <cellStyle name="Comma 2 3 4 2" xfId="113"/>
    <cellStyle name="Comma 2 4" xfId="114"/>
    <cellStyle name="Comma 2 4 2" xfId="115"/>
    <cellStyle name="Comma 2 5" xfId="116"/>
    <cellStyle name="Comma 2 5 2" xfId="117"/>
    <cellStyle name="Comma 2 6" xfId="118"/>
    <cellStyle name="Comma 2 6 2" xfId="119"/>
    <cellStyle name="Comma 2 7" xfId="120"/>
    <cellStyle name="Comma 2 8" xfId="121"/>
    <cellStyle name="Comma 3" xfId="122"/>
    <cellStyle name="Comma 3 2" xfId="123"/>
    <cellStyle name="Comma 3 2 2" xfId="124"/>
    <cellStyle name="Comma 3 3" xfId="125"/>
    <cellStyle name="Comma 3 3 2" xfId="126"/>
    <cellStyle name="Comma 3 4" xfId="127"/>
    <cellStyle name="Comma 3 4 2" xfId="128"/>
    <cellStyle name="Comma 3 5" xfId="129"/>
    <cellStyle name="Comma 3 5 2" xfId="130"/>
    <cellStyle name="Comma 4" xfId="131"/>
    <cellStyle name="Comma 4 2" xfId="132"/>
    <cellStyle name="Comma 5" xfId="133"/>
    <cellStyle name="Comma 6" xfId="134"/>
    <cellStyle name="Comma 7" xfId="135"/>
    <cellStyle name="Comma 7 2" xfId="136"/>
    <cellStyle name="Comma 8" xfId="137"/>
    <cellStyle name="Currency" xfId="138"/>
    <cellStyle name="Currency [0]" xfId="139"/>
    <cellStyle name="Currency 2" xfId="140"/>
    <cellStyle name="Currency 2 2" xfId="141"/>
    <cellStyle name="Currency 2 2 2" xfId="142"/>
    <cellStyle name="Currency 2 2 3" xfId="143"/>
    <cellStyle name="Currency 2 3" xfId="144"/>
    <cellStyle name="Currency 2 3 2" xfId="145"/>
    <cellStyle name="Currency 2 4" xfId="146"/>
    <cellStyle name="Currency 2 4 2" xfId="147"/>
    <cellStyle name="Currency 2 5" xfId="148"/>
    <cellStyle name="Currency 3" xfId="149"/>
    <cellStyle name="Currency 4" xfId="150"/>
    <cellStyle name="Currency 5" xfId="151"/>
    <cellStyle name="Explanatory Text" xfId="152"/>
    <cellStyle name="Explanatory Text 2" xfId="153"/>
    <cellStyle name="Explanatory Text 3" xfId="154"/>
    <cellStyle name="Followed Hyperlink" xfId="155"/>
    <cellStyle name="Good" xfId="156"/>
    <cellStyle name="Good 2" xfId="157"/>
    <cellStyle name="Good 3" xfId="158"/>
    <cellStyle name="Heading 1" xfId="159"/>
    <cellStyle name="Heading 1 2" xfId="160"/>
    <cellStyle name="Heading 1 3" xfId="161"/>
    <cellStyle name="Heading 2" xfId="162"/>
    <cellStyle name="Heading 2 2" xfId="163"/>
    <cellStyle name="Heading 2 3" xfId="164"/>
    <cellStyle name="Heading 3" xfId="165"/>
    <cellStyle name="Heading 3 2" xfId="166"/>
    <cellStyle name="Heading 3 3" xfId="167"/>
    <cellStyle name="Heading 4" xfId="168"/>
    <cellStyle name="Heading 4 2" xfId="169"/>
    <cellStyle name="Heading 4 3" xfId="170"/>
    <cellStyle name="Hyperlink" xfId="171"/>
    <cellStyle name="Input" xfId="172"/>
    <cellStyle name="Input 2" xfId="173"/>
    <cellStyle name="Input 3" xfId="174"/>
    <cellStyle name="Linked Cell" xfId="175"/>
    <cellStyle name="Linked Cell 2" xfId="176"/>
    <cellStyle name="Linked Cell 3" xfId="177"/>
    <cellStyle name="Neutral" xfId="178"/>
    <cellStyle name="Neutral 2" xfId="179"/>
    <cellStyle name="Neutral 3" xfId="180"/>
    <cellStyle name="Normal 10" xfId="181"/>
    <cellStyle name="Normal 10 2" xfId="182"/>
    <cellStyle name="Normal 10 3" xfId="183"/>
    <cellStyle name="Normal 11" xfId="184"/>
    <cellStyle name="Normal 11 2" xfId="185"/>
    <cellStyle name="Normal 11 3" xfId="186"/>
    <cellStyle name="Normal 11 4" xfId="187"/>
    <cellStyle name="Normal 12" xfId="188"/>
    <cellStyle name="Normal 12 2" xfId="189"/>
    <cellStyle name="Normal 13" xfId="190"/>
    <cellStyle name="Normal 14" xfId="191"/>
    <cellStyle name="Normal 15" xfId="192"/>
    <cellStyle name="Normal 16" xfId="193"/>
    <cellStyle name="Normal 17" xfId="194"/>
    <cellStyle name="Normal 18" xfId="195"/>
    <cellStyle name="Normal 19" xfId="196"/>
    <cellStyle name="Normal 2" xfId="197"/>
    <cellStyle name="Normal 2 2" xfId="198"/>
    <cellStyle name="Normal 2 2 2" xfId="199"/>
    <cellStyle name="Normal 2 2 2 2" xfId="200"/>
    <cellStyle name="Normal 2 2 3" xfId="201"/>
    <cellStyle name="Normal 2 2 3 2" xfId="202"/>
    <cellStyle name="Normal 2 2 4" xfId="203"/>
    <cellStyle name="Normal 2 2 4 2" xfId="204"/>
    <cellStyle name="Normal 2 2 5" xfId="205"/>
    <cellStyle name="Normal 2 3" xfId="206"/>
    <cellStyle name="Normal 2 3 2" xfId="207"/>
    <cellStyle name="Normal 2 3 2 2" xfId="208"/>
    <cellStyle name="Normal 2 3 3" xfId="209"/>
    <cellStyle name="Normal 2 3 3 2" xfId="210"/>
    <cellStyle name="Normal 2 3 4" xfId="211"/>
    <cellStyle name="Normal 2 3 4 2" xfId="212"/>
    <cellStyle name="Normal 2 4" xfId="213"/>
    <cellStyle name="Normal 2 5" xfId="214"/>
    <cellStyle name="Normal 20" xfId="215"/>
    <cellStyle name="Normal 21" xfId="216"/>
    <cellStyle name="Normal 22" xfId="217"/>
    <cellStyle name="Normal 23" xfId="218"/>
    <cellStyle name="Normal 24" xfId="219"/>
    <cellStyle name="Normal 25" xfId="220"/>
    <cellStyle name="Normal 3" xfId="221"/>
    <cellStyle name="Normal 3 2" xfId="222"/>
    <cellStyle name="Normal 3 3" xfId="223"/>
    <cellStyle name="Normal 3 4" xfId="224"/>
    <cellStyle name="Normal 4" xfId="225"/>
    <cellStyle name="Normal 4 2" xfId="226"/>
    <cellStyle name="Normal 4 3" xfId="227"/>
    <cellStyle name="Normal 4 4" xfId="228"/>
    <cellStyle name="Normal 5" xfId="229"/>
    <cellStyle name="Normal 5 2" xfId="230"/>
    <cellStyle name="Normal 5 3" xfId="231"/>
    <cellStyle name="Normal 6" xfId="232"/>
    <cellStyle name="Normal 6 2" xfId="233"/>
    <cellStyle name="Normal 6 2 2" xfId="234"/>
    <cellStyle name="Normal 6 3" xfId="235"/>
    <cellStyle name="Normal 7" xfId="236"/>
    <cellStyle name="Normal 7 2" xfId="237"/>
    <cellStyle name="Normal 8" xfId="238"/>
    <cellStyle name="Normal 9" xfId="239"/>
    <cellStyle name="Note" xfId="240"/>
    <cellStyle name="Note 2" xfId="241"/>
    <cellStyle name="Note 2 2" xfId="242"/>
    <cellStyle name="Note 3" xfId="243"/>
    <cellStyle name="Note 3 2" xfId="244"/>
    <cellStyle name="Note 4" xfId="245"/>
    <cellStyle name="Note 4 2" xfId="246"/>
    <cellStyle name="Note 5" xfId="247"/>
    <cellStyle name="Note 6" xfId="248"/>
    <cellStyle name="Output" xfId="249"/>
    <cellStyle name="Output 2" xfId="250"/>
    <cellStyle name="Output 3" xfId="251"/>
    <cellStyle name="Percent" xfId="252"/>
    <cellStyle name="Percent 2" xfId="253"/>
    <cellStyle name="Percent 2 2" xfId="254"/>
    <cellStyle name="Percent 2 2 2" xfId="255"/>
    <cellStyle name="Percent 2 2 2 2" xfId="256"/>
    <cellStyle name="Percent 2 2 3" xfId="257"/>
    <cellStyle name="Percent 2 2 3 2" xfId="258"/>
    <cellStyle name="Percent 2 2 4" xfId="259"/>
    <cellStyle name="Percent 2 2 4 2" xfId="260"/>
    <cellStyle name="Percent 2 3" xfId="261"/>
    <cellStyle name="Percent 2 3 2" xfId="262"/>
    <cellStyle name="Percent 2 3 2 2" xfId="263"/>
    <cellStyle name="Percent 2 3 3" xfId="264"/>
    <cellStyle name="Percent 2 3 3 2" xfId="265"/>
    <cellStyle name="Percent 2 3 4" xfId="266"/>
    <cellStyle name="Percent 2 3 4 2" xfId="267"/>
    <cellStyle name="Percent 2 4" xfId="268"/>
    <cellStyle name="Percent 2 4 2" xfId="269"/>
    <cellStyle name="Percent 2 5" xfId="270"/>
    <cellStyle name="Percent 2 5 2" xfId="271"/>
    <cellStyle name="Percent 2 6" xfId="272"/>
    <cellStyle name="Percent 2 6 2" xfId="273"/>
    <cellStyle name="Percent 2 7" xfId="274"/>
    <cellStyle name="Percent 3" xfId="275"/>
    <cellStyle name="Percent 3 2" xfId="276"/>
    <cellStyle name="Percent 3 2 2" xfId="277"/>
    <cellStyle name="Percent 3 3" xfId="278"/>
    <cellStyle name="Percent 3 3 2" xfId="279"/>
    <cellStyle name="Percent 3 4" xfId="280"/>
    <cellStyle name="Percent 3 4 2" xfId="281"/>
    <cellStyle name="Percent 3 5" xfId="282"/>
    <cellStyle name="Percent 4" xfId="283"/>
    <cellStyle name="Percent 5" xfId="284"/>
    <cellStyle name="Percent 6" xfId="285"/>
    <cellStyle name="Percent 7" xfId="286"/>
    <cellStyle name="PSChar" xfId="287"/>
    <cellStyle name="PSChar 2" xfId="288"/>
    <cellStyle name="PSChar 3" xfId="289"/>
    <cellStyle name="PSDate" xfId="290"/>
    <cellStyle name="PSDec" xfId="291"/>
    <cellStyle name="PSDec 2" xfId="292"/>
    <cellStyle name="PSHeading" xfId="293"/>
    <cellStyle name="PSHeading 2" xfId="294"/>
    <cellStyle name="PSInt" xfId="295"/>
    <cellStyle name="PSSpacer" xfId="296"/>
    <cellStyle name="Title" xfId="297"/>
    <cellStyle name="Title 2" xfId="298"/>
    <cellStyle name="Title 3" xfId="299"/>
    <cellStyle name="Total" xfId="300"/>
    <cellStyle name="Total 2" xfId="301"/>
    <cellStyle name="Total 3" xfId="302"/>
    <cellStyle name="Warning Text" xfId="303"/>
    <cellStyle name="Warning Text 2" xfId="304"/>
    <cellStyle name="Warning Text 3" xfId="3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showGridLines="0" zoomScale="85" zoomScaleNormal="85" zoomScalePageLayoutView="0" workbookViewId="0" topLeftCell="A79">
      <selection activeCell="G112" sqref="G112"/>
    </sheetView>
  </sheetViews>
  <sheetFormatPr defaultColWidth="9.140625" defaultRowHeight="15"/>
  <cols>
    <col min="1" max="1" width="24.7109375" style="1" customWidth="1"/>
    <col min="2" max="2" width="21.00390625" style="1" bestFit="1" customWidth="1"/>
    <col min="3" max="3" width="13.421875" style="1" bestFit="1" customWidth="1"/>
    <col min="4" max="4" width="13.28125" style="1" customWidth="1"/>
    <col min="5" max="6" width="15.7109375" style="1" customWidth="1"/>
    <col min="7" max="7" width="19.57421875" style="1" bestFit="1" customWidth="1"/>
    <col min="8" max="8" width="20.421875" style="1" customWidth="1"/>
    <col min="9" max="9" width="17.8515625" style="1" bestFit="1" customWidth="1"/>
    <col min="10" max="10" width="15.7109375" style="1" customWidth="1"/>
    <col min="11" max="11" width="18.28125" style="1" bestFit="1" customWidth="1"/>
    <col min="12" max="12" width="13.28125" style="1" bestFit="1" customWidth="1"/>
    <col min="13" max="13" width="15.421875" style="1" customWidth="1"/>
    <col min="14" max="14" width="13.7109375" style="1" customWidth="1"/>
    <col min="15" max="15" width="16.140625" style="1" customWidth="1"/>
    <col min="16" max="16" width="15.28125" style="1" bestFit="1" customWidth="1"/>
    <col min="17" max="18" width="9.140625" style="1" customWidth="1"/>
    <col min="19" max="19" width="16.421875" style="1" bestFit="1" customWidth="1"/>
    <col min="20" max="16384" width="9.140625" style="1" customWidth="1"/>
  </cols>
  <sheetData>
    <row r="1" ht="15">
      <c r="A1" s="1" t="s">
        <v>42</v>
      </c>
    </row>
    <row r="2" spans="1:2" ht="15">
      <c r="A2" s="14" t="s">
        <v>0</v>
      </c>
      <c r="B2" s="14"/>
    </row>
    <row r="3" spans="8:11" ht="15">
      <c r="H3" s="80" t="s">
        <v>1</v>
      </c>
      <c r="I3" s="80"/>
      <c r="J3" s="80"/>
      <c r="K3" s="80"/>
    </row>
    <row r="4" spans="3:11" ht="15">
      <c r="C4" s="15" t="s">
        <v>2</v>
      </c>
      <c r="D4" s="15" t="s">
        <v>3</v>
      </c>
      <c r="E4" s="15" t="s">
        <v>4</v>
      </c>
      <c r="F4" s="15" t="s">
        <v>5</v>
      </c>
      <c r="H4" s="15" t="s">
        <v>2</v>
      </c>
      <c r="I4" s="15" t="s">
        <v>3</v>
      </c>
      <c r="J4" s="15" t="s">
        <v>6</v>
      </c>
      <c r="K4" s="15" t="s">
        <v>7</v>
      </c>
    </row>
    <row r="5" spans="1:2" ht="15">
      <c r="A5" s="14" t="s">
        <v>8</v>
      </c>
      <c r="B5" s="14"/>
    </row>
    <row r="6" spans="1:11" ht="15">
      <c r="A6" s="1" t="s">
        <v>9</v>
      </c>
      <c r="C6" s="16">
        <v>52430</v>
      </c>
      <c r="D6" s="16">
        <v>747347</v>
      </c>
      <c r="E6" s="16">
        <v>927247</v>
      </c>
      <c r="F6" s="16">
        <v>145830</v>
      </c>
      <c r="H6" s="17">
        <v>18.51</v>
      </c>
      <c r="I6" s="17">
        <v>15</v>
      </c>
      <c r="J6" s="17">
        <v>10.13</v>
      </c>
      <c r="K6" s="17">
        <v>9</v>
      </c>
    </row>
    <row r="7" spans="1:11" ht="15">
      <c r="A7" s="1" t="s">
        <v>10</v>
      </c>
      <c r="C7" s="16">
        <v>41767</v>
      </c>
      <c r="D7" s="16">
        <v>649744</v>
      </c>
      <c r="E7" s="16">
        <v>816264</v>
      </c>
      <c r="F7" s="16">
        <v>142365</v>
      </c>
      <c r="H7" s="17"/>
      <c r="I7" s="17"/>
      <c r="J7" s="17"/>
      <c r="K7" s="17"/>
    </row>
    <row r="8" spans="1:11" ht="15">
      <c r="A8" s="1" t="s">
        <v>11</v>
      </c>
      <c r="C8" s="16">
        <v>463</v>
      </c>
      <c r="D8" s="16">
        <v>4273</v>
      </c>
      <c r="E8" s="16">
        <v>12051</v>
      </c>
      <c r="F8" s="16">
        <v>2250</v>
      </c>
      <c r="H8" s="17">
        <v>8.65</v>
      </c>
      <c r="I8" s="17">
        <v>5.56</v>
      </c>
      <c r="J8" s="17">
        <v>1.2</v>
      </c>
      <c r="K8" s="17">
        <v>1.1</v>
      </c>
    </row>
    <row r="9" spans="1:11" ht="15">
      <c r="A9" s="1" t="s">
        <v>12</v>
      </c>
      <c r="C9" s="16">
        <v>4387</v>
      </c>
      <c r="D9" s="16">
        <v>114172</v>
      </c>
      <c r="E9" s="16">
        <v>265869</v>
      </c>
      <c r="F9" s="16">
        <v>76675</v>
      </c>
      <c r="H9" s="18">
        <v>0.69</v>
      </c>
      <c r="I9" s="18">
        <v>0.69</v>
      </c>
      <c r="J9" s="18">
        <v>0.69</v>
      </c>
      <c r="K9" s="18">
        <v>0.69</v>
      </c>
    </row>
    <row r="10" spans="1:11" ht="15">
      <c r="A10" s="1" t="s">
        <v>13</v>
      </c>
      <c r="C10" s="16">
        <v>21605993</v>
      </c>
      <c r="D10" s="16">
        <v>306376814</v>
      </c>
      <c r="E10" s="16">
        <v>326136247</v>
      </c>
      <c r="F10" s="16">
        <v>66046679</v>
      </c>
      <c r="H10" s="18"/>
      <c r="I10" s="18"/>
      <c r="J10" s="18"/>
      <c r="K10" s="18"/>
    </row>
    <row r="11" spans="1:11" ht="15">
      <c r="A11" s="1" t="s">
        <v>14</v>
      </c>
      <c r="C11" s="16">
        <v>815145</v>
      </c>
      <c r="D11" s="16">
        <v>24838882</v>
      </c>
      <c r="E11" s="16">
        <v>16741443</v>
      </c>
      <c r="F11" s="16">
        <v>262663</v>
      </c>
      <c r="H11" s="18"/>
      <c r="I11" s="18"/>
      <c r="J11" s="18"/>
      <c r="K11" s="18"/>
    </row>
    <row r="12" spans="1:11" ht="15">
      <c r="A12" s="1" t="s">
        <v>15</v>
      </c>
      <c r="C12" s="16">
        <v>22421138</v>
      </c>
      <c r="D12" s="16">
        <v>331215696</v>
      </c>
      <c r="E12" s="16">
        <v>342877689</v>
      </c>
      <c r="F12" s="16">
        <v>66309341</v>
      </c>
      <c r="H12" s="19">
        <v>0.03285</v>
      </c>
      <c r="I12" s="19">
        <v>0.03233</v>
      </c>
      <c r="J12" s="19">
        <v>0.03201</v>
      </c>
      <c r="K12" s="19">
        <v>0.03176</v>
      </c>
    </row>
    <row r="13" spans="1:11" ht="15">
      <c r="A13" s="1" t="s">
        <v>34</v>
      </c>
      <c r="C13" s="16"/>
      <c r="D13" s="16"/>
      <c r="E13" s="16"/>
      <c r="F13" s="16"/>
      <c r="H13" s="19"/>
      <c r="I13" s="19"/>
      <c r="J13" s="19"/>
      <c r="K13" s="19"/>
    </row>
    <row r="14" spans="1:11" ht="17.25">
      <c r="A14" s="1" t="s">
        <v>17</v>
      </c>
      <c r="C14" s="16">
        <v>71</v>
      </c>
      <c r="D14" s="16">
        <v>479</v>
      </c>
      <c r="E14" s="16">
        <v>307</v>
      </c>
      <c r="F14" s="16">
        <v>60</v>
      </c>
      <c r="H14" s="20">
        <v>276</v>
      </c>
      <c r="I14" s="20">
        <v>276</v>
      </c>
      <c r="J14" s="20">
        <v>662</v>
      </c>
      <c r="K14" s="20">
        <v>1353</v>
      </c>
    </row>
    <row r="16" spans="1:11" ht="15">
      <c r="A16" s="1" t="s">
        <v>18</v>
      </c>
      <c r="H16" s="21">
        <f>SUMPRODUCT(H6:H14,C6:C14)</f>
        <v>1733641.6633000001</v>
      </c>
      <c r="I16" s="21">
        <f>SUMPRODUCT(I6:I14,D6:D14)</f>
        <v>22153149.01168</v>
      </c>
      <c r="J16" s="21">
        <f>SUMPRODUCT(J6:J14,E6:E14)</f>
        <v>20769671.744889997</v>
      </c>
      <c r="K16" s="21">
        <f>SUMPRODUCT(K6:K14,F6:F14)</f>
        <v>3555015.4201599997</v>
      </c>
    </row>
    <row r="18" spans="8:11" ht="15">
      <c r="H18" s="80" t="s">
        <v>1</v>
      </c>
      <c r="I18" s="80"/>
      <c r="J18" s="80"/>
      <c r="K18" s="80"/>
    </row>
    <row r="19" spans="3:11" ht="15">
      <c r="C19" s="15" t="s">
        <v>2</v>
      </c>
      <c r="D19" s="15" t="s">
        <v>3</v>
      </c>
      <c r="E19" s="15" t="s">
        <v>4</v>
      </c>
      <c r="F19" s="15" t="s">
        <v>5</v>
      </c>
      <c r="H19" s="15" t="s">
        <v>2</v>
      </c>
      <c r="I19" s="15" t="s">
        <v>3</v>
      </c>
      <c r="J19" s="15" t="s">
        <v>6</v>
      </c>
      <c r="K19" s="15" t="s">
        <v>7</v>
      </c>
    </row>
    <row r="20" ht="15">
      <c r="A20" s="14" t="s">
        <v>19</v>
      </c>
    </row>
    <row r="21" spans="1:11" ht="15">
      <c r="A21" s="1" t="s">
        <v>9</v>
      </c>
      <c r="C21" s="16"/>
      <c r="D21" s="16"/>
      <c r="E21" s="16">
        <v>2915472</v>
      </c>
      <c r="F21" s="16">
        <v>428879</v>
      </c>
      <c r="I21" s="1">
        <v>16.77</v>
      </c>
      <c r="J21" s="1">
        <v>12.06</v>
      </c>
      <c r="K21" s="1">
        <v>10.98</v>
      </c>
    </row>
    <row r="22" spans="1:11" ht="15">
      <c r="A22" s="1" t="s">
        <v>10</v>
      </c>
      <c r="C22" s="16"/>
      <c r="D22" s="16"/>
      <c r="E22" s="16">
        <v>3028911</v>
      </c>
      <c r="F22" s="16">
        <v>414632</v>
      </c>
      <c r="I22" s="1">
        <v>5.56</v>
      </c>
      <c r="J22" s="22">
        <v>1.2</v>
      </c>
      <c r="K22" s="22">
        <v>1.1</v>
      </c>
    </row>
    <row r="23" spans="1:11" ht="15">
      <c r="A23" s="1" t="s">
        <v>28</v>
      </c>
      <c r="C23" s="16"/>
      <c r="D23" s="16"/>
      <c r="E23" s="16">
        <v>121448</v>
      </c>
      <c r="F23" s="16">
        <v>279</v>
      </c>
      <c r="J23" s="22"/>
      <c r="K23" s="22"/>
    </row>
    <row r="24" spans="1:11" ht="15">
      <c r="A24" s="1" t="s">
        <v>12</v>
      </c>
      <c r="C24" s="16"/>
      <c r="D24" s="16"/>
      <c r="E24" s="16">
        <v>202954</v>
      </c>
      <c r="F24" s="16">
        <v>20478</v>
      </c>
      <c r="I24" s="1">
        <v>0.69</v>
      </c>
      <c r="J24" s="1">
        <v>0.69</v>
      </c>
      <c r="K24" s="1">
        <v>0.69</v>
      </c>
    </row>
    <row r="25" spans="1:6" ht="15">
      <c r="A25" s="1" t="s">
        <v>13</v>
      </c>
      <c r="C25" s="16"/>
      <c r="D25" s="16"/>
      <c r="E25" s="16">
        <v>1402048411</v>
      </c>
      <c r="F25" s="16">
        <v>226494416</v>
      </c>
    </row>
    <row r="26" spans="1:6" ht="15">
      <c r="A26" s="1" t="s">
        <v>14</v>
      </c>
      <c r="C26" s="16"/>
      <c r="D26" s="16"/>
      <c r="E26" s="16">
        <v>362005260</v>
      </c>
      <c r="F26" s="16">
        <v>65853924</v>
      </c>
    </row>
    <row r="27" spans="1:11" ht="15">
      <c r="A27" s="1" t="s">
        <v>15</v>
      </c>
      <c r="D27" s="16"/>
      <c r="E27" s="16">
        <v>1764053671</v>
      </c>
      <c r="F27" s="16">
        <v>292348340</v>
      </c>
      <c r="I27" s="1">
        <v>0.02962</v>
      </c>
      <c r="J27" s="1">
        <v>0.02906</v>
      </c>
      <c r="K27" s="1">
        <v>0.0288</v>
      </c>
    </row>
    <row r="28" spans="1:11" ht="15">
      <c r="A28" s="1" t="s">
        <v>33</v>
      </c>
      <c r="E28" s="16">
        <v>87948</v>
      </c>
      <c r="F28" s="16">
        <v>124559</v>
      </c>
      <c r="I28" s="1">
        <v>16.88</v>
      </c>
      <c r="J28" s="1">
        <v>12.17</v>
      </c>
      <c r="K28" s="1">
        <v>11.09</v>
      </c>
    </row>
    <row r="29" spans="1:7" ht="15">
      <c r="A29" s="1" t="s">
        <v>34</v>
      </c>
      <c r="D29" s="16"/>
      <c r="E29" s="16"/>
      <c r="F29" s="23"/>
      <c r="G29" s="16"/>
    </row>
    <row r="30" spans="1:11" ht="15">
      <c r="A30" s="1" t="s">
        <v>17</v>
      </c>
      <c r="E30" s="16">
        <v>414</v>
      </c>
      <c r="F30" s="16">
        <v>24</v>
      </c>
      <c r="I30" s="24">
        <v>276</v>
      </c>
      <c r="J30" s="24">
        <v>794</v>
      </c>
      <c r="K30" s="24">
        <v>1353</v>
      </c>
    </row>
    <row r="31" ht="15">
      <c r="M31" s="1" t="s">
        <v>20</v>
      </c>
    </row>
    <row r="32" spans="1:13" ht="15">
      <c r="A32" s="1" t="s">
        <v>18</v>
      </c>
      <c r="J32" s="21">
        <f>SUMPRODUCT(J21:J30,E21:E30)</f>
        <v>91597766.61926</v>
      </c>
      <c r="K32" s="21">
        <f>SUMPRODUCT(K21:K30,F21:F30)</f>
        <v>15012779.942</v>
      </c>
      <c r="M32" s="25">
        <f>H16+I16+J16+K16+J32+K32</f>
        <v>154822024.40129</v>
      </c>
    </row>
    <row r="34" spans="8:11" ht="15">
      <c r="H34" s="80" t="s">
        <v>41</v>
      </c>
      <c r="I34" s="80"/>
      <c r="J34" s="80"/>
      <c r="K34" s="80"/>
    </row>
    <row r="35" spans="3:11" ht="15">
      <c r="C35" s="15" t="s">
        <v>2</v>
      </c>
      <c r="D35" s="15" t="s">
        <v>3</v>
      </c>
      <c r="E35" s="15" t="s">
        <v>4</v>
      </c>
      <c r="F35" s="15" t="s">
        <v>5</v>
      </c>
      <c r="H35" s="15" t="s">
        <v>2</v>
      </c>
      <c r="I35" s="15" t="s">
        <v>3</v>
      </c>
      <c r="J35" s="15" t="s">
        <v>6</v>
      </c>
      <c r="K35" s="15" t="s">
        <v>7</v>
      </c>
    </row>
    <row r="36" spans="1:16" ht="15">
      <c r="A36" s="14" t="s">
        <v>21</v>
      </c>
      <c r="P36" s="26"/>
    </row>
    <row r="37" spans="1:16" ht="15">
      <c r="A37" s="1" t="s">
        <v>9</v>
      </c>
      <c r="C37" s="16">
        <f aca="true" t="shared" si="0" ref="C37:F38">C6+C21</f>
        <v>52430</v>
      </c>
      <c r="D37" s="16">
        <f t="shared" si="0"/>
        <v>747347</v>
      </c>
      <c r="E37" s="16">
        <f t="shared" si="0"/>
        <v>3842719</v>
      </c>
      <c r="F37" s="16">
        <f t="shared" si="0"/>
        <v>574709</v>
      </c>
      <c r="H37" s="27">
        <v>20.72</v>
      </c>
      <c r="I37" s="27">
        <v>17.5</v>
      </c>
      <c r="J37" s="27">
        <v>10.8</v>
      </c>
      <c r="K37" s="27">
        <v>10.5</v>
      </c>
      <c r="L37" s="18">
        <f>H37*C37</f>
        <v>1086349.5999999999</v>
      </c>
      <c r="M37" s="18">
        <f aca="true" t="shared" si="1" ref="L37:O40">I37*D37</f>
        <v>13078572.5</v>
      </c>
      <c r="N37" s="18">
        <f t="shared" si="1"/>
        <v>41501365.2</v>
      </c>
      <c r="O37" s="18">
        <f t="shared" si="1"/>
        <v>6034444.5</v>
      </c>
      <c r="P37" s="26">
        <f aca="true" t="shared" si="2" ref="P37:P45">SUM(L37:O37)</f>
        <v>61700731.800000004</v>
      </c>
    </row>
    <row r="38" spans="1:16" ht="15">
      <c r="A38" s="1" t="s">
        <v>10</v>
      </c>
      <c r="C38" s="16">
        <f t="shared" si="0"/>
        <v>41767</v>
      </c>
      <c r="D38" s="16">
        <f t="shared" si="0"/>
        <v>649744</v>
      </c>
      <c r="E38" s="16">
        <f t="shared" si="0"/>
        <v>3845175</v>
      </c>
      <c r="F38" s="16">
        <f t="shared" si="0"/>
        <v>556997</v>
      </c>
      <c r="H38" s="17">
        <v>1.09</v>
      </c>
      <c r="I38" s="17">
        <v>1.06</v>
      </c>
      <c r="J38" s="17">
        <v>1.04</v>
      </c>
      <c r="K38" s="17">
        <v>1.03</v>
      </c>
      <c r="L38" s="18">
        <f t="shared" si="1"/>
        <v>45526.030000000006</v>
      </c>
      <c r="M38" s="18">
        <f t="shared" si="1"/>
        <v>688728.64</v>
      </c>
      <c r="N38" s="18">
        <f t="shared" si="1"/>
        <v>3998982</v>
      </c>
      <c r="O38" s="18">
        <f t="shared" si="1"/>
        <v>573706.91</v>
      </c>
      <c r="P38" s="26">
        <f t="shared" si="2"/>
        <v>5306943.58</v>
      </c>
    </row>
    <row r="39" spans="1:16" ht="15">
      <c r="A39" s="1" t="s">
        <v>28</v>
      </c>
      <c r="C39" s="16">
        <f aca="true" t="shared" si="3" ref="C39:F43">C8+C23</f>
        <v>463</v>
      </c>
      <c r="D39" s="16">
        <f t="shared" si="3"/>
        <v>4273</v>
      </c>
      <c r="E39" s="16">
        <f t="shared" si="3"/>
        <v>133499</v>
      </c>
      <c r="F39" s="16">
        <f t="shared" si="3"/>
        <v>2529</v>
      </c>
      <c r="H39" s="17"/>
      <c r="I39" s="17"/>
      <c r="J39" s="17"/>
      <c r="K39" s="17"/>
      <c r="L39" s="18">
        <f t="shared" si="1"/>
        <v>0</v>
      </c>
      <c r="M39" s="18">
        <f t="shared" si="1"/>
        <v>0</v>
      </c>
      <c r="N39" s="18">
        <f t="shared" si="1"/>
        <v>0</v>
      </c>
      <c r="O39" s="18">
        <f t="shared" si="1"/>
        <v>0</v>
      </c>
      <c r="P39" s="26">
        <f t="shared" si="2"/>
        <v>0</v>
      </c>
    </row>
    <row r="40" spans="1:16" ht="15">
      <c r="A40" s="1" t="s">
        <v>12</v>
      </c>
      <c r="C40" s="16">
        <f t="shared" si="3"/>
        <v>4387</v>
      </c>
      <c r="D40" s="16">
        <f t="shared" si="3"/>
        <v>114172</v>
      </c>
      <c r="E40" s="16">
        <f t="shared" si="3"/>
        <v>468823</v>
      </c>
      <c r="F40" s="16">
        <f t="shared" si="3"/>
        <v>97153</v>
      </c>
      <c r="H40" s="18">
        <f>H9</f>
        <v>0.69</v>
      </c>
      <c r="I40" s="18">
        <f>I9</f>
        <v>0.69</v>
      </c>
      <c r="J40" s="18">
        <f>J9</f>
        <v>0.69</v>
      </c>
      <c r="K40" s="18">
        <f>K9</f>
        <v>0.69</v>
      </c>
      <c r="L40" s="18">
        <f t="shared" si="1"/>
        <v>3027.0299999999997</v>
      </c>
      <c r="M40" s="18">
        <f t="shared" si="1"/>
        <v>78778.68</v>
      </c>
      <c r="N40" s="18">
        <f t="shared" si="1"/>
        <v>323487.87</v>
      </c>
      <c r="O40" s="18">
        <f t="shared" si="1"/>
        <v>67035.56999999999</v>
      </c>
      <c r="P40" s="26">
        <f t="shared" si="2"/>
        <v>472329.14999999997</v>
      </c>
    </row>
    <row r="41" spans="1:16" ht="15">
      <c r="A41" s="1" t="s">
        <v>13</v>
      </c>
      <c r="C41" s="16">
        <f t="shared" si="3"/>
        <v>21605993</v>
      </c>
      <c r="D41" s="16">
        <f t="shared" si="3"/>
        <v>306376814</v>
      </c>
      <c r="E41" s="16">
        <f t="shared" si="3"/>
        <v>1728184658</v>
      </c>
      <c r="F41" s="16">
        <f t="shared" si="3"/>
        <v>292541095</v>
      </c>
      <c r="H41" s="28">
        <v>0.03128</v>
      </c>
      <c r="I41" s="28">
        <v>0.03019</v>
      </c>
      <c r="J41" s="28">
        <v>0.02977</v>
      </c>
      <c r="K41" s="28">
        <v>0.02951</v>
      </c>
      <c r="L41" s="18">
        <f>H41*C41</f>
        <v>675835.4610400001</v>
      </c>
      <c r="M41" s="18">
        <f aca="true" t="shared" si="4" ref="M41:O42">I41*D41</f>
        <v>9249516.01466</v>
      </c>
      <c r="N41" s="18">
        <f t="shared" si="4"/>
        <v>51448057.26866</v>
      </c>
      <c r="O41" s="18">
        <f t="shared" si="4"/>
        <v>8632887.71345</v>
      </c>
      <c r="P41" s="26">
        <f t="shared" si="2"/>
        <v>70006296.45781</v>
      </c>
    </row>
    <row r="42" spans="1:16" ht="15">
      <c r="A42" s="1" t="s">
        <v>14</v>
      </c>
      <c r="C42" s="16">
        <f t="shared" si="3"/>
        <v>815145</v>
      </c>
      <c r="D42" s="16">
        <f t="shared" si="3"/>
        <v>24838882</v>
      </c>
      <c r="E42" s="16">
        <f t="shared" si="3"/>
        <v>378746703</v>
      </c>
      <c r="F42" s="16">
        <f t="shared" si="3"/>
        <v>66116587</v>
      </c>
      <c r="H42" s="28">
        <f>H41</f>
        <v>0.03128</v>
      </c>
      <c r="I42" s="28">
        <f>I41</f>
        <v>0.03019</v>
      </c>
      <c r="J42" s="28">
        <f>J41</f>
        <v>0.02977</v>
      </c>
      <c r="K42" s="28">
        <f>K41</f>
        <v>0.02951</v>
      </c>
      <c r="L42" s="18">
        <f>H42*C42</f>
        <v>25497.735600000004</v>
      </c>
      <c r="M42" s="18">
        <f>I42*D42</f>
        <v>749885.8475800001</v>
      </c>
      <c r="N42" s="18">
        <f t="shared" si="4"/>
        <v>11275289.348310001</v>
      </c>
      <c r="O42" s="18">
        <f t="shared" si="4"/>
        <v>1951100.48237</v>
      </c>
      <c r="P42" s="26">
        <f t="shared" si="2"/>
        <v>14001773.41386</v>
      </c>
    </row>
    <row r="43" spans="1:16" ht="15">
      <c r="A43" s="1" t="s">
        <v>15</v>
      </c>
      <c r="C43" s="16">
        <f t="shared" si="3"/>
        <v>22421138</v>
      </c>
      <c r="D43" s="16">
        <f t="shared" si="3"/>
        <v>331215696</v>
      </c>
      <c r="E43" s="16">
        <f t="shared" si="3"/>
        <v>2106931360</v>
      </c>
      <c r="F43" s="16">
        <f t="shared" si="3"/>
        <v>358657681</v>
      </c>
      <c r="L43" s="18">
        <f>H43*C43</f>
        <v>0</v>
      </c>
      <c r="M43" s="18">
        <f aca="true" t="shared" si="5" ref="M43:O45">I43*D43</f>
        <v>0</v>
      </c>
      <c r="N43" s="18">
        <f t="shared" si="5"/>
        <v>0</v>
      </c>
      <c r="O43" s="18">
        <f t="shared" si="5"/>
        <v>0</v>
      </c>
      <c r="P43" s="26">
        <f t="shared" si="2"/>
        <v>0</v>
      </c>
    </row>
    <row r="44" spans="1:16" ht="15">
      <c r="A44" s="1" t="s">
        <v>16</v>
      </c>
      <c r="C44" s="16"/>
      <c r="D44" s="16"/>
      <c r="E44" s="16">
        <f>E28</f>
        <v>87948</v>
      </c>
      <c r="F44" s="16">
        <f>F28</f>
        <v>124559</v>
      </c>
      <c r="H44" s="22"/>
      <c r="J44" s="1">
        <v>12.03</v>
      </c>
      <c r="K44" s="1">
        <v>11.71</v>
      </c>
      <c r="L44" s="18">
        <f>H44*C44</f>
        <v>0</v>
      </c>
      <c r="M44" s="18">
        <f t="shared" si="5"/>
        <v>0</v>
      </c>
      <c r="N44" s="18">
        <f t="shared" si="5"/>
        <v>1058014.44</v>
      </c>
      <c r="O44" s="18">
        <f t="shared" si="5"/>
        <v>1458585.8900000001</v>
      </c>
      <c r="P44" s="26">
        <f t="shared" si="2"/>
        <v>2516600.33</v>
      </c>
    </row>
    <row r="45" spans="1:16" ht="15">
      <c r="A45" s="1" t="s">
        <v>17</v>
      </c>
      <c r="C45" s="16">
        <f>C14+C30</f>
        <v>71</v>
      </c>
      <c r="D45" s="16">
        <f>D14+D30</f>
        <v>479</v>
      </c>
      <c r="E45" s="16">
        <f>E14+E30</f>
        <v>721</v>
      </c>
      <c r="F45" s="16">
        <f>F14+F30</f>
        <v>84</v>
      </c>
      <c r="H45" s="24">
        <f>H14</f>
        <v>276</v>
      </c>
      <c r="I45" s="24">
        <f>I30</f>
        <v>276</v>
      </c>
      <c r="J45" s="24">
        <f>J30</f>
        <v>794</v>
      </c>
      <c r="K45" s="24">
        <f>K30</f>
        <v>1353</v>
      </c>
      <c r="L45" s="18">
        <f>H45*C45</f>
        <v>19596</v>
      </c>
      <c r="M45" s="18">
        <f t="shared" si="5"/>
        <v>132204</v>
      </c>
      <c r="N45" s="18">
        <f t="shared" si="5"/>
        <v>572474</v>
      </c>
      <c r="O45" s="18">
        <f t="shared" si="5"/>
        <v>113652</v>
      </c>
      <c r="P45" s="26">
        <f t="shared" si="2"/>
        <v>837926</v>
      </c>
    </row>
    <row r="46" ht="15">
      <c r="M46" s="25">
        <f>SUM(H47:K47)</f>
        <v>154842600.73167</v>
      </c>
    </row>
    <row r="47" spans="1:11" ht="15">
      <c r="A47" s="1" t="s">
        <v>18</v>
      </c>
      <c r="H47" s="21">
        <f>SUMPRODUCT(H37:H45,C37:C45)</f>
        <v>1855831.8566400001</v>
      </c>
      <c r="I47" s="21">
        <f>SUMPRODUCT(I37:I45,D37:D45)</f>
        <v>23977685.68224</v>
      </c>
      <c r="J47" s="21">
        <f>SUMPRODUCT(J37:J45,E37:E45)</f>
        <v>110177670.12697</v>
      </c>
      <c r="K47" s="21">
        <f>SUMPRODUCT(K37:K45,F37:F45)</f>
        <v>18831413.06582</v>
      </c>
    </row>
    <row r="49" spans="8:11" ht="15">
      <c r="H49" s="81" t="s">
        <v>43</v>
      </c>
      <c r="I49" s="81"/>
      <c r="J49" s="81"/>
      <c r="K49" s="81"/>
    </row>
    <row r="50" spans="8:11" ht="15">
      <c r="H50" s="15" t="s">
        <v>2</v>
      </c>
      <c r="I50" s="15" t="s">
        <v>3</v>
      </c>
      <c r="J50" s="15" t="s">
        <v>6</v>
      </c>
      <c r="K50" s="15" t="s">
        <v>7</v>
      </c>
    </row>
    <row r="51" ht="15">
      <c r="A51" s="14" t="s">
        <v>21</v>
      </c>
    </row>
    <row r="52" spans="1:11" ht="15">
      <c r="A52" s="1" t="s">
        <v>9</v>
      </c>
      <c r="H52" s="64">
        <v>20.69</v>
      </c>
      <c r="I52" s="64">
        <v>17.46</v>
      </c>
      <c r="J52" s="64">
        <v>10.74</v>
      </c>
      <c r="K52" s="64">
        <v>10.45</v>
      </c>
    </row>
    <row r="53" spans="1:11" ht="15">
      <c r="A53" s="1" t="s">
        <v>10</v>
      </c>
      <c r="H53" s="65">
        <v>1.13</v>
      </c>
      <c r="I53" s="65">
        <v>1.1</v>
      </c>
      <c r="J53" s="65">
        <v>1.08</v>
      </c>
      <c r="K53" s="65">
        <v>1.07</v>
      </c>
    </row>
    <row r="54" spans="1:11" ht="15">
      <c r="A54" s="1" t="s">
        <v>28</v>
      </c>
      <c r="H54" s="65"/>
      <c r="I54" s="65"/>
      <c r="J54" s="65"/>
      <c r="K54" s="65"/>
    </row>
    <row r="55" spans="1:11" ht="15">
      <c r="A55" s="1" t="s">
        <v>12</v>
      </c>
      <c r="H55" s="66">
        <v>0.69</v>
      </c>
      <c r="I55" s="66">
        <v>0.69</v>
      </c>
      <c r="J55" s="66">
        <v>0.69</v>
      </c>
      <c r="K55" s="66">
        <v>0.69</v>
      </c>
    </row>
    <row r="56" spans="1:11" ht="15">
      <c r="A56" s="1" t="s">
        <v>13</v>
      </c>
      <c r="H56" s="67">
        <v>0.03398</v>
      </c>
      <c r="I56" s="67">
        <v>0.03279</v>
      </c>
      <c r="J56" s="67">
        <v>0.03242</v>
      </c>
      <c r="K56" s="67">
        <v>0.03204</v>
      </c>
    </row>
    <row r="57" spans="1:11" ht="15">
      <c r="A57" s="1" t="s">
        <v>14</v>
      </c>
      <c r="H57" s="67">
        <f>H56</f>
        <v>0.03398</v>
      </c>
      <c r="I57" s="67">
        <f>I56</f>
        <v>0.03279</v>
      </c>
      <c r="J57" s="67">
        <f>J56</f>
        <v>0.03242</v>
      </c>
      <c r="K57" s="67">
        <f>K56</f>
        <v>0.03204</v>
      </c>
    </row>
    <row r="58" spans="1:11" ht="15">
      <c r="A58" s="1" t="s">
        <v>15</v>
      </c>
      <c r="H58" s="68"/>
      <c r="I58" s="68"/>
      <c r="J58" s="68"/>
      <c r="K58" s="68"/>
    </row>
    <row r="59" spans="1:11" ht="15">
      <c r="A59" s="1" t="s">
        <v>16</v>
      </c>
      <c r="H59" s="69"/>
      <c r="I59" s="68">
        <v>18.8</v>
      </c>
      <c r="J59" s="68">
        <v>12.07</v>
      </c>
      <c r="K59" s="68">
        <v>11.76</v>
      </c>
    </row>
    <row r="60" spans="1:11" ht="15">
      <c r="A60" s="1" t="s">
        <v>17</v>
      </c>
      <c r="H60" s="70">
        <v>276</v>
      </c>
      <c r="I60" s="70">
        <v>276</v>
      </c>
      <c r="J60" s="70">
        <v>794</v>
      </c>
      <c r="K60" s="70">
        <v>1353</v>
      </c>
    </row>
    <row r="62" spans="8:11" ht="15">
      <c r="H62" s="21"/>
      <c r="I62" s="21"/>
      <c r="J62" s="21"/>
      <c r="K62" s="21"/>
    </row>
    <row r="64" spans="3:11" ht="15">
      <c r="C64" s="80" t="s">
        <v>22</v>
      </c>
      <c r="D64" s="80"/>
      <c r="E64" s="80"/>
      <c r="F64" s="80"/>
      <c r="H64" s="80" t="s">
        <v>23</v>
      </c>
      <c r="I64" s="80"/>
      <c r="J64" s="80"/>
      <c r="K64" s="80"/>
    </row>
    <row r="65" spans="3:11" ht="15">
      <c r="C65" s="15" t="s">
        <v>2</v>
      </c>
      <c r="D65" s="15" t="s">
        <v>3</v>
      </c>
      <c r="E65" s="15" t="s">
        <v>6</v>
      </c>
      <c r="F65" s="15" t="s">
        <v>7</v>
      </c>
      <c r="H65" s="15" t="s">
        <v>2</v>
      </c>
      <c r="I65" s="15" t="s">
        <v>3</v>
      </c>
      <c r="J65" s="15" t="s">
        <v>6</v>
      </c>
      <c r="K65" s="15" t="s">
        <v>7</v>
      </c>
    </row>
    <row r="66" spans="1:13" ht="15">
      <c r="A66" s="1" t="s">
        <v>9</v>
      </c>
      <c r="B66" s="23">
        <f>SUM(C66:K66)</f>
        <v>62755850.150000006</v>
      </c>
      <c r="C66" s="16">
        <f>C6*H6</f>
        <v>970479.3</v>
      </c>
      <c r="D66" s="16">
        <f>D6*I6</f>
        <v>11210205</v>
      </c>
      <c r="E66" s="16">
        <f>E6*J6</f>
        <v>9393012.110000001</v>
      </c>
      <c r="F66" s="16">
        <f>F6*K6</f>
        <v>1312470</v>
      </c>
      <c r="G66" s="16"/>
      <c r="H66" s="16"/>
      <c r="I66" s="16"/>
      <c r="J66" s="17">
        <f>E21*J21</f>
        <v>35160592.32</v>
      </c>
      <c r="K66" s="16">
        <f>F21*K21</f>
        <v>4709091.42</v>
      </c>
      <c r="M66" s="23"/>
    </row>
    <row r="67" spans="1:13" ht="15">
      <c r="A67" s="1" t="s">
        <v>10</v>
      </c>
      <c r="B67" s="23">
        <f>SUM(C67:K67)</f>
        <v>4090788.4</v>
      </c>
      <c r="C67" s="16"/>
      <c r="D67" s="16"/>
      <c r="E67" s="16"/>
      <c r="F67" s="16"/>
      <c r="G67" s="16"/>
      <c r="H67" s="16"/>
      <c r="I67" s="16"/>
      <c r="J67" s="16">
        <f>E22*J22</f>
        <v>3634693.1999999997</v>
      </c>
      <c r="K67" s="16">
        <f>F22*K22</f>
        <v>456095.2</v>
      </c>
      <c r="M67" s="23"/>
    </row>
    <row r="68" spans="1:13" ht="15">
      <c r="A68" s="1" t="s">
        <v>11</v>
      </c>
      <c r="B68" s="23">
        <f>SUM(C68:K68)</f>
        <v>44699.03</v>
      </c>
      <c r="C68" s="16">
        <f aca="true" t="shared" si="6" ref="C68:F69">C8*H8</f>
        <v>4004.9500000000003</v>
      </c>
      <c r="D68" s="16">
        <f t="shared" si="6"/>
        <v>23757.879999999997</v>
      </c>
      <c r="E68" s="16">
        <f t="shared" si="6"/>
        <v>14461.199999999999</v>
      </c>
      <c r="F68" s="16">
        <f t="shared" si="6"/>
        <v>2475</v>
      </c>
      <c r="G68" s="16"/>
      <c r="H68" s="16"/>
      <c r="I68" s="16"/>
      <c r="J68" s="16"/>
      <c r="K68" s="16"/>
      <c r="M68" s="23"/>
    </row>
    <row r="69" spans="1:11" ht="15">
      <c r="A69" s="1" t="s">
        <v>12</v>
      </c>
      <c r="B69" s="23">
        <f>SUM(C69:K69)</f>
        <v>472329.14999999997</v>
      </c>
      <c r="C69" s="16">
        <f t="shared" si="6"/>
        <v>3027.0299999999997</v>
      </c>
      <c r="D69" s="16">
        <f t="shared" si="6"/>
        <v>78778.68</v>
      </c>
      <c r="E69" s="16">
        <f t="shared" si="6"/>
        <v>183449.61</v>
      </c>
      <c r="F69" s="16">
        <f t="shared" si="6"/>
        <v>52905.74999999999</v>
      </c>
      <c r="G69" s="16"/>
      <c r="H69" s="16"/>
      <c r="I69" s="16"/>
      <c r="J69" s="16">
        <f>E24*J24</f>
        <v>140038.25999999998</v>
      </c>
      <c r="K69" s="16">
        <f>F24*K24</f>
        <v>14129.82</v>
      </c>
    </row>
    <row r="70" spans="1:11" ht="15">
      <c r="A70" s="1" t="s">
        <v>13</v>
      </c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">
      <c r="A71" s="1" t="s">
        <v>14</v>
      </c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5">
      <c r="A72" s="1" t="s">
        <v>15</v>
      </c>
      <c r="B72" s="23">
        <f>SUM(C72:K72)</f>
        <v>84209269.20129</v>
      </c>
      <c r="C72" s="16">
        <f>C12*H12</f>
        <v>736534.3833</v>
      </c>
      <c r="D72" s="16">
        <f>D12*I12</f>
        <v>10708203.451679999</v>
      </c>
      <c r="E72" s="16">
        <f>E12*J12</f>
        <v>10975514.824889999</v>
      </c>
      <c r="F72" s="16">
        <f>F12*K12</f>
        <v>2105984.6701599997</v>
      </c>
      <c r="G72" s="16"/>
      <c r="H72" s="16"/>
      <c r="I72" s="16"/>
      <c r="J72" s="16">
        <f>E27*J27</f>
        <v>51263399.67926</v>
      </c>
      <c r="K72" s="16">
        <f>F27*K27</f>
        <v>8419632.192</v>
      </c>
    </row>
    <row r="73" spans="1:11" ht="15">
      <c r="A73" s="1" t="s">
        <v>16</v>
      </c>
      <c r="B73" s="23">
        <f>SUM(C73:K73)</f>
        <v>2451686.4699999997</v>
      </c>
      <c r="C73" s="16"/>
      <c r="D73" s="16"/>
      <c r="E73" s="16"/>
      <c r="F73" s="16"/>
      <c r="G73" s="16"/>
      <c r="H73" s="16"/>
      <c r="I73" s="16"/>
      <c r="J73" s="16">
        <f>E28*J28</f>
        <v>1070327.16</v>
      </c>
      <c r="K73" s="16">
        <f>F28*K28</f>
        <v>1381359.31</v>
      </c>
    </row>
    <row r="74" spans="1:13" ht="15">
      <c r="A74" s="1" t="s">
        <v>17</v>
      </c>
      <c r="B74" s="23">
        <f>SUM(C74:K74)</f>
        <v>797402</v>
      </c>
      <c r="C74" s="29">
        <f>C14*H14</f>
        <v>19596</v>
      </c>
      <c r="D74" s="29">
        <f>D14*I14</f>
        <v>132204</v>
      </c>
      <c r="E74" s="29">
        <f>E14*J14</f>
        <v>203234</v>
      </c>
      <c r="F74" s="29">
        <f>F14*K14</f>
        <v>81180</v>
      </c>
      <c r="G74" s="16"/>
      <c r="H74" s="16"/>
      <c r="I74" s="16"/>
      <c r="J74" s="29">
        <f>E30*J30</f>
        <v>328716</v>
      </c>
      <c r="K74" s="29">
        <f>F30*K30</f>
        <v>32472</v>
      </c>
      <c r="M74" s="30"/>
    </row>
    <row r="75" spans="2:13" ht="15">
      <c r="B75" s="23">
        <f>SUM(B66:B74)</f>
        <v>154822024.40129</v>
      </c>
      <c r="C75" s="21">
        <f>SUM(C66:C74)</f>
        <v>1733641.6633000001</v>
      </c>
      <c r="D75" s="21">
        <f>SUM(D66:D74)</f>
        <v>22153149.01168</v>
      </c>
      <c r="E75" s="21">
        <f>SUM(E66:E74)</f>
        <v>20769671.744889997</v>
      </c>
      <c r="F75" s="21">
        <f>SUM(F66:F74)</f>
        <v>3555015.4201599997</v>
      </c>
      <c r="G75" s="21"/>
      <c r="H75" s="21"/>
      <c r="I75" s="21"/>
      <c r="J75" s="21">
        <f>SUM(J66:J74)</f>
        <v>91597766.61926</v>
      </c>
      <c r="K75" s="21">
        <f>SUM(K66:K74)</f>
        <v>15012779.942</v>
      </c>
      <c r="M75" s="21"/>
    </row>
    <row r="76" spans="3:13" ht="15">
      <c r="C76" s="21"/>
      <c r="D76" s="21"/>
      <c r="E76" s="21"/>
      <c r="F76" s="21"/>
      <c r="G76" s="21"/>
      <c r="H76" s="21"/>
      <c r="I76" s="21"/>
      <c r="J76" s="21"/>
      <c r="K76" s="21"/>
      <c r="M76" s="21"/>
    </row>
    <row r="77" spans="3:13" ht="15">
      <c r="C77" s="80" t="s">
        <v>35</v>
      </c>
      <c r="D77" s="80"/>
      <c r="E77" s="80"/>
      <c r="F77" s="80"/>
      <c r="H77" s="80" t="s">
        <v>36</v>
      </c>
      <c r="I77" s="80"/>
      <c r="J77" s="80"/>
      <c r="K77" s="80"/>
      <c r="M77" s="21"/>
    </row>
    <row r="78" spans="3:13" ht="15">
      <c r="C78" s="15" t="s">
        <v>2</v>
      </c>
      <c r="D78" s="15" t="s">
        <v>3</v>
      </c>
      <c r="E78" s="15" t="s">
        <v>6</v>
      </c>
      <c r="F78" s="15" t="s">
        <v>7</v>
      </c>
      <c r="H78" s="15" t="s">
        <v>2</v>
      </c>
      <c r="I78" s="15" t="s">
        <v>3</v>
      </c>
      <c r="J78" s="15" t="s">
        <v>6</v>
      </c>
      <c r="K78" s="15" t="s">
        <v>7</v>
      </c>
      <c r="M78" s="21"/>
    </row>
    <row r="79" spans="1:13" ht="15">
      <c r="A79" s="1" t="s">
        <v>9</v>
      </c>
      <c r="B79" s="23">
        <f aca="true" t="shared" si="7" ref="B79:B87">SUM(C79:K79)</f>
        <v>61700731.800000004</v>
      </c>
      <c r="C79" s="16">
        <f aca="true" t="shared" si="8" ref="C79:F85">C6*H37</f>
        <v>1086349.5999999999</v>
      </c>
      <c r="D79" s="16">
        <f t="shared" si="8"/>
        <v>13078572.5</v>
      </c>
      <c r="E79" s="16">
        <f t="shared" si="8"/>
        <v>10014267.600000001</v>
      </c>
      <c r="F79" s="16">
        <f t="shared" si="8"/>
        <v>1531215</v>
      </c>
      <c r="G79" s="16"/>
      <c r="H79" s="16"/>
      <c r="I79" s="16"/>
      <c r="J79" s="17">
        <f aca="true" t="shared" si="9" ref="J79:K86">E21*J37</f>
        <v>31487097.6</v>
      </c>
      <c r="K79" s="17">
        <f t="shared" si="9"/>
        <v>4503229.5</v>
      </c>
      <c r="M79" s="21"/>
    </row>
    <row r="80" spans="1:13" ht="15">
      <c r="A80" s="1" t="s">
        <v>10</v>
      </c>
      <c r="B80" s="23">
        <f t="shared" si="7"/>
        <v>5306943.58</v>
      </c>
      <c r="C80" s="16">
        <f t="shared" si="8"/>
        <v>45526.030000000006</v>
      </c>
      <c r="D80" s="16">
        <f t="shared" si="8"/>
        <v>688728.64</v>
      </c>
      <c r="E80" s="16">
        <f t="shared" si="8"/>
        <v>848914.56</v>
      </c>
      <c r="F80" s="16">
        <f t="shared" si="8"/>
        <v>146635.95</v>
      </c>
      <c r="G80" s="16"/>
      <c r="H80" s="16"/>
      <c r="I80" s="16"/>
      <c r="J80" s="16">
        <f t="shared" si="9"/>
        <v>3150067.44</v>
      </c>
      <c r="K80" s="16">
        <f t="shared" si="9"/>
        <v>427070.96</v>
      </c>
      <c r="M80" s="21"/>
    </row>
    <row r="81" spans="1:13" ht="15">
      <c r="A81" s="1" t="s">
        <v>11</v>
      </c>
      <c r="B81" s="23">
        <f t="shared" si="7"/>
        <v>0</v>
      </c>
      <c r="C81" s="16">
        <f t="shared" si="8"/>
        <v>0</v>
      </c>
      <c r="D81" s="16">
        <f t="shared" si="8"/>
        <v>0</v>
      </c>
      <c r="E81" s="16">
        <f t="shared" si="8"/>
        <v>0</v>
      </c>
      <c r="F81" s="16">
        <f t="shared" si="8"/>
        <v>0</v>
      </c>
      <c r="G81" s="16"/>
      <c r="H81" s="16"/>
      <c r="I81" s="16"/>
      <c r="J81" s="16">
        <f t="shared" si="9"/>
        <v>0</v>
      </c>
      <c r="K81" s="16">
        <f t="shared" si="9"/>
        <v>0</v>
      </c>
      <c r="M81" s="21"/>
    </row>
    <row r="82" spans="1:13" ht="15">
      <c r="A82" s="1" t="s">
        <v>12</v>
      </c>
      <c r="B82" s="23">
        <f t="shared" si="7"/>
        <v>472329.14999999997</v>
      </c>
      <c r="C82" s="16">
        <f t="shared" si="8"/>
        <v>3027.0299999999997</v>
      </c>
      <c r="D82" s="16">
        <f t="shared" si="8"/>
        <v>78778.68</v>
      </c>
      <c r="E82" s="16">
        <f t="shared" si="8"/>
        <v>183449.61</v>
      </c>
      <c r="F82" s="16">
        <f t="shared" si="8"/>
        <v>52905.74999999999</v>
      </c>
      <c r="G82" s="16"/>
      <c r="H82" s="16"/>
      <c r="I82" s="16"/>
      <c r="J82" s="16">
        <f t="shared" si="9"/>
        <v>140038.25999999998</v>
      </c>
      <c r="K82" s="16">
        <f t="shared" si="9"/>
        <v>14129.82</v>
      </c>
      <c r="M82" s="21"/>
    </row>
    <row r="83" spans="1:13" ht="15">
      <c r="A83" s="1" t="s">
        <v>13</v>
      </c>
      <c r="B83" s="23">
        <f t="shared" si="7"/>
        <v>70006296.45781001</v>
      </c>
      <c r="C83" s="16">
        <f t="shared" si="8"/>
        <v>675835.4610400001</v>
      </c>
      <c r="D83" s="16">
        <f t="shared" si="8"/>
        <v>9249516.01466</v>
      </c>
      <c r="E83" s="16">
        <f t="shared" si="8"/>
        <v>9709076.07319</v>
      </c>
      <c r="F83" s="16">
        <f t="shared" si="8"/>
        <v>1949037.49729</v>
      </c>
      <c r="G83" s="16"/>
      <c r="H83" s="16"/>
      <c r="I83" s="16"/>
      <c r="J83" s="16">
        <f t="shared" si="9"/>
        <v>41738981.195470005</v>
      </c>
      <c r="K83" s="16">
        <f t="shared" si="9"/>
        <v>6683850.21616</v>
      </c>
      <c r="M83" s="21"/>
    </row>
    <row r="84" spans="1:13" ht="15">
      <c r="A84" s="1" t="s">
        <v>14</v>
      </c>
      <c r="B84" s="23">
        <f t="shared" si="7"/>
        <v>14001773.413860003</v>
      </c>
      <c r="C84" s="16">
        <f t="shared" si="8"/>
        <v>25497.735600000004</v>
      </c>
      <c r="D84" s="16">
        <f t="shared" si="8"/>
        <v>749885.8475800001</v>
      </c>
      <c r="E84" s="16">
        <f t="shared" si="8"/>
        <v>498392.75811</v>
      </c>
      <c r="F84" s="16">
        <f t="shared" si="8"/>
        <v>7751.185130000001</v>
      </c>
      <c r="G84" s="16"/>
      <c r="H84" s="16"/>
      <c r="I84" s="16"/>
      <c r="J84" s="16">
        <f t="shared" si="9"/>
        <v>10776896.590200001</v>
      </c>
      <c r="K84" s="16">
        <f t="shared" si="9"/>
        <v>1943349.29724</v>
      </c>
      <c r="M84" s="21"/>
    </row>
    <row r="85" spans="1:13" ht="15">
      <c r="A85" s="1" t="s">
        <v>15</v>
      </c>
      <c r="B85" s="23">
        <f t="shared" si="7"/>
        <v>0</v>
      </c>
      <c r="C85" s="16">
        <f t="shared" si="8"/>
        <v>0</v>
      </c>
      <c r="D85" s="16">
        <f t="shared" si="8"/>
        <v>0</v>
      </c>
      <c r="E85" s="16">
        <f t="shared" si="8"/>
        <v>0</v>
      </c>
      <c r="F85" s="16">
        <f t="shared" si="8"/>
        <v>0</v>
      </c>
      <c r="G85" s="16"/>
      <c r="H85" s="16"/>
      <c r="I85" s="16"/>
      <c r="J85" s="16">
        <f t="shared" si="9"/>
        <v>0</v>
      </c>
      <c r="K85" s="16">
        <f t="shared" si="9"/>
        <v>0</v>
      </c>
      <c r="M85" s="21"/>
    </row>
    <row r="86" spans="1:13" ht="15">
      <c r="A86" s="1" t="s">
        <v>16</v>
      </c>
      <c r="B86" s="23">
        <f t="shared" si="7"/>
        <v>2516600.33</v>
      </c>
      <c r="C86" s="16"/>
      <c r="D86" s="16"/>
      <c r="E86" s="16"/>
      <c r="F86" s="16"/>
      <c r="G86" s="16"/>
      <c r="H86" s="16"/>
      <c r="I86" s="16"/>
      <c r="J86" s="16">
        <f t="shared" si="9"/>
        <v>1058014.44</v>
      </c>
      <c r="K86" s="16">
        <f t="shared" si="9"/>
        <v>1458585.8900000001</v>
      </c>
      <c r="M86" s="21"/>
    </row>
    <row r="87" spans="1:13" ht="15">
      <c r="A87" s="24" t="s">
        <v>17</v>
      </c>
      <c r="B87" s="31">
        <f t="shared" si="7"/>
        <v>837926</v>
      </c>
      <c r="C87" s="29">
        <f>C14*H45</f>
        <v>19596</v>
      </c>
      <c r="D87" s="29">
        <f>D14*I45</f>
        <v>132204</v>
      </c>
      <c r="E87" s="29">
        <f>E14*J45</f>
        <v>243758</v>
      </c>
      <c r="F87" s="29">
        <f>F14*K45</f>
        <v>81180</v>
      </c>
      <c r="G87" s="16"/>
      <c r="H87" s="16"/>
      <c r="I87" s="16"/>
      <c r="J87" s="29">
        <f>E30*J45</f>
        <v>328716</v>
      </c>
      <c r="K87" s="29">
        <f>F30*K45</f>
        <v>32472</v>
      </c>
      <c r="M87" s="21"/>
    </row>
    <row r="88" spans="2:13" ht="15">
      <c r="B88" s="23">
        <f>SUM(B79:B87)</f>
        <v>154842600.73167002</v>
      </c>
      <c r="C88" s="21">
        <f>SUM(C79:C87)</f>
        <v>1855831.8566400001</v>
      </c>
      <c r="D88" s="21">
        <f>SUM(D79:D87)</f>
        <v>23977685.68224</v>
      </c>
      <c r="E88" s="21">
        <f>SUM(E79:E87)</f>
        <v>21497858.6013</v>
      </c>
      <c r="F88" s="21">
        <f>SUM(F79:F87)</f>
        <v>3768725.38242</v>
      </c>
      <c r="G88" s="21"/>
      <c r="H88" s="21"/>
      <c r="I88" s="21"/>
      <c r="J88" s="21">
        <f>SUM(J79:J87)</f>
        <v>88679811.52567</v>
      </c>
      <c r="K88" s="21">
        <f>SUM(K79:K87)</f>
        <v>15062687.683400001</v>
      </c>
      <c r="M88" s="21"/>
    </row>
    <row r="89" spans="2:13" ht="15">
      <c r="B89" s="23">
        <f>B88-B75</f>
        <v>20576.330380022526</v>
      </c>
      <c r="C89" s="21"/>
      <c r="D89" s="21"/>
      <c r="E89" s="21"/>
      <c r="F89" s="21"/>
      <c r="G89" s="21"/>
      <c r="H89" s="21"/>
      <c r="I89" s="21"/>
      <c r="J89" s="21"/>
      <c r="K89" s="21"/>
      <c r="M89" s="21"/>
    </row>
    <row r="90" spans="1:13" ht="15">
      <c r="A90" s="1" t="s">
        <v>37</v>
      </c>
      <c r="C90" s="32">
        <f>(C88-C75)/C75</f>
        <v>0.07048180481969384</v>
      </c>
      <c r="D90" s="32">
        <f>(D88-D75)/D75</f>
        <v>0.0823601497736523</v>
      </c>
      <c r="E90" s="32">
        <f>(E88-E75)/E75</f>
        <v>0.03506010424017228</v>
      </c>
      <c r="F90" s="32">
        <f>(F88-F75)/F75</f>
        <v>0.06011505914941489</v>
      </c>
      <c r="G90" s="32"/>
      <c r="H90" s="32"/>
      <c r="I90" s="32"/>
      <c r="J90" s="32">
        <f>(J88-J75)/J75</f>
        <v>-0.03185618166563945</v>
      </c>
      <c r="K90" s="32">
        <f>(K88-K75)/K75</f>
        <v>0.0033243504262910595</v>
      </c>
      <c r="M90" s="33" t="s">
        <v>24</v>
      </c>
    </row>
    <row r="91" ht="15.75" thickBot="1"/>
    <row r="92" spans="1:10" ht="15">
      <c r="A92" s="34"/>
      <c r="B92" s="76" t="s">
        <v>29</v>
      </c>
      <c r="C92" s="77"/>
      <c r="D92" s="78"/>
      <c r="E92" s="77" t="s">
        <v>30</v>
      </c>
      <c r="F92" s="77"/>
      <c r="G92" s="79"/>
      <c r="H92" s="82" t="s">
        <v>39</v>
      </c>
      <c r="I92" s="83"/>
      <c r="J92" s="83"/>
    </row>
    <row r="93" spans="1:10" ht="15">
      <c r="A93" s="35"/>
      <c r="B93" s="36" t="s">
        <v>25</v>
      </c>
      <c r="C93" s="37" t="s">
        <v>26</v>
      </c>
      <c r="D93" s="37" t="s">
        <v>32</v>
      </c>
      <c r="E93" s="36" t="s">
        <v>25</v>
      </c>
      <c r="F93" s="37" t="s">
        <v>26</v>
      </c>
      <c r="G93" s="38" t="s">
        <v>32</v>
      </c>
      <c r="H93" s="36" t="s">
        <v>25</v>
      </c>
      <c r="I93" s="37" t="s">
        <v>26</v>
      </c>
      <c r="J93" s="38" t="s">
        <v>32</v>
      </c>
    </row>
    <row r="94" spans="1:10" ht="15">
      <c r="A94" s="35" t="s">
        <v>2</v>
      </c>
      <c r="B94" s="39">
        <f>C75</f>
        <v>1733641.6633000001</v>
      </c>
      <c r="C94" s="21">
        <f>C88</f>
        <v>1855831.8566400001</v>
      </c>
      <c r="D94" s="40">
        <f>(C94-B94)/B94</f>
        <v>0.07048180481969384</v>
      </c>
      <c r="E94" s="41"/>
      <c r="G94" s="42"/>
      <c r="H94" s="25">
        <f>B94+E94</f>
        <v>1733641.6633000001</v>
      </c>
      <c r="I94" s="25">
        <f>C94+F94</f>
        <v>1855831.8566400001</v>
      </c>
      <c r="J94" s="6">
        <f>(I94-H94)/H94</f>
        <v>0.07048180481969384</v>
      </c>
    </row>
    <row r="95" spans="1:10" ht="15">
      <c r="A95" s="35" t="s">
        <v>3</v>
      </c>
      <c r="B95" s="39">
        <f>D75</f>
        <v>22153149.01168</v>
      </c>
      <c r="C95" s="21">
        <f>D88</f>
        <v>23977685.68224</v>
      </c>
      <c r="D95" s="40">
        <f>(C95-B95)/B95</f>
        <v>0.0823601497736523</v>
      </c>
      <c r="E95" s="41"/>
      <c r="G95" s="42"/>
      <c r="H95" s="25">
        <f aca="true" t="shared" si="10" ref="H95:I97">B95+E95</f>
        <v>22153149.01168</v>
      </c>
      <c r="I95" s="25">
        <f t="shared" si="10"/>
        <v>23977685.68224</v>
      </c>
      <c r="J95" s="6">
        <f>(I95-H95)/H95</f>
        <v>0.0823601497736523</v>
      </c>
    </row>
    <row r="96" spans="1:10" ht="15">
      <c r="A96" s="35" t="s">
        <v>31</v>
      </c>
      <c r="B96" s="39">
        <f>E75</f>
        <v>20769671.744889997</v>
      </c>
      <c r="C96" s="21">
        <f>E88</f>
        <v>21497858.6013</v>
      </c>
      <c r="D96" s="40">
        <f>(C96-B96)/B96</f>
        <v>0.03506010424017228</v>
      </c>
      <c r="E96" s="39">
        <f>J75</f>
        <v>91597766.61926</v>
      </c>
      <c r="F96" s="21">
        <f>J88</f>
        <v>88679811.52567</v>
      </c>
      <c r="G96" s="43">
        <f>(F96-E96)/E96</f>
        <v>-0.03185618166563945</v>
      </c>
      <c r="H96" s="25">
        <f t="shared" si="10"/>
        <v>112367438.36414999</v>
      </c>
      <c r="I96" s="25">
        <f t="shared" si="10"/>
        <v>110177670.12697001</v>
      </c>
      <c r="J96" s="6">
        <f>(I96-H96)/H96</f>
        <v>-0.019487569255459768</v>
      </c>
    </row>
    <row r="97" spans="1:10" ht="15">
      <c r="A97" s="35" t="s">
        <v>7</v>
      </c>
      <c r="B97" s="39">
        <f>F75</f>
        <v>3555015.4201599997</v>
      </c>
      <c r="C97" s="21">
        <f>F88</f>
        <v>3768725.38242</v>
      </c>
      <c r="D97" s="40">
        <f>(C97-B97)/B97</f>
        <v>0.06011505914941489</v>
      </c>
      <c r="E97" s="39">
        <f>K75</f>
        <v>15012779.942</v>
      </c>
      <c r="F97" s="21">
        <f>K88</f>
        <v>15062687.683400001</v>
      </c>
      <c r="G97" s="43">
        <f>(F97-E97)/E97</f>
        <v>0.0033243504262910595</v>
      </c>
      <c r="H97" s="25">
        <f t="shared" si="10"/>
        <v>18567795.36216</v>
      </c>
      <c r="I97" s="25">
        <f t="shared" si="10"/>
        <v>18831413.06582</v>
      </c>
      <c r="J97" s="6">
        <f>(I97-H97)/H97</f>
        <v>0.014197576961518889</v>
      </c>
    </row>
    <row r="98" spans="1:10" ht="15.75" thickBot="1">
      <c r="A98" s="44"/>
      <c r="B98" s="45"/>
      <c r="C98" s="46"/>
      <c r="D98" s="46"/>
      <c r="E98" s="45"/>
      <c r="F98" s="46"/>
      <c r="G98" s="47"/>
      <c r="H98" s="25"/>
      <c r="I98" s="48"/>
      <c r="J98" s="48"/>
    </row>
    <row r="99" ht="15.75" thickBot="1"/>
    <row r="100" spans="2:5" ht="16.5" thickBot="1">
      <c r="B100" s="73" t="s">
        <v>38</v>
      </c>
      <c r="C100" s="74"/>
      <c r="D100" s="74"/>
      <c r="E100" s="75"/>
    </row>
    <row r="101" spans="2:5" ht="15.75">
      <c r="B101" s="2"/>
      <c r="C101" s="9" t="s">
        <v>29</v>
      </c>
      <c r="D101" s="9" t="s">
        <v>30</v>
      </c>
      <c r="E101" s="10" t="s">
        <v>39</v>
      </c>
    </row>
    <row r="102" spans="2:5" ht="15.75">
      <c r="B102" s="3" t="s">
        <v>2</v>
      </c>
      <c r="C102" s="6">
        <f>C90</f>
        <v>0.07048180481969384</v>
      </c>
      <c r="D102" s="6" t="s">
        <v>40</v>
      </c>
      <c r="E102" s="11">
        <f>J94</f>
        <v>0.07048180481969384</v>
      </c>
    </row>
    <row r="103" spans="2:5" ht="15.75">
      <c r="B103" s="3" t="s">
        <v>3</v>
      </c>
      <c r="C103" s="6">
        <f>D90</f>
        <v>0.0823601497736523</v>
      </c>
      <c r="D103" s="6" t="s">
        <v>40</v>
      </c>
      <c r="E103" s="11">
        <f>J95</f>
        <v>0.0823601497736523</v>
      </c>
    </row>
    <row r="104" spans="2:5" ht="15.75">
      <c r="B104" s="3" t="s">
        <v>31</v>
      </c>
      <c r="C104" s="6">
        <f>E90</f>
        <v>0.03506010424017228</v>
      </c>
      <c r="D104" s="6">
        <f>J90</f>
        <v>-0.03185618166563945</v>
      </c>
      <c r="E104" s="11">
        <f>J96</f>
        <v>-0.019487569255459768</v>
      </c>
    </row>
    <row r="105" spans="2:5" ht="15.75">
      <c r="B105" s="4" t="s">
        <v>7</v>
      </c>
      <c r="C105" s="7">
        <f>F90</f>
        <v>0.06011505914941489</v>
      </c>
      <c r="D105" s="7">
        <f>K90</f>
        <v>0.0033243504262910595</v>
      </c>
      <c r="E105" s="12">
        <f>J97</f>
        <v>0.014197576961518889</v>
      </c>
    </row>
    <row r="106" spans="2:5" ht="16.5" thickBot="1">
      <c r="B106" s="5" t="s">
        <v>39</v>
      </c>
      <c r="C106" s="8">
        <f>(SUM(C88:F88)-SUM(C75:F75))/SUM(C75:F75)</f>
        <v>0.05991568423093609</v>
      </c>
      <c r="D106" s="8">
        <f>(SUM(H88:K88)-SUM(H75:K75))/SUM(H75:K75)</f>
        <v>-0.02690209781958078</v>
      </c>
      <c r="E106" s="13">
        <v>0</v>
      </c>
    </row>
  </sheetData>
  <sheetProtection/>
  <mergeCells count="12">
    <mergeCell ref="H3:K3"/>
    <mergeCell ref="H18:K18"/>
    <mergeCell ref="H34:K34"/>
    <mergeCell ref="C64:F64"/>
    <mergeCell ref="H64:K64"/>
    <mergeCell ref="H92:J92"/>
    <mergeCell ref="B100:E100"/>
    <mergeCell ref="B92:D92"/>
    <mergeCell ref="E92:G92"/>
    <mergeCell ref="C77:F77"/>
    <mergeCell ref="H77:K77"/>
    <mergeCell ref="H49:K49"/>
  </mergeCells>
  <printOptions/>
  <pageMargins left="0.7" right="0.7" top="0.75" bottom="0.75" header="0.3" footer="0.3"/>
  <pageSetup fitToHeight="3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04"/>
  <sheetViews>
    <sheetView tabSelected="1" zoomScale="85" zoomScaleNormal="85" zoomScalePageLayoutView="0" workbookViewId="0" topLeftCell="A1">
      <selection activeCell="A1" sqref="A1:D16384"/>
    </sheetView>
  </sheetViews>
  <sheetFormatPr defaultColWidth="9.140625" defaultRowHeight="15" outlineLevelRow="1"/>
  <cols>
    <col min="1" max="1" width="9.140625" style="87" customWidth="1"/>
    <col min="2" max="2" width="34.00390625" style="87" customWidth="1"/>
    <col min="3" max="3" width="12.421875" style="87" customWidth="1"/>
    <col min="4" max="4" width="13.57421875" style="87" bestFit="1" customWidth="1"/>
    <col min="5" max="5" width="9.140625" style="49" customWidth="1"/>
    <col min="6" max="6" width="15.7109375" style="49" customWidth="1"/>
    <col min="7" max="7" width="19.7109375" style="49" customWidth="1"/>
    <col min="8" max="8" width="20.8515625" style="49" customWidth="1"/>
    <col min="9" max="9" width="15.8515625" style="49" customWidth="1"/>
    <col min="10" max="10" width="20.28125" style="49" customWidth="1"/>
    <col min="11" max="12" width="14.28125" style="49" bestFit="1" customWidth="1"/>
    <col min="13" max="13" width="14.57421875" style="49" bestFit="1" customWidth="1"/>
    <col min="14" max="15" width="12.57421875" style="49" bestFit="1" customWidth="1"/>
    <col min="16" max="16384" width="9.140625" style="49" customWidth="1"/>
  </cols>
  <sheetData>
    <row r="1" ht="15">
      <c r="D1" s="88"/>
    </row>
    <row r="2" spans="4:14" ht="15">
      <c r="D2" s="88"/>
      <c r="F2" s="72"/>
      <c r="G2" s="72"/>
      <c r="H2" s="72"/>
      <c r="I2" s="72"/>
      <c r="J2" s="25"/>
      <c r="K2" s="25"/>
      <c r="L2" s="84"/>
      <c r="M2" s="84"/>
      <c r="N2" s="84"/>
    </row>
    <row r="3" spans="4:14" ht="15">
      <c r="D3" s="88"/>
      <c r="F3" s="72"/>
      <c r="G3" s="72"/>
      <c r="H3" s="72" t="s">
        <v>48</v>
      </c>
      <c r="I3" s="72"/>
      <c r="J3" s="72" t="s">
        <v>48</v>
      </c>
      <c r="K3" s="25"/>
      <c r="L3" s="84"/>
      <c r="M3" s="84"/>
      <c r="N3" s="84"/>
    </row>
    <row r="4" spans="4:14" ht="15" customHeight="1">
      <c r="D4" s="88"/>
      <c r="F4" s="85" t="s">
        <v>25</v>
      </c>
      <c r="G4" s="85" t="s">
        <v>44</v>
      </c>
      <c r="H4" s="85" t="s">
        <v>45</v>
      </c>
      <c r="I4" s="85" t="s">
        <v>46</v>
      </c>
      <c r="J4" s="85" t="s">
        <v>47</v>
      </c>
      <c r="K4" s="25"/>
      <c r="L4" s="86"/>
      <c r="M4" s="86"/>
      <c r="N4" s="25"/>
    </row>
    <row r="5" spans="4:14" ht="81" customHeight="1">
      <c r="D5" s="88"/>
      <c r="F5" s="85"/>
      <c r="G5" s="85"/>
      <c r="H5" s="85"/>
      <c r="I5" s="85"/>
      <c r="J5" s="85"/>
      <c r="K5" s="25"/>
      <c r="L5" s="86"/>
      <c r="M5" s="86"/>
      <c r="N5" s="25"/>
    </row>
    <row r="6" ht="15">
      <c r="D6" s="88"/>
    </row>
    <row r="7" spans="1:4" ht="15" customHeight="1">
      <c r="A7" s="89"/>
      <c r="B7" s="89"/>
      <c r="D7" s="88"/>
    </row>
    <row r="8" spans="1:4" ht="15" customHeight="1">
      <c r="A8" s="89"/>
      <c r="B8" s="89"/>
      <c r="D8" s="88"/>
    </row>
    <row r="9" spans="1:4" ht="15">
      <c r="A9" s="90"/>
      <c r="B9" s="91"/>
      <c r="C9" s="91"/>
      <c r="D9" s="92"/>
    </row>
    <row r="10" spans="1:4" ht="15" customHeight="1" hidden="1" outlineLevel="1">
      <c r="A10" s="91"/>
      <c r="B10" s="93"/>
      <c r="C10" s="94"/>
      <c r="D10" s="95"/>
    </row>
    <row r="11" spans="1:8" ht="15" customHeight="1" hidden="1" outlineLevel="1">
      <c r="A11" s="91"/>
      <c r="B11" s="93"/>
      <c r="C11" s="94"/>
      <c r="D11" s="95"/>
      <c r="F11" s="51">
        <f>IF(ISERROR('IGS Rate Design'!$H$6*'IGS Customer Information'!$D11),"NA",'IGS Rate Design'!$H$6*'IGS Customer Information'!$D11)</f>
        <v>0</v>
      </c>
      <c r="G11" s="51">
        <f>IF(ISERROR('IGS Rate Design'!$H$37*'IGS Customer Information'!$D11),"NA",'IGS Rate Design'!$H$37*'IGS Customer Information'!$D11)</f>
        <v>0</v>
      </c>
      <c r="H11" s="51">
        <f>IF(ISERROR('IGS Rate Design'!$H$52*'IGS Customer Information'!$D11),"NA",'IGS Rate Design'!$H$52*'IGS Customer Information'!$D11)</f>
        <v>0</v>
      </c>
    </row>
    <row r="12" spans="1:8" ht="15" customHeight="1" hidden="1" outlineLevel="1">
      <c r="A12" s="91"/>
      <c r="B12" s="93"/>
      <c r="C12" s="94"/>
      <c r="D12" s="95"/>
      <c r="F12" s="51">
        <f>IF(ISERROR('IGS Rate Design'!$H$7*'IGS Customer Information'!$D12),"NA",'IGS Rate Design'!$H$7*'IGS Customer Information'!$D12)</f>
        <v>0</v>
      </c>
      <c r="G12" s="51">
        <f>IF(ISERROR('IGS Rate Design'!$H$38*'IGS Customer Information'!$D12),"NA",'IGS Rate Design'!$H$38*'IGS Customer Information'!$D12)</f>
        <v>0</v>
      </c>
      <c r="H12" s="51">
        <f>IF(ISERROR('IGS Rate Design'!$H$53*'IGS Customer Information'!$D12),"NA",'IGS Rate Design'!$H$53*'IGS Customer Information'!$D12)</f>
        <v>0</v>
      </c>
    </row>
    <row r="13" spans="1:8" ht="15" customHeight="1" hidden="1" outlineLevel="1">
      <c r="A13" s="91"/>
      <c r="B13" s="96"/>
      <c r="C13" s="97"/>
      <c r="D13" s="95"/>
      <c r="F13" s="51">
        <f>IF(ISERROR('IGS Rate Design'!$H$8*'IGS Customer Information'!$D13),"NA",'IGS Rate Design'!$H$8*'IGS Customer Information'!$D13)</f>
        <v>0</v>
      </c>
      <c r="G13" s="51">
        <f>IF(ISERROR('IGS Rate Design'!$H$39*'IGS Customer Information'!$D13),"NA",'IGS Rate Design'!$H$39*'IGS Customer Information'!$D13)</f>
        <v>0</v>
      </c>
      <c r="H13" s="51">
        <f>IF(ISERROR('IGS Rate Design'!$H$54*'IGS Customer Information'!$D13),"NA",'IGS Rate Design'!$H$54*'IGS Customer Information'!$D13)</f>
        <v>0</v>
      </c>
    </row>
    <row r="14" spans="1:8" ht="15" customHeight="1" hidden="1" outlineLevel="1">
      <c r="A14" s="91"/>
      <c r="B14" s="93"/>
      <c r="C14" s="94"/>
      <c r="D14" s="95"/>
      <c r="F14" s="51">
        <f>IF(ISERROR('IGS Rate Design'!$H$12*'IGS Customer Information'!$D14),"NA",'IGS Rate Design'!$H$12*'IGS Customer Information'!$D14)</f>
        <v>0</v>
      </c>
      <c r="G14" s="51"/>
      <c r="H14" s="51"/>
    </row>
    <row r="15" spans="1:8" ht="15" customHeight="1" hidden="1" outlineLevel="1">
      <c r="A15" s="91"/>
      <c r="B15" s="98"/>
      <c r="C15" s="94"/>
      <c r="D15" s="95"/>
      <c r="F15" s="51"/>
      <c r="G15" s="51"/>
      <c r="H15" s="51"/>
    </row>
    <row r="16" spans="1:8" ht="15" customHeight="1" hidden="1" outlineLevel="1">
      <c r="A16" s="91"/>
      <c r="B16" s="98"/>
      <c r="C16" s="94"/>
      <c r="D16" s="95"/>
      <c r="F16" s="51"/>
      <c r="G16" s="51">
        <f>IF(ISERROR('IGS Rate Design'!$H$41*'IGS Customer Information'!$D16),"NA",'IGS Rate Design'!$H$41*'IGS Customer Information'!$D16)</f>
        <v>0</v>
      </c>
      <c r="H16" s="51">
        <f>IF(ISERROR('IGS Rate Design'!$H$56*'IGS Customer Information'!$D16),"NA",'IGS Rate Design'!$H$56*'IGS Customer Information'!$D16)</f>
        <v>0</v>
      </c>
    </row>
    <row r="17" spans="1:8" ht="15" customHeight="1" hidden="1" outlineLevel="1">
      <c r="A17" s="91"/>
      <c r="B17" s="98"/>
      <c r="C17" s="94"/>
      <c r="D17" s="95"/>
      <c r="F17" s="51"/>
      <c r="G17" s="51">
        <f>IF(ISERROR('IGS Rate Design'!$H$42*'IGS Customer Information'!$D17),"NA",'IGS Rate Design'!$H$42*'IGS Customer Information'!$D17)</f>
        <v>0</v>
      </c>
      <c r="H17" s="51">
        <f>IF(ISERROR('IGS Rate Design'!$H$57*'IGS Customer Information'!$D17),"NA",'IGS Rate Design'!$H$57*'IGS Customer Information'!$D17)</f>
        <v>0</v>
      </c>
    </row>
    <row r="18" spans="3:14" ht="15" collapsed="1">
      <c r="C18" s="99"/>
      <c r="D18" s="100"/>
      <c r="E18" s="49" t="s">
        <v>27</v>
      </c>
      <c r="F18" s="52">
        <f>SUM(F10:F17)</f>
        <v>0</v>
      </c>
      <c r="G18" s="52">
        <f>SUM(G10:G17)</f>
        <v>0</v>
      </c>
      <c r="H18" s="52">
        <f>SUM(H10:H17)</f>
        <v>0</v>
      </c>
      <c r="I18" s="53" t="e">
        <f>(G18-F18)/F18</f>
        <v>#DIV/0!</v>
      </c>
      <c r="J18" s="53" t="str">
        <f>IF(ISERROR((H18-F18)/F18),"NA",(H18-F18)/F18)</f>
        <v>NA</v>
      </c>
      <c r="K18" s="54"/>
      <c r="L18" s="52"/>
      <c r="M18" s="52"/>
      <c r="N18" s="53"/>
    </row>
    <row r="19" spans="1:4" ht="15">
      <c r="A19" s="101"/>
      <c r="D19" s="88"/>
    </row>
    <row r="20" spans="2:4" ht="15" customHeight="1" hidden="1" outlineLevel="1">
      <c r="B20" s="102"/>
      <c r="C20" s="103"/>
      <c r="D20" s="95"/>
    </row>
    <row r="21" spans="2:8" ht="15" customHeight="1" hidden="1" outlineLevel="1">
      <c r="B21" s="102"/>
      <c r="C21" s="103"/>
      <c r="D21" s="95"/>
      <c r="F21" s="51">
        <f>IF(ISERROR('IGS Rate Design'!$H$6*'IGS Customer Information'!$D21),"NA",'IGS Rate Design'!$H$6*'IGS Customer Information'!$D21)</f>
        <v>0</v>
      </c>
      <c r="G21" s="51">
        <f>IF(ISERROR('IGS Rate Design'!$H$37*'IGS Customer Information'!$D21),"NA",'IGS Rate Design'!$H$37*'IGS Customer Information'!$D21)</f>
        <v>0</v>
      </c>
      <c r="H21" s="51">
        <f>IF(ISERROR('IGS Rate Design'!$H$52*'IGS Customer Information'!$D21),"NA",'IGS Rate Design'!$H$52*'IGS Customer Information'!$D21)</f>
        <v>0</v>
      </c>
    </row>
    <row r="22" spans="2:8" ht="15" customHeight="1" hidden="1" outlineLevel="1">
      <c r="B22" s="102"/>
      <c r="C22" s="103"/>
      <c r="D22" s="95"/>
      <c r="F22" s="51">
        <f>IF(ISERROR('IGS Rate Design'!$H$7*'IGS Customer Information'!$D22),"NA",'IGS Rate Design'!$H$7*'IGS Customer Information'!$D22)</f>
        <v>0</v>
      </c>
      <c r="G22" s="51">
        <f>IF(ISERROR('IGS Rate Design'!$H$38*'IGS Customer Information'!$D22),"NA",'IGS Rate Design'!$H$38*'IGS Customer Information'!$D22)</f>
        <v>0</v>
      </c>
      <c r="H22" s="51">
        <f>IF(ISERROR('IGS Rate Design'!$H$53*'IGS Customer Information'!$D22),"NA",'IGS Rate Design'!$H$53*'IGS Customer Information'!$D22)</f>
        <v>0</v>
      </c>
    </row>
    <row r="23" spans="1:8" ht="15" customHeight="1" hidden="1" outlineLevel="1">
      <c r="A23" s="104"/>
      <c r="B23" s="105"/>
      <c r="C23" s="106"/>
      <c r="D23" s="95"/>
      <c r="F23" s="51">
        <f>IF(ISERROR('IGS Rate Design'!$H$8*'IGS Customer Information'!$D23),"NA",'IGS Rate Design'!$H$8*'IGS Customer Information'!$D23)</f>
        <v>0</v>
      </c>
      <c r="G23" s="51">
        <f>IF(ISERROR('IGS Rate Design'!$H$39*'IGS Customer Information'!$D23),"NA",'IGS Rate Design'!$H$39*'IGS Customer Information'!$D23)</f>
        <v>0</v>
      </c>
      <c r="H23" s="51">
        <f>IF(ISERROR('IGS Rate Design'!$H$54*'IGS Customer Information'!$D23),"NA",'IGS Rate Design'!$H$54*'IGS Customer Information'!$D23)</f>
        <v>0</v>
      </c>
    </row>
    <row r="24" spans="2:8" ht="15" customHeight="1" hidden="1" outlineLevel="1">
      <c r="B24" s="102"/>
      <c r="C24" s="103"/>
      <c r="D24" s="95"/>
      <c r="F24" s="51">
        <f>IF(ISERROR('IGS Rate Design'!$H$12*'IGS Customer Information'!$D24),"NA",'IGS Rate Design'!$H$12*'IGS Customer Information'!$D24)</f>
        <v>0</v>
      </c>
      <c r="G24" s="51"/>
      <c r="H24" s="51"/>
    </row>
    <row r="25" spans="2:8" ht="15" customHeight="1" hidden="1" outlineLevel="1">
      <c r="B25" s="107"/>
      <c r="C25" s="103"/>
      <c r="D25" s="95"/>
      <c r="F25" s="51"/>
      <c r="G25" s="51"/>
      <c r="H25" s="51"/>
    </row>
    <row r="26" spans="2:8" ht="15" customHeight="1" hidden="1" outlineLevel="1">
      <c r="B26" s="107"/>
      <c r="C26" s="103"/>
      <c r="D26" s="95"/>
      <c r="F26" s="51"/>
      <c r="G26" s="51">
        <f>IF(ISERROR('IGS Rate Design'!$H$41*'IGS Customer Information'!$D26),"NA",'IGS Rate Design'!$H$41*'IGS Customer Information'!$D26)</f>
        <v>0</v>
      </c>
      <c r="H26" s="51">
        <f>IF(ISERROR('IGS Rate Design'!$H$56*'IGS Customer Information'!$D26),"NA",'IGS Rate Design'!$H$56*'IGS Customer Information'!$D26)</f>
        <v>0</v>
      </c>
    </row>
    <row r="27" spans="2:8" ht="15" customHeight="1" hidden="1" outlineLevel="1">
      <c r="B27" s="107"/>
      <c r="C27" s="103"/>
      <c r="D27" s="95"/>
      <c r="F27" s="51"/>
      <c r="G27" s="51">
        <f>IF(ISERROR('IGS Rate Design'!$H$42*'IGS Customer Information'!$D27),"NA",'IGS Rate Design'!$H$42*'IGS Customer Information'!$D27)</f>
        <v>0</v>
      </c>
      <c r="H27" s="51">
        <f>IF(ISERROR('IGS Rate Design'!$H$57*'IGS Customer Information'!$D27),"NA",'IGS Rate Design'!$H$57*'IGS Customer Information'!$D27)</f>
        <v>0</v>
      </c>
    </row>
    <row r="28" spans="4:10" ht="15" collapsed="1">
      <c r="D28" s="88"/>
      <c r="E28" s="49" t="s">
        <v>27</v>
      </c>
      <c r="F28" s="52">
        <f>SUM(F20:F27)</f>
        <v>0</v>
      </c>
      <c r="G28" s="52">
        <f>SUM(G20:G27)</f>
        <v>0</v>
      </c>
      <c r="H28" s="52">
        <f>SUM(H20:H27)</f>
        <v>0</v>
      </c>
      <c r="I28" s="53" t="e">
        <f>(G28-F28)/F28</f>
        <v>#DIV/0!</v>
      </c>
      <c r="J28" s="53" t="str">
        <f>IF(ISERROR((H28-F28)/F28),"NA",(H28-F28)/F28)</f>
        <v>NA</v>
      </c>
    </row>
    <row r="29" spans="1:4" ht="15">
      <c r="A29" s="101"/>
      <c r="D29" s="88"/>
    </row>
    <row r="30" spans="2:4" ht="15" customHeight="1" hidden="1" outlineLevel="1">
      <c r="B30" s="102"/>
      <c r="C30" s="103"/>
      <c r="D30" s="95"/>
    </row>
    <row r="31" spans="2:8" ht="15" customHeight="1" hidden="1" outlineLevel="1">
      <c r="B31" s="102"/>
      <c r="C31" s="103"/>
      <c r="D31" s="95"/>
      <c r="F31" s="51">
        <f>IF(ISERROR('IGS Rate Design'!$H$6*'IGS Customer Information'!$D31),"NA",'IGS Rate Design'!$H$6*'IGS Customer Information'!$D31)</f>
        <v>0</v>
      </c>
      <c r="G31" s="51">
        <f>IF(ISERROR('IGS Rate Design'!$H$37*'IGS Customer Information'!$D31),"NA",'IGS Rate Design'!$H$37*'IGS Customer Information'!$D31)</f>
        <v>0</v>
      </c>
      <c r="H31" s="51">
        <f>IF(ISERROR('IGS Rate Design'!$H$52*'IGS Customer Information'!$D31),"NA",'IGS Rate Design'!$H$52*'IGS Customer Information'!$D31)</f>
        <v>0</v>
      </c>
    </row>
    <row r="32" spans="2:8" ht="15" customHeight="1" hidden="1" outlineLevel="1">
      <c r="B32" s="102"/>
      <c r="C32" s="103"/>
      <c r="D32" s="95"/>
      <c r="F32" s="51">
        <f>IF(ISERROR('IGS Rate Design'!$H$7*'IGS Customer Information'!$D32),"NA",'IGS Rate Design'!$H$7*'IGS Customer Information'!$D32)</f>
        <v>0</v>
      </c>
      <c r="G32" s="51">
        <f>IF(ISERROR('IGS Rate Design'!$H$38*'IGS Customer Information'!$D32),"NA",'IGS Rate Design'!$H$38*'IGS Customer Information'!$D32)</f>
        <v>0</v>
      </c>
      <c r="H32" s="51">
        <f>IF(ISERROR('IGS Rate Design'!$H$53*'IGS Customer Information'!$D32),"NA",'IGS Rate Design'!$H$53*'IGS Customer Information'!$D32)</f>
        <v>0</v>
      </c>
    </row>
    <row r="33" spans="1:8" ht="15" customHeight="1" hidden="1" outlineLevel="1">
      <c r="A33" s="108"/>
      <c r="B33" s="109"/>
      <c r="C33" s="110"/>
      <c r="D33" s="95"/>
      <c r="F33" s="51">
        <f>IF(ISERROR('IGS Rate Design'!$H$8*'IGS Customer Information'!$D33),"NA",'IGS Rate Design'!$H$8*'IGS Customer Information'!$D33)</f>
        <v>0</v>
      </c>
      <c r="G33" s="51">
        <f>IF(ISERROR('IGS Rate Design'!$H$39*'IGS Customer Information'!$D33),"NA",'IGS Rate Design'!$H$39*'IGS Customer Information'!$D33)</f>
        <v>0</v>
      </c>
      <c r="H33" s="51">
        <f>IF(ISERROR('IGS Rate Design'!$H$54*'IGS Customer Information'!$D33),"NA",'IGS Rate Design'!$H$54*'IGS Customer Information'!$D33)</f>
        <v>0</v>
      </c>
    </row>
    <row r="34" spans="2:8" ht="15" customHeight="1" hidden="1" outlineLevel="1">
      <c r="B34" s="102"/>
      <c r="C34" s="103"/>
      <c r="D34" s="95"/>
      <c r="F34" s="51">
        <f>IF(ISERROR('IGS Rate Design'!$H$12*'IGS Customer Information'!$D34),"NA",'IGS Rate Design'!$H$12*'IGS Customer Information'!$D34)</f>
        <v>0</v>
      </c>
      <c r="G34" s="51"/>
      <c r="H34" s="51"/>
    </row>
    <row r="35" spans="2:8" ht="15" customHeight="1" hidden="1" outlineLevel="1">
      <c r="B35" s="107"/>
      <c r="C35" s="103"/>
      <c r="D35" s="95"/>
      <c r="F35" s="51"/>
      <c r="G35" s="51"/>
      <c r="H35" s="51"/>
    </row>
    <row r="36" spans="2:8" ht="15" customHeight="1" hidden="1" outlineLevel="1">
      <c r="B36" s="107"/>
      <c r="C36" s="103"/>
      <c r="D36" s="95"/>
      <c r="F36" s="51"/>
      <c r="G36" s="51">
        <f>IF(ISERROR('IGS Rate Design'!$H$41*'IGS Customer Information'!$D36),"NA",'IGS Rate Design'!$H$41*'IGS Customer Information'!$D36)</f>
        <v>0</v>
      </c>
      <c r="H36" s="51">
        <f>IF(ISERROR('IGS Rate Design'!$H$56*'IGS Customer Information'!$D36),"NA",'IGS Rate Design'!$H$56*'IGS Customer Information'!$D36)</f>
        <v>0</v>
      </c>
    </row>
    <row r="37" spans="2:8" ht="15" customHeight="1" hidden="1" outlineLevel="1">
      <c r="B37" s="107"/>
      <c r="C37" s="103"/>
      <c r="D37" s="95"/>
      <c r="F37" s="51"/>
      <c r="G37" s="51">
        <f>IF(ISERROR('IGS Rate Design'!$H$42*'IGS Customer Information'!$D37),"NA",'IGS Rate Design'!$H$42*'IGS Customer Information'!$D37)</f>
        <v>0</v>
      </c>
      <c r="H37" s="51">
        <f>IF(ISERROR('IGS Rate Design'!$H$57*'IGS Customer Information'!$D37),"NA",'IGS Rate Design'!$H$57*'IGS Customer Information'!$D37)</f>
        <v>0</v>
      </c>
    </row>
    <row r="38" spans="4:10" ht="15" collapsed="1">
      <c r="D38" s="88"/>
      <c r="E38" s="49" t="s">
        <v>27</v>
      </c>
      <c r="F38" s="52">
        <f>SUM(F30:F37)</f>
        <v>0</v>
      </c>
      <c r="G38" s="52">
        <f>SUM(G30:G37)</f>
        <v>0</v>
      </c>
      <c r="H38" s="52">
        <f>SUM(H30:H37)</f>
        <v>0</v>
      </c>
      <c r="I38" s="53" t="e">
        <f>(G38-F38)/F38</f>
        <v>#DIV/0!</v>
      </c>
      <c r="J38" s="53" t="str">
        <f>IF(ISERROR((H38-F38)/F38),"NA",(H38-F38)/F38)</f>
        <v>NA</v>
      </c>
    </row>
    <row r="39" spans="1:4" ht="15">
      <c r="A39" s="101"/>
      <c r="D39" s="88"/>
    </row>
    <row r="40" spans="2:4" ht="15" customHeight="1" hidden="1" outlineLevel="1">
      <c r="B40" s="102"/>
      <c r="C40" s="103"/>
      <c r="D40" s="95"/>
    </row>
    <row r="41" spans="2:8" ht="15" customHeight="1" hidden="1" outlineLevel="1">
      <c r="B41" s="102"/>
      <c r="C41" s="103"/>
      <c r="D41" s="95"/>
      <c r="F41" s="51">
        <f>IF(ISERROR('IGS Rate Design'!$H$6*'IGS Customer Information'!$D41),"NA",'IGS Rate Design'!$H$6*'IGS Customer Information'!$D41)</f>
        <v>0</v>
      </c>
      <c r="G41" s="51">
        <f>IF(ISERROR('IGS Rate Design'!$H$37*'IGS Customer Information'!$D41),"NA",'IGS Rate Design'!$H$37*'IGS Customer Information'!$D41)</f>
        <v>0</v>
      </c>
      <c r="H41" s="51">
        <f>IF(ISERROR('IGS Rate Design'!$H$52*'IGS Customer Information'!$D41),"NA",'IGS Rate Design'!$H$52*'IGS Customer Information'!$D41)</f>
        <v>0</v>
      </c>
    </row>
    <row r="42" spans="2:8" ht="15" customHeight="1" hidden="1" outlineLevel="1">
      <c r="B42" s="102"/>
      <c r="C42" s="103"/>
      <c r="D42" s="95"/>
      <c r="F42" s="51">
        <f>IF(ISERROR('IGS Rate Design'!$H$7*'IGS Customer Information'!$D42),"NA",'IGS Rate Design'!$H$7*'IGS Customer Information'!$D42)</f>
        <v>0</v>
      </c>
      <c r="G42" s="51">
        <f>IF(ISERROR('IGS Rate Design'!$H$38*'IGS Customer Information'!$D42),"NA",'IGS Rate Design'!$H$38*'IGS Customer Information'!$D42)</f>
        <v>0</v>
      </c>
      <c r="H42" s="51">
        <f>IF(ISERROR('IGS Rate Design'!$H$53*'IGS Customer Information'!$D42),"NA",'IGS Rate Design'!$H$53*'IGS Customer Information'!$D42)</f>
        <v>0</v>
      </c>
    </row>
    <row r="43" spans="1:8" ht="15" customHeight="1" hidden="1" outlineLevel="1">
      <c r="A43" s="111"/>
      <c r="B43" s="112"/>
      <c r="C43" s="113"/>
      <c r="D43" s="95"/>
      <c r="F43" s="51">
        <f>IF(ISERROR('IGS Rate Design'!$H$8*'IGS Customer Information'!$D43),"NA",'IGS Rate Design'!$H$8*'IGS Customer Information'!$D43)</f>
        <v>0</v>
      </c>
      <c r="G43" s="51">
        <f>IF(ISERROR('IGS Rate Design'!$H$39*'IGS Customer Information'!$D43),"NA",'IGS Rate Design'!$H$39*'IGS Customer Information'!$D43)</f>
        <v>0</v>
      </c>
      <c r="H43" s="51">
        <f>IF(ISERROR('IGS Rate Design'!$H$54*'IGS Customer Information'!$D43),"NA",'IGS Rate Design'!$H$54*'IGS Customer Information'!$D43)</f>
        <v>0</v>
      </c>
    </row>
    <row r="44" spans="2:8" ht="15" customHeight="1" hidden="1" outlineLevel="1">
      <c r="B44" s="102"/>
      <c r="C44" s="103"/>
      <c r="D44" s="95"/>
      <c r="F44" s="51">
        <f>IF(ISERROR('IGS Rate Design'!$H$12*'IGS Customer Information'!$D44),"NA",'IGS Rate Design'!$H$12*'IGS Customer Information'!$D44)</f>
        <v>0</v>
      </c>
      <c r="G44" s="51"/>
      <c r="H44" s="51"/>
    </row>
    <row r="45" spans="2:8" ht="15" customHeight="1" hidden="1" outlineLevel="1">
      <c r="B45" s="107"/>
      <c r="C45" s="103"/>
      <c r="D45" s="95"/>
      <c r="F45" s="51"/>
      <c r="G45" s="51"/>
      <c r="H45" s="51"/>
    </row>
    <row r="46" spans="2:8" ht="15" customHeight="1" hidden="1" outlineLevel="1">
      <c r="B46" s="107"/>
      <c r="C46" s="103"/>
      <c r="D46" s="95"/>
      <c r="F46" s="51"/>
      <c r="G46" s="51">
        <f>IF(ISERROR('IGS Rate Design'!$H$41*'IGS Customer Information'!$D46),"NA",'IGS Rate Design'!$H$41*'IGS Customer Information'!$D46)</f>
        <v>0</v>
      </c>
      <c r="H46" s="51">
        <f>IF(ISERROR('IGS Rate Design'!$H$56*'IGS Customer Information'!$D46),"NA",'IGS Rate Design'!$H$56*'IGS Customer Information'!$D46)</f>
        <v>0</v>
      </c>
    </row>
    <row r="47" spans="2:8" ht="15" customHeight="1" hidden="1" outlineLevel="1">
      <c r="B47" s="107"/>
      <c r="C47" s="103"/>
      <c r="D47" s="95"/>
      <c r="F47" s="51"/>
      <c r="G47" s="51">
        <f>IF(ISERROR('IGS Rate Design'!$H$42*'IGS Customer Information'!$D47),"NA",'IGS Rate Design'!$H$42*'IGS Customer Information'!$D47)</f>
        <v>0</v>
      </c>
      <c r="H47" s="51">
        <f>IF(ISERROR('IGS Rate Design'!$H$57*'IGS Customer Information'!$D47),"NA",'IGS Rate Design'!$H$57*'IGS Customer Information'!$D47)</f>
        <v>0</v>
      </c>
    </row>
    <row r="48" spans="4:10" ht="15" collapsed="1">
      <c r="D48" s="88"/>
      <c r="E48" s="49" t="s">
        <v>27</v>
      </c>
      <c r="F48" s="52">
        <f>SUM(F40:F47)</f>
        <v>0</v>
      </c>
      <c r="G48" s="52">
        <f>SUM(G40:G47)</f>
        <v>0</v>
      </c>
      <c r="H48" s="52">
        <f>SUM(H40:H47)</f>
        <v>0</v>
      </c>
      <c r="I48" s="53" t="e">
        <f>(G48-F48)/F48</f>
        <v>#DIV/0!</v>
      </c>
      <c r="J48" s="53" t="str">
        <f>IF(ISERROR((H48-F48)/F48),"NA",(H48-F48)/F48)</f>
        <v>NA</v>
      </c>
    </row>
    <row r="49" spans="1:4" ht="15">
      <c r="A49" s="101"/>
      <c r="D49" s="88"/>
    </row>
    <row r="50" spans="2:4" ht="15" customHeight="1" hidden="1" outlineLevel="1">
      <c r="B50" s="102"/>
      <c r="C50" s="103"/>
      <c r="D50" s="95"/>
    </row>
    <row r="51" spans="2:8" ht="15" customHeight="1" hidden="1" outlineLevel="1">
      <c r="B51" s="102"/>
      <c r="C51" s="103"/>
      <c r="D51" s="95"/>
      <c r="F51" s="51">
        <f>IF(ISERROR('IGS Rate Design'!$H$6*'IGS Customer Information'!$D51),"NA",'IGS Rate Design'!$H$6*'IGS Customer Information'!$D51)</f>
        <v>0</v>
      </c>
      <c r="G51" s="51">
        <f>IF(ISERROR('IGS Rate Design'!$H$37*'IGS Customer Information'!$D51),"NA",'IGS Rate Design'!$H$37*'IGS Customer Information'!$D51)</f>
        <v>0</v>
      </c>
      <c r="H51" s="51">
        <f>IF(ISERROR('IGS Rate Design'!$H$52*'IGS Customer Information'!$D51),"NA",'IGS Rate Design'!$H$52*'IGS Customer Information'!$D51)</f>
        <v>0</v>
      </c>
    </row>
    <row r="52" spans="2:8" ht="15" customHeight="1" hidden="1" outlineLevel="1">
      <c r="B52" s="102"/>
      <c r="C52" s="103"/>
      <c r="D52" s="95"/>
      <c r="F52" s="51">
        <f>IF(ISERROR('IGS Rate Design'!$H$7*'IGS Customer Information'!$D52),"NA",'IGS Rate Design'!$H$7*'IGS Customer Information'!$D52)</f>
        <v>0</v>
      </c>
      <c r="G52" s="51">
        <f>IF(ISERROR('IGS Rate Design'!$H$38*'IGS Customer Information'!$D52),"NA",'IGS Rate Design'!$H$38*'IGS Customer Information'!$D52)</f>
        <v>0</v>
      </c>
      <c r="H52" s="51">
        <f>IF(ISERROR('IGS Rate Design'!$H$53*'IGS Customer Information'!$D52),"NA",'IGS Rate Design'!$H$53*'IGS Customer Information'!$D52)</f>
        <v>0</v>
      </c>
    </row>
    <row r="53" spans="1:8" ht="15" customHeight="1" hidden="1" outlineLevel="1">
      <c r="A53" s="114"/>
      <c r="B53" s="115"/>
      <c r="C53" s="116"/>
      <c r="D53" s="95"/>
      <c r="F53" s="51">
        <f>IF(ISERROR('IGS Rate Design'!$H$8*'IGS Customer Information'!$D53),"NA",'IGS Rate Design'!$H$8*'IGS Customer Information'!$D53)</f>
        <v>0</v>
      </c>
      <c r="G53" s="51">
        <f>IF(ISERROR('IGS Rate Design'!$H$39*'IGS Customer Information'!$D53),"NA",'IGS Rate Design'!$H$39*'IGS Customer Information'!$D53)</f>
        <v>0</v>
      </c>
      <c r="H53" s="51">
        <f>IF(ISERROR('IGS Rate Design'!$H$54*'IGS Customer Information'!$D53),"NA",'IGS Rate Design'!$H$54*'IGS Customer Information'!$D53)</f>
        <v>0</v>
      </c>
    </row>
    <row r="54" spans="2:8" ht="15" customHeight="1" hidden="1" outlineLevel="1">
      <c r="B54" s="102"/>
      <c r="C54" s="103"/>
      <c r="D54" s="95"/>
      <c r="F54" s="51">
        <f>IF(ISERROR('IGS Rate Design'!$H$12*'IGS Customer Information'!$D54),"NA",'IGS Rate Design'!$H$12*'IGS Customer Information'!$D54)</f>
        <v>0</v>
      </c>
      <c r="G54" s="51"/>
      <c r="H54" s="51"/>
    </row>
    <row r="55" spans="2:8" ht="15" customHeight="1" hidden="1" outlineLevel="1">
      <c r="B55" s="107"/>
      <c r="C55" s="103"/>
      <c r="D55" s="95"/>
      <c r="F55" s="51"/>
      <c r="G55" s="51"/>
      <c r="H55" s="51"/>
    </row>
    <row r="56" spans="2:8" ht="15" customHeight="1" hidden="1" outlineLevel="1">
      <c r="B56" s="107"/>
      <c r="C56" s="103"/>
      <c r="D56" s="95"/>
      <c r="F56" s="51"/>
      <c r="G56" s="51">
        <f>IF(ISERROR('IGS Rate Design'!$H$41*'IGS Customer Information'!$D56),"NA",'IGS Rate Design'!$H$41*'IGS Customer Information'!$D56)</f>
        <v>0</v>
      </c>
      <c r="H56" s="51">
        <f>IF(ISERROR('IGS Rate Design'!$H$56*'IGS Customer Information'!$D56),"NA",'IGS Rate Design'!$H$56*'IGS Customer Information'!$D56)</f>
        <v>0</v>
      </c>
    </row>
    <row r="57" spans="2:8" ht="15" customHeight="1" hidden="1" outlineLevel="1">
      <c r="B57" s="107"/>
      <c r="C57" s="103"/>
      <c r="D57" s="95"/>
      <c r="F57" s="51"/>
      <c r="G57" s="51">
        <f>IF(ISERROR('IGS Rate Design'!$H$42*'IGS Customer Information'!$D57),"NA",'IGS Rate Design'!$H$42*'IGS Customer Information'!$D57)</f>
        <v>0</v>
      </c>
      <c r="H57" s="51">
        <f>IF(ISERROR('IGS Rate Design'!$H$57*'IGS Customer Information'!$D57),"NA",'IGS Rate Design'!$H$57*'IGS Customer Information'!$D57)</f>
        <v>0</v>
      </c>
    </row>
    <row r="58" spans="4:10" ht="15" collapsed="1">
      <c r="D58" s="88"/>
      <c r="E58" s="49" t="s">
        <v>27</v>
      </c>
      <c r="F58" s="52">
        <f>SUM(F50:F57)</f>
        <v>0</v>
      </c>
      <c r="G58" s="52">
        <f>SUM(G50:G57)</f>
        <v>0</v>
      </c>
      <c r="H58" s="52">
        <f>SUM(H50:H57)</f>
        <v>0</v>
      </c>
      <c r="I58" s="53" t="e">
        <f>(G58-F58)/F58</f>
        <v>#DIV/0!</v>
      </c>
      <c r="J58" s="53" t="str">
        <f>IF(ISERROR((H58-F58)/F58),"NA",(H58-F58)/F58)</f>
        <v>NA</v>
      </c>
    </row>
    <row r="59" spans="1:4" ht="15">
      <c r="A59" s="101"/>
      <c r="D59" s="88"/>
    </row>
    <row r="60" spans="2:4" ht="15" customHeight="1" hidden="1" outlineLevel="1">
      <c r="B60" s="102"/>
      <c r="C60" s="103"/>
      <c r="D60" s="95"/>
    </row>
    <row r="61" spans="2:8" ht="15" customHeight="1" hidden="1" outlineLevel="1">
      <c r="B61" s="102"/>
      <c r="C61" s="103"/>
      <c r="D61" s="95"/>
      <c r="F61" s="51">
        <f>IF(ISERROR('IGS Rate Design'!$H$6*'IGS Customer Information'!$D61),"NA",'IGS Rate Design'!$H$6*'IGS Customer Information'!$D61)</f>
        <v>0</v>
      </c>
      <c r="G61" s="51">
        <f>IF(ISERROR('IGS Rate Design'!$H$37*'IGS Customer Information'!$D61),"NA",'IGS Rate Design'!$H$37*'IGS Customer Information'!$D61)</f>
        <v>0</v>
      </c>
      <c r="H61" s="51">
        <f>IF(ISERROR('IGS Rate Design'!$H$52*'IGS Customer Information'!$D61),"NA",'IGS Rate Design'!$H$52*'IGS Customer Information'!$D61)</f>
        <v>0</v>
      </c>
    </row>
    <row r="62" spans="2:8" ht="15" customHeight="1" hidden="1" outlineLevel="1">
      <c r="B62" s="102"/>
      <c r="C62" s="103"/>
      <c r="D62" s="95"/>
      <c r="F62" s="51">
        <f>IF(ISERROR('IGS Rate Design'!$H$7*'IGS Customer Information'!$D62),"NA",'IGS Rate Design'!$H$7*'IGS Customer Information'!$D62)</f>
        <v>0</v>
      </c>
      <c r="G62" s="51">
        <f>IF(ISERROR('IGS Rate Design'!$H$38*'IGS Customer Information'!$D62),"NA",'IGS Rate Design'!$H$38*'IGS Customer Information'!$D62)</f>
        <v>0</v>
      </c>
      <c r="H62" s="51">
        <f>IF(ISERROR('IGS Rate Design'!$H$53*'IGS Customer Information'!$D62),"NA",'IGS Rate Design'!$H$53*'IGS Customer Information'!$D62)</f>
        <v>0</v>
      </c>
    </row>
    <row r="63" spans="1:8" ht="15" customHeight="1" hidden="1" outlineLevel="1">
      <c r="A63" s="117"/>
      <c r="B63" s="118"/>
      <c r="C63" s="119"/>
      <c r="D63" s="95"/>
      <c r="F63" s="51">
        <f>IF(ISERROR('IGS Rate Design'!$H$8*'IGS Customer Information'!$D63),"NA",'IGS Rate Design'!$H$8*'IGS Customer Information'!$D63)</f>
        <v>0</v>
      </c>
      <c r="G63" s="51">
        <f>IF(ISERROR('IGS Rate Design'!$H$39*'IGS Customer Information'!$D63),"NA",'IGS Rate Design'!$H$39*'IGS Customer Information'!$D63)</f>
        <v>0</v>
      </c>
      <c r="H63" s="51">
        <f>IF(ISERROR('IGS Rate Design'!$H$54*'IGS Customer Information'!$D63),"NA",'IGS Rate Design'!$H$54*'IGS Customer Information'!$D63)</f>
        <v>0</v>
      </c>
    </row>
    <row r="64" spans="2:8" ht="15" customHeight="1" hidden="1" outlineLevel="1">
      <c r="B64" s="102"/>
      <c r="C64" s="103"/>
      <c r="D64" s="95"/>
      <c r="F64" s="51">
        <f>IF(ISERROR('IGS Rate Design'!$H$12*'IGS Customer Information'!$D64),"NA",'IGS Rate Design'!$H$12*'IGS Customer Information'!$D64)</f>
        <v>0</v>
      </c>
      <c r="G64" s="51"/>
      <c r="H64" s="51"/>
    </row>
    <row r="65" spans="2:8" ht="15" customHeight="1" hidden="1" outlineLevel="1">
      <c r="B65" s="107"/>
      <c r="C65" s="103"/>
      <c r="D65" s="95"/>
      <c r="F65" s="51"/>
      <c r="G65" s="51"/>
      <c r="H65" s="51"/>
    </row>
    <row r="66" spans="2:8" ht="15" customHeight="1" hidden="1" outlineLevel="1">
      <c r="B66" s="107"/>
      <c r="C66" s="103"/>
      <c r="D66" s="95"/>
      <c r="F66" s="51"/>
      <c r="G66" s="51">
        <f>IF(ISERROR('IGS Rate Design'!$H$41*'IGS Customer Information'!$D66),"NA",'IGS Rate Design'!$H$41*'IGS Customer Information'!$D66)</f>
        <v>0</v>
      </c>
      <c r="H66" s="51">
        <f>IF(ISERROR('IGS Rate Design'!$H$56*'IGS Customer Information'!$D66),"NA",'IGS Rate Design'!$H$56*'IGS Customer Information'!$D66)</f>
        <v>0</v>
      </c>
    </row>
    <row r="67" spans="2:8" ht="15" customHeight="1" hidden="1" outlineLevel="1">
      <c r="B67" s="107"/>
      <c r="C67" s="103"/>
      <c r="D67" s="95"/>
      <c r="F67" s="51"/>
      <c r="G67" s="51">
        <f>IF(ISERROR('IGS Rate Design'!$H$42*'IGS Customer Information'!$D67),"NA",'IGS Rate Design'!$H$42*'IGS Customer Information'!$D67)</f>
        <v>0</v>
      </c>
      <c r="H67" s="51">
        <f>IF(ISERROR('IGS Rate Design'!$H$57*'IGS Customer Information'!$D67),"NA",'IGS Rate Design'!$H$57*'IGS Customer Information'!$D67)</f>
        <v>0</v>
      </c>
    </row>
    <row r="68" spans="4:10" ht="15" collapsed="1">
      <c r="D68" s="88"/>
      <c r="E68" s="49" t="s">
        <v>27</v>
      </c>
      <c r="F68" s="52">
        <f>SUM(F60:F67)</f>
        <v>0</v>
      </c>
      <c r="G68" s="52">
        <f>SUM(G60:G67)</f>
        <v>0</v>
      </c>
      <c r="H68" s="52">
        <f>SUM(H60:H67)</f>
        <v>0</v>
      </c>
      <c r="I68" s="53" t="e">
        <f>(G68-F68)/F68</f>
        <v>#DIV/0!</v>
      </c>
      <c r="J68" s="53" t="str">
        <f>IF(ISERROR((H68-F68)/F68),"NA",(H68-F68)/F68)</f>
        <v>NA</v>
      </c>
    </row>
    <row r="69" spans="1:4" ht="15">
      <c r="A69" s="101"/>
      <c r="D69" s="88"/>
    </row>
    <row r="70" spans="2:4" ht="15" customHeight="1" hidden="1" outlineLevel="1">
      <c r="B70" s="102"/>
      <c r="C70" s="103"/>
      <c r="D70" s="95"/>
    </row>
    <row r="71" spans="2:12" ht="15" customHeight="1" hidden="1" outlineLevel="1">
      <c r="B71" s="102"/>
      <c r="C71" s="103"/>
      <c r="D71" s="95"/>
      <c r="F71" s="51">
        <f>IF(ISERROR('IGS Rate Design'!$H$6*'IGS Customer Information'!$D71),"NA",'IGS Rate Design'!$H$6*'IGS Customer Information'!$D71)</f>
        <v>0</v>
      </c>
      <c r="G71" s="51">
        <f>IF(ISERROR('IGS Rate Design'!$H$37*'IGS Customer Information'!$D71),"NA",'IGS Rate Design'!$H$37*'IGS Customer Information'!$D71)</f>
        <v>0</v>
      </c>
      <c r="H71" s="51">
        <f>IF(ISERROR('IGS Rate Design'!$H$52*'IGS Customer Information'!$D71),"NA",'IGS Rate Design'!$H$52*'IGS Customer Information'!$D71)</f>
        <v>0</v>
      </c>
      <c r="K71" s="55">
        <f aca="true" t="shared" si="0" ref="K71:L73">F11+F21+F31+F41+F51+F61+F71</f>
        <v>0</v>
      </c>
      <c r="L71" s="55">
        <f t="shared" si="0"/>
        <v>0</v>
      </c>
    </row>
    <row r="72" spans="2:13" ht="15" customHeight="1" hidden="1" outlineLevel="1">
      <c r="B72" s="102"/>
      <c r="C72" s="103"/>
      <c r="D72" s="95"/>
      <c r="F72" s="51">
        <f>IF(ISERROR('IGS Rate Design'!$H$7*'IGS Customer Information'!$D72),"NA",'IGS Rate Design'!$H$7*'IGS Customer Information'!$D72)</f>
        <v>0</v>
      </c>
      <c r="G72" s="51">
        <f>IF(ISERROR('IGS Rate Design'!$H$38*'IGS Customer Information'!$D72),"NA",'IGS Rate Design'!$H$38*'IGS Customer Information'!$D72)</f>
        <v>0</v>
      </c>
      <c r="H72" s="51">
        <f>IF(ISERROR('IGS Rate Design'!$H$53*'IGS Customer Information'!$D72),"NA",'IGS Rate Design'!$H$53*'IGS Customer Information'!$D72)</f>
        <v>0</v>
      </c>
      <c r="K72" s="55">
        <f t="shared" si="0"/>
        <v>0</v>
      </c>
      <c r="L72" s="55">
        <f t="shared" si="0"/>
        <v>0</v>
      </c>
      <c r="M72" s="55"/>
    </row>
    <row r="73" spans="1:13" ht="15" customHeight="1" hidden="1" outlineLevel="1">
      <c r="A73" s="120"/>
      <c r="B73" s="121"/>
      <c r="C73" s="122"/>
      <c r="D73" s="95"/>
      <c r="F73" s="51">
        <f>IF(ISERROR('IGS Rate Design'!$H$8*'IGS Customer Information'!$D73),"NA",'IGS Rate Design'!$H$8*'IGS Customer Information'!$D73)</f>
        <v>0</v>
      </c>
      <c r="G73" s="51">
        <f>IF(ISERROR('IGS Rate Design'!$H$39*'IGS Customer Information'!$D73),"NA",'IGS Rate Design'!$H$39*'IGS Customer Information'!$D73)</f>
        <v>0</v>
      </c>
      <c r="H73" s="51">
        <f>IF(ISERROR('IGS Rate Design'!$H$54*'IGS Customer Information'!$D73),"NA",'IGS Rate Design'!$H$54*'IGS Customer Information'!$D73)</f>
        <v>0</v>
      </c>
      <c r="K73" s="55">
        <f t="shared" si="0"/>
        <v>0</v>
      </c>
      <c r="L73" s="55">
        <f t="shared" si="0"/>
        <v>0</v>
      </c>
      <c r="M73" s="55"/>
    </row>
    <row r="74" spans="2:13" ht="15" customHeight="1" hidden="1" outlineLevel="1">
      <c r="B74" s="102"/>
      <c r="C74" s="103"/>
      <c r="D74" s="95"/>
      <c r="F74" s="51">
        <f>IF(ISERROR('IGS Rate Design'!$H$12*'IGS Customer Information'!$D74),"NA",'IGS Rate Design'!$H$12*'IGS Customer Information'!$D74)</f>
        <v>0</v>
      </c>
      <c r="G74" s="51"/>
      <c r="H74" s="51"/>
      <c r="K74" s="55">
        <f>F13+F23+F33+F43+F53+F63+F73</f>
        <v>0</v>
      </c>
      <c r="L74" s="55">
        <f>G13+G23+G33+G43+G53+G63+G73</f>
        <v>0</v>
      </c>
      <c r="M74" s="55"/>
    </row>
    <row r="75" spans="2:13" ht="15" customHeight="1" hidden="1" outlineLevel="1">
      <c r="B75" s="107"/>
      <c r="C75" s="103"/>
      <c r="D75" s="95"/>
      <c r="F75" s="51"/>
      <c r="G75" s="51"/>
      <c r="H75" s="51"/>
      <c r="K75" s="55">
        <f>F14+F24+F34+F44+F54+F64+F74</f>
        <v>0</v>
      </c>
      <c r="L75" s="55">
        <f>G14+G24+G34+G44+G54+G64+G74</f>
        <v>0</v>
      </c>
      <c r="M75" s="55"/>
    </row>
    <row r="76" spans="2:13" ht="15" customHeight="1" hidden="1" outlineLevel="1">
      <c r="B76" s="107"/>
      <c r="C76" s="103"/>
      <c r="D76" s="95"/>
      <c r="F76" s="51"/>
      <c r="G76" s="51">
        <f>IF(ISERROR('IGS Rate Design'!$H$41*'IGS Customer Information'!$D76),"NA",'IGS Rate Design'!$H$41*'IGS Customer Information'!$D76)</f>
        <v>0</v>
      </c>
      <c r="H76" s="51">
        <f>IF(ISERROR('IGS Rate Design'!$H$56*'IGS Customer Information'!$D76),"NA",'IGS Rate Design'!$H$56*'IGS Customer Information'!$D76)</f>
        <v>0</v>
      </c>
      <c r="K76" s="55">
        <f>F16+F26+F36+F46+F56+F66+F76</f>
        <v>0</v>
      </c>
      <c r="L76" s="55">
        <f>G16+G26+G36+G46+G56+G66+G76</f>
        <v>0</v>
      </c>
      <c r="M76" s="55"/>
    </row>
    <row r="77" spans="2:13" ht="15" customHeight="1" hidden="1" outlineLevel="1">
      <c r="B77" s="107"/>
      <c r="C77" s="103"/>
      <c r="D77" s="95"/>
      <c r="F77" s="51"/>
      <c r="G77" s="51">
        <f>IF(ISERROR('IGS Rate Design'!$H$42*'IGS Customer Information'!$D77),"NA",'IGS Rate Design'!$H$42*'IGS Customer Information'!$D77)</f>
        <v>0</v>
      </c>
      <c r="H77" s="51">
        <f>IF(ISERROR('IGS Rate Design'!$H$57*'IGS Customer Information'!$D77),"NA",'IGS Rate Design'!$H$57*'IGS Customer Information'!$D77)</f>
        <v>0</v>
      </c>
      <c r="K77" s="55">
        <f>F17+F27+F37+F47+F57+F67+F77</f>
        <v>0</v>
      </c>
      <c r="L77" s="55">
        <f>G17+G27+G37+G47+G57+G67+G77</f>
        <v>0</v>
      </c>
      <c r="M77" s="55"/>
    </row>
    <row r="78" spans="4:13" ht="15" collapsed="1">
      <c r="D78" s="88"/>
      <c r="E78" s="49" t="s">
        <v>27</v>
      </c>
      <c r="F78" s="52">
        <f>SUM(F70:F77)</f>
        <v>0</v>
      </c>
      <c r="G78" s="52">
        <f>SUM(G70:G77)</f>
        <v>0</v>
      </c>
      <c r="H78" s="52">
        <f>SUM(H70:H77)</f>
        <v>0</v>
      </c>
      <c r="I78" s="53" t="e">
        <f>(G78-F78)/F78</f>
        <v>#DIV/0!</v>
      </c>
      <c r="J78" s="53" t="str">
        <f>IF(ISERROR((H78-F78)/F78),"NA",(H78-F78)/F78)</f>
        <v>NA</v>
      </c>
      <c r="K78" s="55">
        <f>F18+F28+F38+F48+F58+F68+F78</f>
        <v>0</v>
      </c>
      <c r="L78" s="55">
        <f>G18+G28+G38+G48+G58+G68+G78</f>
        <v>0</v>
      </c>
      <c r="M78" s="55">
        <f>H18+H28+H38+H48+H58+H68+H78</f>
        <v>0</v>
      </c>
    </row>
    <row r="79" spans="1:13" ht="15" customHeight="1">
      <c r="A79" s="89"/>
      <c r="B79" s="89"/>
      <c r="C79" s="123"/>
      <c r="D79" s="92"/>
      <c r="M79" s="55"/>
    </row>
    <row r="80" spans="1:4" ht="15" customHeight="1">
      <c r="A80" s="89"/>
      <c r="B80" s="89"/>
      <c r="C80" s="124"/>
      <c r="D80" s="125"/>
    </row>
    <row r="81" spans="1:4" ht="15">
      <c r="A81" s="126"/>
      <c r="B81" s="123"/>
      <c r="C81" s="123"/>
      <c r="D81" s="92"/>
    </row>
    <row r="82" spans="1:4" ht="15" customHeight="1" hidden="1" outlineLevel="1">
      <c r="A82" s="123"/>
      <c r="B82" s="127"/>
      <c r="C82" s="128"/>
      <c r="D82" s="95"/>
    </row>
    <row r="83" spans="1:8" ht="15" customHeight="1" hidden="1" outlineLevel="1">
      <c r="A83" s="123"/>
      <c r="B83" s="127"/>
      <c r="C83" s="128"/>
      <c r="D83" s="95"/>
      <c r="F83" s="51">
        <f>IF(ISERROR('IGS Rate Design'!$I$6*'IGS Customer Information'!$D83),"NA",'IGS Rate Design'!$I$6*'IGS Customer Information'!$D83)</f>
        <v>0</v>
      </c>
      <c r="G83" s="51">
        <f>IF(ISERROR('IGS Rate Design'!$I$37*'IGS Customer Information'!$D83),"NA",'IGS Rate Design'!$I$37*'IGS Customer Information'!$D83)</f>
        <v>0</v>
      </c>
      <c r="H83" s="51">
        <f>IF(ISERROR('IGS Rate Design'!$I$52*'IGS Customer Information'!$D83),"NA",'IGS Rate Design'!$I$52*'IGS Customer Information'!$D83)</f>
        <v>0</v>
      </c>
    </row>
    <row r="84" spans="1:8" ht="15" customHeight="1" hidden="1" outlineLevel="1">
      <c r="A84" s="123"/>
      <c r="B84" s="127"/>
      <c r="C84" s="128"/>
      <c r="D84" s="95"/>
      <c r="F84" s="51">
        <f>IF(ISERROR('IGS Rate Design'!$I$7*'IGS Customer Information'!$D84),"NA",'IGS Rate Design'!$I$7*'IGS Customer Information'!$D84)</f>
        <v>0</v>
      </c>
      <c r="G84" s="51">
        <f>IF(ISERROR('IGS Rate Design'!$I$38*'IGS Customer Information'!$D84),"NA",'IGS Rate Design'!$I$38*'IGS Customer Information'!$D84)</f>
        <v>0</v>
      </c>
      <c r="H84" s="51">
        <f>IF(ISERROR('IGS Rate Design'!$I$53*'IGS Customer Information'!$D84),"NA",'IGS Rate Design'!$I$53*'IGS Customer Information'!$D84)</f>
        <v>0</v>
      </c>
    </row>
    <row r="85" spans="1:8" ht="15" customHeight="1" hidden="1" outlineLevel="1">
      <c r="A85" s="123"/>
      <c r="B85" s="127"/>
      <c r="C85" s="129"/>
      <c r="D85" s="95"/>
      <c r="F85" s="51">
        <f>IF(ISERROR('IGS Rate Design'!$I$8*'IGS Customer Information'!$D85),"NA",'IGS Rate Design'!$I$8*'IGS Customer Information'!$D85)</f>
        <v>0</v>
      </c>
      <c r="G85" s="51">
        <f>IF(ISERROR('IGS Rate Design'!$I$39*'IGS Customer Information'!$D85),"NA",'IGS Rate Design'!$I$39*'IGS Customer Information'!$D85)</f>
        <v>0</v>
      </c>
      <c r="H85" s="51">
        <f>IF(ISERROR('IGS Rate Design'!$I$54*'IGS Customer Information'!$D85),"NA",'IGS Rate Design'!$I$54*'IGS Customer Information'!$D85)</f>
        <v>0</v>
      </c>
    </row>
    <row r="86" spans="1:8" ht="15" customHeight="1" hidden="1" outlineLevel="1">
      <c r="A86" s="123"/>
      <c r="B86" s="127"/>
      <c r="C86" s="128"/>
      <c r="D86" s="95"/>
      <c r="F86" s="51">
        <f>IF(ISERROR('IGS Rate Design'!$I$12*'IGS Customer Information'!$D86),"NA",'IGS Rate Design'!$I$12*'IGS Customer Information'!$D86)</f>
        <v>0</v>
      </c>
      <c r="G86" s="51"/>
      <c r="H86" s="51"/>
    </row>
    <row r="87" spans="1:8" ht="15" customHeight="1" hidden="1" outlineLevel="1">
      <c r="A87" s="123"/>
      <c r="B87" s="130"/>
      <c r="C87" s="128"/>
      <c r="D87" s="95"/>
      <c r="F87" s="51"/>
      <c r="G87" s="51"/>
      <c r="H87" s="51"/>
    </row>
    <row r="88" spans="1:8" ht="15" customHeight="1" hidden="1" outlineLevel="1">
      <c r="A88" s="123"/>
      <c r="B88" s="130"/>
      <c r="C88" s="128"/>
      <c r="D88" s="95"/>
      <c r="F88" s="51"/>
      <c r="G88" s="51">
        <f>IF(ISERROR('IGS Rate Design'!$I$41*'IGS Customer Information'!$D88),"NA",'IGS Rate Design'!$I$41*'IGS Customer Information'!$D88)</f>
        <v>0</v>
      </c>
      <c r="H88" s="51">
        <f>IF(ISERROR('IGS Rate Design'!$I$56*'IGS Customer Information'!$D88),"NA",'IGS Rate Design'!$I$56*'IGS Customer Information'!$D88)</f>
        <v>0</v>
      </c>
    </row>
    <row r="89" spans="1:8" ht="15" customHeight="1" hidden="1" outlineLevel="1">
      <c r="A89" s="123"/>
      <c r="B89" s="130"/>
      <c r="C89" s="128"/>
      <c r="D89" s="95"/>
      <c r="F89" s="51"/>
      <c r="G89" s="51">
        <f>IF(ISERROR('IGS Rate Design'!$I$42*'IGS Customer Information'!$D89),"NA",'IGS Rate Design'!$I$42*'IGS Customer Information'!$D89)</f>
        <v>0</v>
      </c>
      <c r="H89" s="51">
        <f>IF(ISERROR('IGS Rate Design'!$I$57*'IGS Customer Information'!$D89),"NA",'IGS Rate Design'!$I$57*'IGS Customer Information'!$D89)</f>
        <v>0</v>
      </c>
    </row>
    <row r="90" spans="4:10" ht="15" collapsed="1">
      <c r="D90" s="88"/>
      <c r="E90" s="49" t="s">
        <v>27</v>
      </c>
      <c r="F90" s="52">
        <f>SUM(F82:F89)</f>
        <v>0</v>
      </c>
      <c r="G90" s="52">
        <f>SUM(G82:G89)</f>
        <v>0</v>
      </c>
      <c r="H90" s="52">
        <f>SUM(H82:H89)</f>
        <v>0</v>
      </c>
      <c r="I90" s="53" t="str">
        <f>IF(ISERROR((G90-F90)/F90),"NA",(G90-F90)/F90)</f>
        <v>NA</v>
      </c>
      <c r="J90" s="53" t="str">
        <f>IF(ISERROR((H90-F90)/F90),"NA",(H90-F90)/F90)</f>
        <v>NA</v>
      </c>
    </row>
    <row r="91" spans="1:4" ht="15">
      <c r="A91" s="126"/>
      <c r="B91" s="123"/>
      <c r="C91" s="123"/>
      <c r="D91" s="92"/>
    </row>
    <row r="92" spans="1:4" ht="15" customHeight="1" hidden="1" outlineLevel="1">
      <c r="A92" s="123"/>
      <c r="B92" s="127"/>
      <c r="C92" s="128"/>
      <c r="D92" s="95"/>
    </row>
    <row r="93" spans="1:8" ht="15" customHeight="1" hidden="1" outlineLevel="1">
      <c r="A93" s="123"/>
      <c r="B93" s="127"/>
      <c r="C93" s="128"/>
      <c r="D93" s="95"/>
      <c r="F93" s="51">
        <f>IF(ISERROR('IGS Rate Design'!$I$6*'IGS Customer Information'!$D93),"NA",'IGS Rate Design'!$I$6*'IGS Customer Information'!$D93)</f>
        <v>0</v>
      </c>
      <c r="G93" s="51">
        <f>IF(ISERROR('IGS Rate Design'!$I$37*'IGS Customer Information'!$D93),"NA",'IGS Rate Design'!$I$37*'IGS Customer Information'!$D93)</f>
        <v>0</v>
      </c>
      <c r="H93" s="51">
        <f>IF(ISERROR('IGS Rate Design'!$I$52*'IGS Customer Information'!$D93),"NA",'IGS Rate Design'!$I$52*'IGS Customer Information'!$D93)</f>
        <v>0</v>
      </c>
    </row>
    <row r="94" spans="1:8" ht="15" customHeight="1" hidden="1" outlineLevel="1">
      <c r="A94" s="123"/>
      <c r="B94" s="127"/>
      <c r="C94" s="128"/>
      <c r="D94" s="95"/>
      <c r="F94" s="51">
        <f>IF(ISERROR('IGS Rate Design'!$I$7*'IGS Customer Information'!$D94),"NA",'IGS Rate Design'!$I$7*'IGS Customer Information'!$D94)</f>
        <v>0</v>
      </c>
      <c r="G94" s="51">
        <f>IF(ISERROR('IGS Rate Design'!$I$38*'IGS Customer Information'!$D94),"NA",'IGS Rate Design'!$I$38*'IGS Customer Information'!$D94)</f>
        <v>0</v>
      </c>
      <c r="H94" s="51">
        <f>IF(ISERROR('IGS Rate Design'!$I$53*'IGS Customer Information'!$D94),"NA",'IGS Rate Design'!$I$53*'IGS Customer Information'!$D94)</f>
        <v>0</v>
      </c>
    </row>
    <row r="95" spans="1:8" ht="15" customHeight="1" hidden="1" outlineLevel="1">
      <c r="A95" s="123"/>
      <c r="B95" s="127"/>
      <c r="C95" s="129"/>
      <c r="D95" s="95"/>
      <c r="F95" s="51">
        <f>IF(ISERROR('IGS Rate Design'!$I$8*'IGS Customer Information'!$D95),"NA",'IGS Rate Design'!$I$8*'IGS Customer Information'!$D95)</f>
        <v>0</v>
      </c>
      <c r="G95" s="51">
        <f>IF(ISERROR('IGS Rate Design'!$I$39*'IGS Customer Information'!$D95),"NA",'IGS Rate Design'!$I$39*'IGS Customer Information'!$D95)</f>
        <v>0</v>
      </c>
      <c r="H95" s="51">
        <f>IF(ISERROR('IGS Rate Design'!$I$54*'IGS Customer Information'!$D95),"NA",'IGS Rate Design'!$I$54*'IGS Customer Information'!$D95)</f>
        <v>0</v>
      </c>
    </row>
    <row r="96" spans="1:8" ht="15" customHeight="1" hidden="1" outlineLevel="1">
      <c r="A96" s="123"/>
      <c r="B96" s="127"/>
      <c r="C96" s="128"/>
      <c r="D96" s="95"/>
      <c r="F96" s="51">
        <f>IF(ISERROR('IGS Rate Design'!$I$12*'IGS Customer Information'!$D96),"NA",'IGS Rate Design'!$I$12*'IGS Customer Information'!$D96)</f>
        <v>0</v>
      </c>
      <c r="G96" s="51"/>
      <c r="H96" s="51"/>
    </row>
    <row r="97" spans="1:8" ht="15" customHeight="1" hidden="1" outlineLevel="1">
      <c r="A97" s="123"/>
      <c r="B97" s="130"/>
      <c r="C97" s="128"/>
      <c r="D97" s="95"/>
      <c r="F97" s="51"/>
      <c r="G97" s="51"/>
      <c r="H97" s="51"/>
    </row>
    <row r="98" spans="1:8" ht="15" customHeight="1" hidden="1" outlineLevel="1">
      <c r="A98" s="123"/>
      <c r="B98" s="130"/>
      <c r="C98" s="128"/>
      <c r="D98" s="95"/>
      <c r="F98" s="51"/>
      <c r="G98" s="51">
        <f>IF(ISERROR('IGS Rate Design'!$I$41*'IGS Customer Information'!$D98),"NA",'IGS Rate Design'!$I$41*'IGS Customer Information'!$D98)</f>
        <v>0</v>
      </c>
      <c r="H98" s="51">
        <f>IF(ISERROR('IGS Rate Design'!$I$56*'IGS Customer Information'!$D98),"NA",'IGS Rate Design'!$I$56*'IGS Customer Information'!$D98)</f>
        <v>0</v>
      </c>
    </row>
    <row r="99" spans="1:8" ht="15" customHeight="1" hidden="1" outlineLevel="1">
      <c r="A99" s="123"/>
      <c r="B99" s="130"/>
      <c r="C99" s="128"/>
      <c r="D99" s="95"/>
      <c r="F99" s="51"/>
      <c r="G99" s="51">
        <f>IF(ISERROR('IGS Rate Design'!$I$42*'IGS Customer Information'!$D99),"NA",'IGS Rate Design'!$I$42*'IGS Customer Information'!$D99)</f>
        <v>0</v>
      </c>
      <c r="H99" s="51">
        <f>IF(ISERROR('IGS Rate Design'!$I$57*'IGS Customer Information'!$D99),"NA",'IGS Rate Design'!$I$57*'IGS Customer Information'!$D99)</f>
        <v>0</v>
      </c>
    </row>
    <row r="100" spans="4:10" ht="15" collapsed="1">
      <c r="D100" s="88"/>
      <c r="E100" s="49" t="s">
        <v>27</v>
      </c>
      <c r="F100" s="52">
        <f>SUM(F92:F99)</f>
        <v>0</v>
      </c>
      <c r="G100" s="52">
        <f>SUM(G92:G99)</f>
        <v>0</v>
      </c>
      <c r="H100" s="52">
        <f>SUM(H92:H99)</f>
        <v>0</v>
      </c>
      <c r="I100" s="53" t="str">
        <f>IF(ISERROR((G100-F100)/F100),"NA",(G100-F100)/F100)</f>
        <v>NA</v>
      </c>
      <c r="J100" s="53" t="str">
        <f>IF(ISERROR((H100-F100)/F100),"NA",(H100-F100)/F100)</f>
        <v>NA</v>
      </c>
    </row>
    <row r="101" spans="1:4" ht="15">
      <c r="A101" s="126"/>
      <c r="B101" s="123"/>
      <c r="C101" s="123"/>
      <c r="D101" s="92"/>
    </row>
    <row r="102" spans="1:4" ht="15" customHeight="1" hidden="1" outlineLevel="1">
      <c r="A102" s="123"/>
      <c r="B102" s="127"/>
      <c r="C102" s="128"/>
      <c r="D102" s="95"/>
    </row>
    <row r="103" spans="1:8" ht="15" customHeight="1" hidden="1" outlineLevel="1">
      <c r="A103" s="123"/>
      <c r="B103" s="127"/>
      <c r="C103" s="128"/>
      <c r="D103" s="95"/>
      <c r="F103" s="51">
        <f>IF(ISERROR('IGS Rate Design'!$I$6*'IGS Customer Information'!$D103),"NA",'IGS Rate Design'!$I$6*'IGS Customer Information'!$D103)</f>
        <v>0</v>
      </c>
      <c r="G103" s="51">
        <f>IF(ISERROR('IGS Rate Design'!$I$37*'IGS Customer Information'!$D103),"NA",'IGS Rate Design'!$I$37*'IGS Customer Information'!$D103)</f>
        <v>0</v>
      </c>
      <c r="H103" s="51">
        <f>IF(ISERROR('IGS Rate Design'!$I$52*'IGS Customer Information'!$D103),"NA",'IGS Rate Design'!$I$52*'IGS Customer Information'!$D103)</f>
        <v>0</v>
      </c>
    </row>
    <row r="104" spans="1:8" ht="15" customHeight="1" hidden="1" outlineLevel="1">
      <c r="A104" s="123"/>
      <c r="B104" s="127"/>
      <c r="C104" s="128"/>
      <c r="D104" s="95"/>
      <c r="F104" s="51">
        <f>IF(ISERROR('IGS Rate Design'!$I$7*'IGS Customer Information'!$D104),"NA",'IGS Rate Design'!$I$7*'IGS Customer Information'!$D104)</f>
        <v>0</v>
      </c>
      <c r="G104" s="51">
        <f>IF(ISERROR('IGS Rate Design'!$I$38*'IGS Customer Information'!$D104),"NA",'IGS Rate Design'!$I$38*'IGS Customer Information'!$D104)</f>
        <v>0</v>
      </c>
      <c r="H104" s="51">
        <f>IF(ISERROR('IGS Rate Design'!$I$53*'IGS Customer Information'!$D104),"NA",'IGS Rate Design'!$I$53*'IGS Customer Information'!$D104)</f>
        <v>0</v>
      </c>
    </row>
    <row r="105" spans="1:8" ht="15" customHeight="1" hidden="1" outlineLevel="1">
      <c r="A105" s="123"/>
      <c r="B105" s="127"/>
      <c r="C105" s="129"/>
      <c r="D105" s="95"/>
      <c r="F105" s="51">
        <f>IF(ISERROR('IGS Rate Design'!$I$8*'IGS Customer Information'!$D105),"NA",'IGS Rate Design'!$I$8*'IGS Customer Information'!$D105)</f>
        <v>0</v>
      </c>
      <c r="G105" s="51">
        <f>IF(ISERROR('IGS Rate Design'!$I$39*'IGS Customer Information'!$D105),"NA",'IGS Rate Design'!$I$39*'IGS Customer Information'!$D105)</f>
        <v>0</v>
      </c>
      <c r="H105" s="51">
        <f>IF(ISERROR('IGS Rate Design'!$I$54*'IGS Customer Information'!$D105),"NA",'IGS Rate Design'!$I$54*'IGS Customer Information'!$D105)</f>
        <v>0</v>
      </c>
    </row>
    <row r="106" spans="1:8" ht="15" customHeight="1" hidden="1" outlineLevel="1">
      <c r="A106" s="123"/>
      <c r="B106" s="127"/>
      <c r="C106" s="128"/>
      <c r="D106" s="95"/>
      <c r="F106" s="51">
        <f>IF(ISERROR('IGS Rate Design'!$I$12*'IGS Customer Information'!$D106),"NA",'IGS Rate Design'!$I$12*'IGS Customer Information'!$D106)</f>
        <v>0</v>
      </c>
      <c r="G106" s="51"/>
      <c r="H106" s="51"/>
    </row>
    <row r="107" spans="1:8" ht="15" customHeight="1" hidden="1" outlineLevel="1">
      <c r="A107" s="123"/>
      <c r="B107" s="130"/>
      <c r="C107" s="128"/>
      <c r="D107" s="95"/>
      <c r="F107" s="51"/>
      <c r="G107" s="51"/>
      <c r="H107" s="51"/>
    </row>
    <row r="108" spans="1:8" ht="15" customHeight="1" hidden="1" outlineLevel="1">
      <c r="A108" s="123"/>
      <c r="B108" s="130"/>
      <c r="C108" s="128"/>
      <c r="D108" s="95"/>
      <c r="F108" s="51"/>
      <c r="G108" s="51">
        <f>IF(ISERROR('IGS Rate Design'!$I$41*'IGS Customer Information'!$D108),"NA",'IGS Rate Design'!$I$41*'IGS Customer Information'!$D108)</f>
        <v>0</v>
      </c>
      <c r="H108" s="51">
        <f>IF(ISERROR('IGS Rate Design'!$I$56*'IGS Customer Information'!$D108),"NA",'IGS Rate Design'!$I$56*'IGS Customer Information'!$D108)</f>
        <v>0</v>
      </c>
    </row>
    <row r="109" spans="1:8" ht="15" customHeight="1" hidden="1" outlineLevel="1">
      <c r="A109" s="123"/>
      <c r="B109" s="130"/>
      <c r="C109" s="128"/>
      <c r="D109" s="95"/>
      <c r="F109" s="51"/>
      <c r="G109" s="51">
        <f>IF(ISERROR('IGS Rate Design'!$I$42*'IGS Customer Information'!$D109),"NA",'IGS Rate Design'!$I$42*'IGS Customer Information'!$D109)</f>
        <v>0</v>
      </c>
      <c r="H109" s="51">
        <f>IF(ISERROR('IGS Rate Design'!$I$57*'IGS Customer Information'!$D109),"NA",'IGS Rate Design'!$I$57*'IGS Customer Information'!$D109)</f>
        <v>0</v>
      </c>
    </row>
    <row r="110" spans="4:10" ht="15" collapsed="1">
      <c r="D110" s="88"/>
      <c r="E110" s="49" t="s">
        <v>27</v>
      </c>
      <c r="F110" s="52">
        <f>SUM(F102:F109)</f>
        <v>0</v>
      </c>
      <c r="G110" s="52">
        <f>SUM(G102:G109)</f>
        <v>0</v>
      </c>
      <c r="H110" s="52">
        <f>SUM(H102:H109)</f>
        <v>0</v>
      </c>
      <c r="I110" s="53" t="str">
        <f>IF(ISERROR((G110-F110)/F110),"NA",(G110-F110)/F110)</f>
        <v>NA</v>
      </c>
      <c r="J110" s="53" t="str">
        <f>IF(ISERROR((H110-F110)/F110),"NA",(H110-F110)/F110)</f>
        <v>NA</v>
      </c>
    </row>
    <row r="111" spans="1:4" ht="15">
      <c r="A111" s="126"/>
      <c r="B111" s="123"/>
      <c r="C111" s="123"/>
      <c r="D111" s="92"/>
    </row>
    <row r="112" spans="1:4" ht="15" customHeight="1" hidden="1" outlineLevel="1">
      <c r="A112" s="123"/>
      <c r="B112" s="127"/>
      <c r="C112" s="128"/>
      <c r="D112" s="95"/>
    </row>
    <row r="113" spans="1:8" ht="15" customHeight="1" hidden="1" outlineLevel="1">
      <c r="A113" s="123"/>
      <c r="B113" s="127"/>
      <c r="C113" s="128"/>
      <c r="D113" s="95"/>
      <c r="F113" s="51">
        <f>IF(ISERROR('IGS Rate Design'!$I$6*'IGS Customer Information'!$D113),"NA",'IGS Rate Design'!$I$6*'IGS Customer Information'!$D113)</f>
        <v>0</v>
      </c>
      <c r="G113" s="51">
        <f>IF(ISERROR('IGS Rate Design'!$I$37*'IGS Customer Information'!$D113),"NA",'IGS Rate Design'!$I$37*'IGS Customer Information'!$D113)</f>
        <v>0</v>
      </c>
      <c r="H113" s="51">
        <f>IF(ISERROR('IGS Rate Design'!$I$52*'IGS Customer Information'!$D113),"NA",'IGS Rate Design'!$I$52*'IGS Customer Information'!$D113)</f>
        <v>0</v>
      </c>
    </row>
    <row r="114" spans="1:8" ht="15" customHeight="1" hidden="1" outlineLevel="1">
      <c r="A114" s="123"/>
      <c r="B114" s="127"/>
      <c r="C114" s="128"/>
      <c r="D114" s="95"/>
      <c r="F114" s="51">
        <f>IF(ISERROR('IGS Rate Design'!$I$7*'IGS Customer Information'!$D114),"NA",'IGS Rate Design'!$I$7*'IGS Customer Information'!$D114)</f>
        <v>0</v>
      </c>
      <c r="G114" s="51">
        <f>IF(ISERROR('IGS Rate Design'!$I$38*'IGS Customer Information'!$D114),"NA",'IGS Rate Design'!$I$38*'IGS Customer Information'!$D114)</f>
        <v>0</v>
      </c>
      <c r="H114" s="51">
        <f>IF(ISERROR('IGS Rate Design'!$I$53*'IGS Customer Information'!$D114),"NA",'IGS Rate Design'!$I$53*'IGS Customer Information'!$D114)</f>
        <v>0</v>
      </c>
    </row>
    <row r="115" spans="1:8" ht="15" customHeight="1" hidden="1" outlineLevel="1">
      <c r="A115" s="123"/>
      <c r="B115" s="127"/>
      <c r="C115" s="128"/>
      <c r="D115" s="95"/>
      <c r="F115" s="51">
        <f>IF(ISERROR('IGS Rate Design'!$I$8*'IGS Customer Information'!$D115),"NA",'IGS Rate Design'!$I$8*'IGS Customer Information'!$D115)</f>
        <v>0</v>
      </c>
      <c r="G115" s="51">
        <f>IF(ISERROR('IGS Rate Design'!$I$39*'IGS Customer Information'!$D115),"NA",'IGS Rate Design'!$I$39*'IGS Customer Information'!$D115)</f>
        <v>0</v>
      </c>
      <c r="H115" s="51">
        <f>IF(ISERROR('IGS Rate Design'!$I$54*'IGS Customer Information'!$D115),"NA",'IGS Rate Design'!$I$54*'IGS Customer Information'!$D115)</f>
        <v>0</v>
      </c>
    </row>
    <row r="116" spans="1:8" ht="15" customHeight="1" hidden="1" outlineLevel="1">
      <c r="A116" s="123"/>
      <c r="B116" s="127"/>
      <c r="C116" s="128"/>
      <c r="D116" s="95"/>
      <c r="F116" s="51">
        <f>IF(ISERROR('IGS Rate Design'!$I$12*'IGS Customer Information'!$D116),"NA",'IGS Rate Design'!$I$12*'IGS Customer Information'!$D116)</f>
        <v>0</v>
      </c>
      <c r="G116" s="51"/>
      <c r="H116" s="51"/>
    </row>
    <row r="117" spans="1:8" ht="15" customHeight="1" hidden="1" outlineLevel="1">
      <c r="A117" s="123"/>
      <c r="B117" s="130"/>
      <c r="C117" s="128"/>
      <c r="D117" s="95"/>
      <c r="F117" s="51"/>
      <c r="G117" s="51"/>
      <c r="H117" s="51"/>
    </row>
    <row r="118" spans="1:8" ht="15" customHeight="1" hidden="1" outlineLevel="1">
      <c r="A118" s="123"/>
      <c r="B118" s="130"/>
      <c r="C118" s="128"/>
      <c r="D118" s="95"/>
      <c r="F118" s="51"/>
      <c r="G118" s="51">
        <f>IF(ISERROR('IGS Rate Design'!$I$41*'IGS Customer Information'!$D118),"NA",'IGS Rate Design'!$I$41*'IGS Customer Information'!$D118)</f>
        <v>0</v>
      </c>
      <c r="H118" s="51">
        <f>IF(ISERROR('IGS Rate Design'!$I$56*'IGS Customer Information'!$D118),"NA",'IGS Rate Design'!$I$56*'IGS Customer Information'!$D118)</f>
        <v>0</v>
      </c>
    </row>
    <row r="119" spans="1:8" ht="15" customHeight="1" hidden="1" outlineLevel="1">
      <c r="A119" s="123"/>
      <c r="B119" s="130"/>
      <c r="C119" s="128"/>
      <c r="D119" s="95"/>
      <c r="F119" s="51"/>
      <c r="G119" s="51">
        <f>IF(ISERROR('IGS Rate Design'!$I$42*'IGS Customer Information'!$D119),"NA",'IGS Rate Design'!$I$42*'IGS Customer Information'!$D119)</f>
        <v>0</v>
      </c>
      <c r="H119" s="51">
        <f>IF(ISERROR('IGS Rate Design'!$I$57*'IGS Customer Information'!$D119),"NA",'IGS Rate Design'!$I$57*'IGS Customer Information'!$D119)</f>
        <v>0</v>
      </c>
    </row>
    <row r="120" spans="4:10" ht="15" collapsed="1">
      <c r="D120" s="88"/>
      <c r="E120" s="49" t="s">
        <v>27</v>
      </c>
      <c r="F120" s="52">
        <f>SUM(F112:F119)</f>
        <v>0</v>
      </c>
      <c r="G120" s="52">
        <f>SUM(G112:G119)</f>
        <v>0</v>
      </c>
      <c r="H120" s="52">
        <f>SUM(H112:H119)</f>
        <v>0</v>
      </c>
      <c r="I120" s="53" t="str">
        <f>IF(ISERROR((G120-F120)/F120),"NA",(G120-F120)/F120)</f>
        <v>NA</v>
      </c>
      <c r="J120" s="53" t="str">
        <f>IF(ISERROR((H120-F120)/F120),"NA",(H120-F120)/F120)</f>
        <v>NA</v>
      </c>
    </row>
    <row r="121" spans="1:4" ht="15">
      <c r="A121" s="126"/>
      <c r="B121" s="123"/>
      <c r="C121" s="123"/>
      <c r="D121" s="92"/>
    </row>
    <row r="122" spans="1:4" ht="15" customHeight="1" hidden="1" outlineLevel="1">
      <c r="A122" s="123"/>
      <c r="B122" s="127"/>
      <c r="C122" s="128"/>
      <c r="D122" s="95"/>
    </row>
    <row r="123" spans="1:8" ht="15" customHeight="1" hidden="1" outlineLevel="1">
      <c r="A123" s="123"/>
      <c r="B123" s="127"/>
      <c r="C123" s="128"/>
      <c r="D123" s="95"/>
      <c r="F123" s="51">
        <f>IF(ISERROR('IGS Rate Design'!$I$6*'IGS Customer Information'!$D123),"NA",'IGS Rate Design'!$I$6*'IGS Customer Information'!$D123)</f>
        <v>0</v>
      </c>
      <c r="G123" s="51">
        <f>IF(ISERROR('IGS Rate Design'!$I$37*'IGS Customer Information'!$D123),"NA",'IGS Rate Design'!$I$37*'IGS Customer Information'!$D123)</f>
        <v>0</v>
      </c>
      <c r="H123" s="51">
        <f>IF(ISERROR('IGS Rate Design'!$I$52*'IGS Customer Information'!$D123),"NA",'IGS Rate Design'!$I$52*'IGS Customer Information'!$D123)</f>
        <v>0</v>
      </c>
    </row>
    <row r="124" spans="1:8" ht="15" customHeight="1" hidden="1" outlineLevel="1">
      <c r="A124" s="123"/>
      <c r="B124" s="127"/>
      <c r="C124" s="128"/>
      <c r="D124" s="95"/>
      <c r="F124" s="51">
        <f>IF(ISERROR('IGS Rate Design'!$I$7*'IGS Customer Information'!$D124),"NA",'IGS Rate Design'!$I$7*'IGS Customer Information'!$D124)</f>
        <v>0</v>
      </c>
      <c r="G124" s="51">
        <f>IF(ISERROR('IGS Rate Design'!$I$38*'IGS Customer Information'!$D124),"NA",'IGS Rate Design'!$I$38*'IGS Customer Information'!$D124)</f>
        <v>0</v>
      </c>
      <c r="H124" s="51">
        <f>IF(ISERROR('IGS Rate Design'!$I$53*'IGS Customer Information'!$D124),"NA",'IGS Rate Design'!$I$53*'IGS Customer Information'!$D124)</f>
        <v>0</v>
      </c>
    </row>
    <row r="125" spans="1:8" ht="15" customHeight="1" hidden="1" outlineLevel="1">
      <c r="A125" s="123"/>
      <c r="B125" s="127"/>
      <c r="C125" s="128"/>
      <c r="D125" s="95"/>
      <c r="F125" s="51">
        <f>IF(ISERROR('IGS Rate Design'!$I$8*'IGS Customer Information'!$D125),"NA",'IGS Rate Design'!$I$8*'IGS Customer Information'!$D125)</f>
        <v>0</v>
      </c>
      <c r="G125" s="51">
        <f>IF(ISERROR('IGS Rate Design'!$I$39*'IGS Customer Information'!$D125),"NA",'IGS Rate Design'!$I$39*'IGS Customer Information'!$D125)</f>
        <v>0</v>
      </c>
      <c r="H125" s="51">
        <f>IF(ISERROR('IGS Rate Design'!$I$54*'IGS Customer Information'!$D125),"NA",'IGS Rate Design'!$I$54*'IGS Customer Information'!$D125)</f>
        <v>0</v>
      </c>
    </row>
    <row r="126" spans="1:8" ht="15" customHeight="1" hidden="1" outlineLevel="1">
      <c r="A126" s="123"/>
      <c r="B126" s="127"/>
      <c r="C126" s="128"/>
      <c r="D126" s="95"/>
      <c r="F126" s="51">
        <f>IF(ISERROR('IGS Rate Design'!$I$12*'IGS Customer Information'!$D126),"NA",'IGS Rate Design'!$I$12*'IGS Customer Information'!$D126)</f>
        <v>0</v>
      </c>
      <c r="G126" s="51"/>
      <c r="H126" s="51"/>
    </row>
    <row r="127" spans="1:8" ht="15" customHeight="1" hidden="1" outlineLevel="1">
      <c r="A127" s="123"/>
      <c r="B127" s="130"/>
      <c r="C127" s="128"/>
      <c r="D127" s="95"/>
      <c r="F127" s="51"/>
      <c r="G127" s="51"/>
      <c r="H127" s="51"/>
    </row>
    <row r="128" spans="1:8" ht="15" customHeight="1" hidden="1" outlineLevel="1">
      <c r="A128" s="123"/>
      <c r="B128" s="130"/>
      <c r="C128" s="128"/>
      <c r="D128" s="95"/>
      <c r="F128" s="51"/>
      <c r="G128" s="51">
        <f>IF(ISERROR('IGS Rate Design'!$I$41*'IGS Customer Information'!$D128),"NA",'IGS Rate Design'!$I$41*'IGS Customer Information'!$D128)</f>
        <v>0</v>
      </c>
      <c r="H128" s="51">
        <f>IF(ISERROR('IGS Rate Design'!$I$56*'IGS Customer Information'!$D128),"NA",'IGS Rate Design'!$I$56*'IGS Customer Information'!$D128)</f>
        <v>0</v>
      </c>
    </row>
    <row r="129" spans="1:8" ht="15" customHeight="1" hidden="1" outlineLevel="1">
      <c r="A129" s="123"/>
      <c r="B129" s="130"/>
      <c r="C129" s="128"/>
      <c r="D129" s="95"/>
      <c r="F129" s="51"/>
      <c r="G129" s="51">
        <f>IF(ISERROR('IGS Rate Design'!$I$42*'IGS Customer Information'!$D129),"NA",'IGS Rate Design'!$I$42*'IGS Customer Information'!$D129)</f>
        <v>0</v>
      </c>
      <c r="H129" s="51">
        <f>IF(ISERROR('IGS Rate Design'!$I$57*'IGS Customer Information'!$D129),"NA",'IGS Rate Design'!$I$57*'IGS Customer Information'!$D129)</f>
        <v>0</v>
      </c>
    </row>
    <row r="130" spans="4:10" ht="15" collapsed="1">
      <c r="D130" s="88"/>
      <c r="E130" s="49" t="s">
        <v>27</v>
      </c>
      <c r="F130" s="52">
        <f>SUM(F122:F129)</f>
        <v>0</v>
      </c>
      <c r="G130" s="52">
        <f>SUM(G122:G129)</f>
        <v>0</v>
      </c>
      <c r="H130" s="52">
        <f>SUM(H122:H129)</f>
        <v>0</v>
      </c>
      <c r="I130" s="53" t="str">
        <f>IF(ISERROR((G130-F130)/F130),"NA",(G130-F130)/F130)</f>
        <v>NA</v>
      </c>
      <c r="J130" s="53" t="str">
        <f>IF(ISERROR((H130-F130)/F130),"NA",(H130-F130)/F130)</f>
        <v>NA</v>
      </c>
    </row>
    <row r="131" spans="1:4" ht="15">
      <c r="A131" s="126"/>
      <c r="B131" s="123"/>
      <c r="C131" s="123"/>
      <c r="D131" s="92"/>
    </row>
    <row r="132" spans="1:4" ht="15" customHeight="1" hidden="1" outlineLevel="1">
      <c r="A132" s="123"/>
      <c r="B132" s="127"/>
      <c r="C132" s="128"/>
      <c r="D132" s="95"/>
    </row>
    <row r="133" spans="1:8" ht="15" customHeight="1" hidden="1" outlineLevel="1">
      <c r="A133" s="123"/>
      <c r="B133" s="127"/>
      <c r="C133" s="128"/>
      <c r="D133" s="95"/>
      <c r="F133" s="51">
        <f>IF(ISERROR('IGS Rate Design'!$I$6*'IGS Customer Information'!$D133),"NA",'IGS Rate Design'!$I$6*'IGS Customer Information'!$D133)</f>
        <v>0</v>
      </c>
      <c r="G133" s="51">
        <f>IF(ISERROR('IGS Rate Design'!$I$37*'IGS Customer Information'!$D133),"NA",'IGS Rate Design'!$I$37*'IGS Customer Information'!$D133)</f>
        <v>0</v>
      </c>
      <c r="H133" s="51">
        <f>IF(ISERROR('IGS Rate Design'!$I$52*'IGS Customer Information'!$D133),"NA",'IGS Rate Design'!$I$52*'IGS Customer Information'!$D133)</f>
        <v>0</v>
      </c>
    </row>
    <row r="134" spans="1:8" ht="15" customHeight="1" hidden="1" outlineLevel="1">
      <c r="A134" s="123"/>
      <c r="B134" s="127"/>
      <c r="C134" s="128"/>
      <c r="D134" s="95"/>
      <c r="F134" s="51">
        <f>IF(ISERROR('IGS Rate Design'!$I$7*'IGS Customer Information'!$D134),"NA",'IGS Rate Design'!$I$7*'IGS Customer Information'!$D134)</f>
        <v>0</v>
      </c>
      <c r="G134" s="51">
        <f>IF(ISERROR('IGS Rate Design'!$I$38*'IGS Customer Information'!$D134),"NA",'IGS Rate Design'!$I$38*'IGS Customer Information'!$D134)</f>
        <v>0</v>
      </c>
      <c r="H134" s="51">
        <f>IF(ISERROR('IGS Rate Design'!$I$53*'IGS Customer Information'!$D134),"NA",'IGS Rate Design'!$I$53*'IGS Customer Information'!$D134)</f>
        <v>0</v>
      </c>
    </row>
    <row r="135" spans="1:8" ht="15" customHeight="1" hidden="1" outlineLevel="1">
      <c r="A135" s="123"/>
      <c r="B135" s="127"/>
      <c r="C135" s="128"/>
      <c r="D135" s="95"/>
      <c r="F135" s="51">
        <f>IF(ISERROR('IGS Rate Design'!$I$8*'IGS Customer Information'!$D135),"NA",'IGS Rate Design'!$I$8*'IGS Customer Information'!$D135)</f>
        <v>0</v>
      </c>
      <c r="G135" s="51">
        <f>IF(ISERROR('IGS Rate Design'!$I$39*'IGS Customer Information'!$D135),"NA",'IGS Rate Design'!$I$39*'IGS Customer Information'!$D135)</f>
        <v>0</v>
      </c>
      <c r="H135" s="51">
        <f>IF(ISERROR('IGS Rate Design'!$I$54*'IGS Customer Information'!$D135),"NA",'IGS Rate Design'!$I$54*'IGS Customer Information'!$D135)</f>
        <v>0</v>
      </c>
    </row>
    <row r="136" spans="1:8" ht="15" customHeight="1" hidden="1" outlineLevel="1">
      <c r="A136" s="123"/>
      <c r="B136" s="127"/>
      <c r="C136" s="128"/>
      <c r="D136" s="95"/>
      <c r="F136" s="51">
        <f>IF(ISERROR('IGS Rate Design'!$I$12*'IGS Customer Information'!$D136),"NA",'IGS Rate Design'!$I$12*'IGS Customer Information'!$D136)</f>
        <v>0</v>
      </c>
      <c r="G136" s="51"/>
      <c r="H136" s="51"/>
    </row>
    <row r="137" spans="1:8" ht="15" customHeight="1" hidden="1" outlineLevel="1">
      <c r="A137" s="123"/>
      <c r="B137" s="130"/>
      <c r="C137" s="128"/>
      <c r="D137" s="95"/>
      <c r="F137" s="51"/>
      <c r="G137" s="51"/>
      <c r="H137" s="51"/>
    </row>
    <row r="138" spans="1:8" ht="15" customHeight="1" hidden="1" outlineLevel="1">
      <c r="A138" s="123"/>
      <c r="B138" s="130"/>
      <c r="C138" s="128"/>
      <c r="D138" s="95"/>
      <c r="F138" s="51"/>
      <c r="G138" s="51">
        <f>IF(ISERROR('IGS Rate Design'!$I$41*'IGS Customer Information'!$D138),"NA",'IGS Rate Design'!$I$41*'IGS Customer Information'!$D138)</f>
        <v>0</v>
      </c>
      <c r="H138" s="51">
        <f>IF(ISERROR('IGS Rate Design'!$I$56*'IGS Customer Information'!$D138),"NA",'IGS Rate Design'!$I$56*'IGS Customer Information'!$D138)</f>
        <v>0</v>
      </c>
    </row>
    <row r="139" spans="1:8" ht="15" customHeight="1" hidden="1" outlineLevel="1">
      <c r="A139" s="123"/>
      <c r="B139" s="130"/>
      <c r="C139" s="128"/>
      <c r="D139" s="95"/>
      <c r="F139" s="51"/>
      <c r="G139" s="51">
        <f>IF(ISERROR('IGS Rate Design'!$I$42*'IGS Customer Information'!$D139),"NA",'IGS Rate Design'!$I$42*'IGS Customer Information'!$D139)</f>
        <v>0</v>
      </c>
      <c r="H139" s="51">
        <f>IF(ISERROR('IGS Rate Design'!$I$57*'IGS Customer Information'!$D139),"NA",'IGS Rate Design'!$I$57*'IGS Customer Information'!$D139)</f>
        <v>0</v>
      </c>
    </row>
    <row r="140" spans="4:10" ht="15" collapsed="1">
      <c r="D140" s="88"/>
      <c r="E140" s="49" t="s">
        <v>27</v>
      </c>
      <c r="F140" s="52">
        <f>SUM(F132:F139)</f>
        <v>0</v>
      </c>
      <c r="G140" s="52">
        <f>SUM(G132:G139)</f>
        <v>0</v>
      </c>
      <c r="H140" s="52">
        <f>SUM(H132:H139)</f>
        <v>0</v>
      </c>
      <c r="I140" s="53" t="str">
        <f>IF(ISERROR((G140-F140)/F140),"NA",(G140-F140)/F140)</f>
        <v>NA</v>
      </c>
      <c r="J140" s="53" t="str">
        <f>IF(ISERROR((H140-F140)/F140),"NA",(H140-F140)/F140)</f>
        <v>NA</v>
      </c>
    </row>
    <row r="141" spans="1:4" ht="15">
      <c r="A141" s="126"/>
      <c r="B141" s="123"/>
      <c r="C141" s="123"/>
      <c r="D141" s="92"/>
    </row>
    <row r="142" spans="1:4" ht="15" customHeight="1" hidden="1" outlineLevel="1">
      <c r="A142" s="123"/>
      <c r="B142" s="127"/>
      <c r="C142" s="128"/>
      <c r="D142" s="95"/>
    </row>
    <row r="143" spans="1:8" ht="15" customHeight="1" hidden="1" outlineLevel="1">
      <c r="A143" s="123"/>
      <c r="B143" s="127"/>
      <c r="C143" s="128"/>
      <c r="D143" s="95"/>
      <c r="F143" s="51">
        <f>IF(ISERROR('IGS Rate Design'!$I$6*'IGS Customer Information'!$D143),"NA",'IGS Rate Design'!$I$6*'IGS Customer Information'!$D143)</f>
        <v>0</v>
      </c>
      <c r="G143" s="51">
        <f>IF(ISERROR('IGS Rate Design'!$I$37*'IGS Customer Information'!$D143),"NA",'IGS Rate Design'!$I$37*'IGS Customer Information'!$D143)</f>
        <v>0</v>
      </c>
      <c r="H143" s="51">
        <f>IF(ISERROR('IGS Rate Design'!$I$52*'IGS Customer Information'!$D143),"NA",'IGS Rate Design'!$I$52*'IGS Customer Information'!$D143)</f>
        <v>0</v>
      </c>
    </row>
    <row r="144" spans="1:8" ht="15" customHeight="1" hidden="1" outlineLevel="1">
      <c r="A144" s="123"/>
      <c r="B144" s="127"/>
      <c r="C144" s="128"/>
      <c r="D144" s="95"/>
      <c r="F144" s="51">
        <f>IF(ISERROR('IGS Rate Design'!$I$7*'IGS Customer Information'!$D144),"NA",'IGS Rate Design'!$I$7*'IGS Customer Information'!$D144)</f>
        <v>0</v>
      </c>
      <c r="G144" s="51">
        <f>IF(ISERROR('IGS Rate Design'!$I$38*'IGS Customer Information'!$D144),"NA",'IGS Rate Design'!$I$38*'IGS Customer Information'!$D144)</f>
        <v>0</v>
      </c>
      <c r="H144" s="51">
        <f>IF(ISERROR('IGS Rate Design'!$I$53*'IGS Customer Information'!$D144),"NA",'IGS Rate Design'!$I$53*'IGS Customer Information'!$D144)</f>
        <v>0</v>
      </c>
    </row>
    <row r="145" spans="1:8" ht="15" customHeight="1" hidden="1" outlineLevel="1">
      <c r="A145" s="123"/>
      <c r="B145" s="127"/>
      <c r="C145" s="128"/>
      <c r="D145" s="95"/>
      <c r="F145" s="51">
        <f>IF(ISERROR('IGS Rate Design'!$I$8*'IGS Customer Information'!$D145),"NA",'IGS Rate Design'!$I$8*'IGS Customer Information'!$D145)</f>
        <v>0</v>
      </c>
      <c r="G145" s="51">
        <f>IF(ISERROR('IGS Rate Design'!$I$39*'IGS Customer Information'!$D145),"NA",'IGS Rate Design'!$I$39*'IGS Customer Information'!$D145)</f>
        <v>0</v>
      </c>
      <c r="H145" s="51">
        <f>IF(ISERROR('IGS Rate Design'!$I$54*'IGS Customer Information'!$D145),"NA",'IGS Rate Design'!$I$54*'IGS Customer Information'!$D145)</f>
        <v>0</v>
      </c>
    </row>
    <row r="146" spans="1:8" ht="15" customHeight="1" hidden="1" outlineLevel="1">
      <c r="A146" s="123"/>
      <c r="B146" s="127"/>
      <c r="C146" s="128"/>
      <c r="D146" s="95"/>
      <c r="F146" s="51">
        <f>IF(ISERROR('IGS Rate Design'!$I$12*'IGS Customer Information'!$D146),"NA",'IGS Rate Design'!$I$12*'IGS Customer Information'!$D146)</f>
        <v>0</v>
      </c>
      <c r="G146" s="51"/>
      <c r="H146" s="51"/>
    </row>
    <row r="147" spans="1:8" ht="15" customHeight="1" hidden="1" outlineLevel="1">
      <c r="A147" s="123"/>
      <c r="B147" s="130"/>
      <c r="C147" s="128"/>
      <c r="D147" s="95"/>
      <c r="F147" s="51"/>
      <c r="G147" s="51"/>
      <c r="H147" s="51"/>
    </row>
    <row r="148" spans="1:8" ht="15" customHeight="1" hidden="1" outlineLevel="1">
      <c r="A148" s="123"/>
      <c r="B148" s="130"/>
      <c r="C148" s="128"/>
      <c r="D148" s="95"/>
      <c r="F148" s="51"/>
      <c r="G148" s="51">
        <f>IF(ISERROR('IGS Rate Design'!$I$41*'IGS Customer Information'!$D148),"NA",'IGS Rate Design'!$I$41*'IGS Customer Information'!$D148)</f>
        <v>0</v>
      </c>
      <c r="H148" s="51">
        <f>IF(ISERROR('IGS Rate Design'!$I$56*'IGS Customer Information'!$D148),"NA",'IGS Rate Design'!$I$56*'IGS Customer Information'!$D148)</f>
        <v>0</v>
      </c>
    </row>
    <row r="149" spans="1:8" ht="15" customHeight="1" hidden="1" outlineLevel="1">
      <c r="A149" s="123"/>
      <c r="B149" s="130"/>
      <c r="C149" s="128"/>
      <c r="D149" s="95"/>
      <c r="F149" s="51"/>
      <c r="G149" s="51">
        <f>IF(ISERROR('IGS Rate Design'!$I$42*'IGS Customer Information'!$D149),"NA",'IGS Rate Design'!$I$42*'IGS Customer Information'!$D149)</f>
        <v>0</v>
      </c>
      <c r="H149" s="51">
        <f>IF(ISERROR('IGS Rate Design'!$I$57*'IGS Customer Information'!$D149),"NA",'IGS Rate Design'!$I$57*'IGS Customer Information'!$D149)</f>
        <v>0</v>
      </c>
    </row>
    <row r="150" spans="4:10" ht="15" collapsed="1">
      <c r="D150" s="88"/>
      <c r="E150" s="49" t="s">
        <v>27</v>
      </c>
      <c r="F150" s="52">
        <f>SUM(F142:F149)</f>
        <v>0</v>
      </c>
      <c r="G150" s="52">
        <f>SUM(G142:G149)</f>
        <v>0</v>
      </c>
      <c r="H150" s="52">
        <f>SUM(H142:H149)</f>
        <v>0</v>
      </c>
      <c r="I150" s="53" t="str">
        <f>IF(ISERROR((G150-F150)/F150),"NA",(G150-F150)/F150)</f>
        <v>NA</v>
      </c>
      <c r="J150" s="53" t="str">
        <f>IF(ISERROR((H150-F150)/F150),"NA",(H150-F150)/F150)</f>
        <v>NA</v>
      </c>
    </row>
    <row r="151" spans="1:4" ht="15">
      <c r="A151" s="126"/>
      <c r="B151" s="123"/>
      <c r="C151" s="123"/>
      <c r="D151" s="92"/>
    </row>
    <row r="152" spans="1:4" ht="15" customHeight="1" hidden="1" outlineLevel="1">
      <c r="A152" s="123"/>
      <c r="B152" s="127"/>
      <c r="C152" s="128"/>
      <c r="D152" s="95"/>
    </row>
    <row r="153" spans="1:8" ht="15" customHeight="1" hidden="1" outlineLevel="1">
      <c r="A153" s="123"/>
      <c r="B153" s="127"/>
      <c r="C153" s="128"/>
      <c r="D153" s="95"/>
      <c r="F153" s="51">
        <f>IF(ISERROR('IGS Rate Design'!$I$6*'IGS Customer Information'!$D153),"NA",'IGS Rate Design'!$I$6*'IGS Customer Information'!$D153)</f>
        <v>0</v>
      </c>
      <c r="G153" s="51">
        <f>IF(ISERROR('IGS Rate Design'!$I$37*'IGS Customer Information'!$D153),"NA",'IGS Rate Design'!$I$37*'IGS Customer Information'!$D153)</f>
        <v>0</v>
      </c>
      <c r="H153" s="51">
        <f>IF(ISERROR('IGS Rate Design'!$I$52*'IGS Customer Information'!$D153),"NA",'IGS Rate Design'!$I$52*'IGS Customer Information'!$D153)</f>
        <v>0</v>
      </c>
    </row>
    <row r="154" spans="1:8" ht="15" customHeight="1" hidden="1" outlineLevel="1">
      <c r="A154" s="123"/>
      <c r="B154" s="127"/>
      <c r="C154" s="128"/>
      <c r="D154" s="95"/>
      <c r="F154" s="51">
        <f>IF(ISERROR('IGS Rate Design'!$I$7*'IGS Customer Information'!$D154),"NA",'IGS Rate Design'!$I$7*'IGS Customer Information'!$D154)</f>
        <v>0</v>
      </c>
      <c r="G154" s="51">
        <f>IF(ISERROR('IGS Rate Design'!$I$38*'IGS Customer Information'!$D154),"NA",'IGS Rate Design'!$I$38*'IGS Customer Information'!$D154)</f>
        <v>0</v>
      </c>
      <c r="H154" s="51">
        <f>IF(ISERROR('IGS Rate Design'!$I$53*'IGS Customer Information'!$D154),"NA",'IGS Rate Design'!$I$53*'IGS Customer Information'!$D154)</f>
        <v>0</v>
      </c>
    </row>
    <row r="155" spans="1:8" ht="15" customHeight="1" hidden="1" outlineLevel="1">
      <c r="A155" s="123"/>
      <c r="B155" s="127"/>
      <c r="C155" s="128"/>
      <c r="D155" s="95"/>
      <c r="F155" s="51">
        <f>IF(ISERROR('IGS Rate Design'!$I$8*'IGS Customer Information'!$D155),"NA",'IGS Rate Design'!$I$8*'IGS Customer Information'!$D155)</f>
        <v>0</v>
      </c>
      <c r="G155" s="51">
        <f>IF(ISERROR('IGS Rate Design'!$I$39*'IGS Customer Information'!$D155),"NA",'IGS Rate Design'!$I$39*'IGS Customer Information'!$D155)</f>
        <v>0</v>
      </c>
      <c r="H155" s="51">
        <f>IF(ISERROR('IGS Rate Design'!$I$54*'IGS Customer Information'!$D155),"NA",'IGS Rate Design'!$I$54*'IGS Customer Information'!$D155)</f>
        <v>0</v>
      </c>
    </row>
    <row r="156" spans="1:8" ht="15" customHeight="1" hidden="1" outlineLevel="1">
      <c r="A156" s="123"/>
      <c r="B156" s="127"/>
      <c r="C156" s="128"/>
      <c r="D156" s="95"/>
      <c r="F156" s="51">
        <f>IF(ISERROR('IGS Rate Design'!$I$12*'IGS Customer Information'!$D156),"NA",'IGS Rate Design'!$I$12*'IGS Customer Information'!$D156)</f>
        <v>0</v>
      </c>
      <c r="G156" s="51"/>
      <c r="H156" s="51"/>
    </row>
    <row r="157" spans="1:8" ht="15" customHeight="1" hidden="1" outlineLevel="1">
      <c r="A157" s="123"/>
      <c r="B157" s="130"/>
      <c r="C157" s="128"/>
      <c r="D157" s="95"/>
      <c r="F157" s="51"/>
      <c r="G157" s="51"/>
      <c r="H157" s="51"/>
    </row>
    <row r="158" spans="1:8" ht="15" customHeight="1" hidden="1" outlineLevel="1">
      <c r="A158" s="123"/>
      <c r="B158" s="130"/>
      <c r="C158" s="128"/>
      <c r="D158" s="95"/>
      <c r="F158" s="51"/>
      <c r="G158" s="51">
        <f>IF(ISERROR('IGS Rate Design'!$I$41*'IGS Customer Information'!$D158),"NA",'IGS Rate Design'!$I$41*'IGS Customer Information'!$D158)</f>
        <v>0</v>
      </c>
      <c r="H158" s="51">
        <f>IF(ISERROR('IGS Rate Design'!$I$56*'IGS Customer Information'!$D158),"NA",'IGS Rate Design'!$I$56*'IGS Customer Information'!$D158)</f>
        <v>0</v>
      </c>
    </row>
    <row r="159" spans="1:8" ht="15" customHeight="1" hidden="1" outlineLevel="1">
      <c r="A159" s="123"/>
      <c r="B159" s="130"/>
      <c r="C159" s="128"/>
      <c r="D159" s="95"/>
      <c r="F159" s="51"/>
      <c r="G159" s="51">
        <f>IF(ISERROR('IGS Rate Design'!$I$42*'IGS Customer Information'!$D159),"NA",'IGS Rate Design'!$I$42*'IGS Customer Information'!$D159)</f>
        <v>0</v>
      </c>
      <c r="H159" s="51">
        <f>IF(ISERROR('IGS Rate Design'!$I$57*'IGS Customer Information'!$D159),"NA",'IGS Rate Design'!$I$57*'IGS Customer Information'!$D159)</f>
        <v>0</v>
      </c>
    </row>
    <row r="160" spans="4:10" ht="15" collapsed="1">
      <c r="D160" s="88"/>
      <c r="E160" s="49" t="s">
        <v>27</v>
      </c>
      <c r="F160" s="52">
        <f>SUM(F152:F159)</f>
        <v>0</v>
      </c>
      <c r="G160" s="52">
        <f>SUM(G152:G159)</f>
        <v>0</v>
      </c>
      <c r="H160" s="52">
        <f>SUM(H152:H159)</f>
        <v>0</v>
      </c>
      <c r="I160" s="53" t="str">
        <f>IF(ISERROR((G160-F160)/F160),"NA",(G160-F160)/F160)</f>
        <v>NA</v>
      </c>
      <c r="J160" s="53" t="str">
        <f>IF(ISERROR((H160-F160)/F160),"NA",(H160-F160)/F160)</f>
        <v>NA</v>
      </c>
    </row>
    <row r="161" spans="1:4" ht="15">
      <c r="A161" s="126"/>
      <c r="B161" s="123"/>
      <c r="C161" s="123"/>
      <c r="D161" s="92"/>
    </row>
    <row r="162" spans="1:4" ht="15" customHeight="1" hidden="1" outlineLevel="1">
      <c r="A162" s="123"/>
      <c r="B162" s="127"/>
      <c r="C162" s="128"/>
      <c r="D162" s="95"/>
    </row>
    <row r="163" spans="1:8" ht="15" customHeight="1" hidden="1" outlineLevel="1">
      <c r="A163" s="123"/>
      <c r="B163" s="127"/>
      <c r="C163" s="128"/>
      <c r="D163" s="95"/>
      <c r="F163" s="51">
        <f>IF(ISERROR('IGS Rate Design'!$I$6*'IGS Customer Information'!$D163),"NA",'IGS Rate Design'!$I$6*'IGS Customer Information'!$D163)</f>
        <v>0</v>
      </c>
      <c r="G163" s="51">
        <f>IF(ISERROR('IGS Rate Design'!$I$37*'IGS Customer Information'!$D163),"NA",'IGS Rate Design'!$I$37*'IGS Customer Information'!$D163)</f>
        <v>0</v>
      </c>
      <c r="H163" s="51">
        <f>IF(ISERROR('IGS Rate Design'!$I$52*'IGS Customer Information'!$D163),"NA",'IGS Rate Design'!$I$52*'IGS Customer Information'!$D163)</f>
        <v>0</v>
      </c>
    </row>
    <row r="164" spans="1:8" ht="15" customHeight="1" hidden="1" outlineLevel="1">
      <c r="A164" s="123"/>
      <c r="B164" s="127"/>
      <c r="C164" s="128"/>
      <c r="D164" s="95"/>
      <c r="F164" s="51">
        <f>IF(ISERROR('IGS Rate Design'!$I$7*'IGS Customer Information'!$D164),"NA",'IGS Rate Design'!$I$7*'IGS Customer Information'!$D164)</f>
        <v>0</v>
      </c>
      <c r="G164" s="51">
        <f>IF(ISERROR('IGS Rate Design'!$I$38*'IGS Customer Information'!$D164),"NA",'IGS Rate Design'!$I$38*'IGS Customer Information'!$D164)</f>
        <v>0</v>
      </c>
      <c r="H164" s="51">
        <f>IF(ISERROR('IGS Rate Design'!$I$53*'IGS Customer Information'!$D164),"NA",'IGS Rate Design'!$I$53*'IGS Customer Information'!$D164)</f>
        <v>0</v>
      </c>
    </row>
    <row r="165" spans="1:8" ht="15" customHeight="1" hidden="1" outlineLevel="1">
      <c r="A165" s="123"/>
      <c r="B165" s="127"/>
      <c r="C165" s="128"/>
      <c r="D165" s="95"/>
      <c r="F165" s="51">
        <f>IF(ISERROR('IGS Rate Design'!$I$8*'IGS Customer Information'!$D165),"NA",'IGS Rate Design'!$I$8*'IGS Customer Information'!$D165)</f>
        <v>0</v>
      </c>
      <c r="G165" s="51">
        <f>IF(ISERROR('IGS Rate Design'!$I$39*'IGS Customer Information'!$D165),"NA",'IGS Rate Design'!$I$39*'IGS Customer Information'!$D165)</f>
        <v>0</v>
      </c>
      <c r="H165" s="51">
        <f>IF(ISERROR('IGS Rate Design'!$I$54*'IGS Customer Information'!$D165),"NA",'IGS Rate Design'!$I$54*'IGS Customer Information'!$D165)</f>
        <v>0</v>
      </c>
    </row>
    <row r="166" spans="1:8" ht="15" customHeight="1" hidden="1" outlineLevel="1">
      <c r="A166" s="123"/>
      <c r="B166" s="127"/>
      <c r="C166" s="128"/>
      <c r="D166" s="95"/>
      <c r="F166" s="51">
        <f>IF(ISERROR('IGS Rate Design'!$I$12*'IGS Customer Information'!$D166),"NA",'IGS Rate Design'!$I$12*'IGS Customer Information'!$D166)</f>
        <v>0</v>
      </c>
      <c r="G166" s="51"/>
      <c r="H166" s="51"/>
    </row>
    <row r="167" spans="1:8" ht="15" customHeight="1" hidden="1" outlineLevel="1">
      <c r="A167" s="123"/>
      <c r="B167" s="130"/>
      <c r="C167" s="128"/>
      <c r="D167" s="95"/>
      <c r="F167" s="51"/>
      <c r="G167" s="51"/>
      <c r="H167" s="51"/>
    </row>
    <row r="168" spans="1:8" ht="15" customHeight="1" hidden="1" outlineLevel="1">
      <c r="A168" s="123"/>
      <c r="B168" s="130"/>
      <c r="C168" s="128"/>
      <c r="D168" s="95"/>
      <c r="F168" s="51"/>
      <c r="G168" s="51">
        <f>IF(ISERROR('IGS Rate Design'!$I$41*'IGS Customer Information'!$D168),"NA",'IGS Rate Design'!$I$41*'IGS Customer Information'!$D168)</f>
        <v>0</v>
      </c>
      <c r="H168" s="51">
        <f>IF(ISERROR('IGS Rate Design'!$I$56*'IGS Customer Information'!$D168),"NA",'IGS Rate Design'!$I$56*'IGS Customer Information'!$D168)</f>
        <v>0</v>
      </c>
    </row>
    <row r="169" spans="1:8" ht="15" customHeight="1" hidden="1" outlineLevel="1">
      <c r="A169" s="123"/>
      <c r="B169" s="130"/>
      <c r="C169" s="128"/>
      <c r="D169" s="95"/>
      <c r="F169" s="51"/>
      <c r="G169" s="51">
        <f>IF(ISERROR('IGS Rate Design'!$I$42*'IGS Customer Information'!$D169),"NA",'IGS Rate Design'!$I$42*'IGS Customer Information'!$D169)</f>
        <v>0</v>
      </c>
      <c r="H169" s="51">
        <f>IF(ISERROR('IGS Rate Design'!$I$57*'IGS Customer Information'!$D169),"NA",'IGS Rate Design'!$I$57*'IGS Customer Information'!$D169)</f>
        <v>0</v>
      </c>
    </row>
    <row r="170" spans="4:10" ht="15" collapsed="1">
      <c r="D170" s="88"/>
      <c r="E170" s="49" t="s">
        <v>27</v>
      </c>
      <c r="F170" s="52">
        <f>SUM(F162:F169)</f>
        <v>0</v>
      </c>
      <c r="G170" s="52">
        <f>SUM(G162:G169)</f>
        <v>0</v>
      </c>
      <c r="H170" s="52">
        <f>SUM(H162:H169)</f>
        <v>0</v>
      </c>
      <c r="I170" s="53" t="str">
        <f>IF(ISERROR((G170-F170)/F170),"NA",(G170-F170)/F170)</f>
        <v>NA</v>
      </c>
      <c r="J170" s="53" t="str">
        <f>IF(ISERROR((H170-F170)/F170),"NA",(H170-F170)/F170)</f>
        <v>NA</v>
      </c>
    </row>
    <row r="171" spans="1:4" ht="15">
      <c r="A171" s="126"/>
      <c r="B171" s="123"/>
      <c r="C171" s="123"/>
      <c r="D171" s="92"/>
    </row>
    <row r="172" spans="1:4" ht="15" customHeight="1" hidden="1" outlineLevel="1">
      <c r="A172" s="123"/>
      <c r="B172" s="127"/>
      <c r="C172" s="128"/>
      <c r="D172" s="95"/>
    </row>
    <row r="173" spans="1:8" ht="15" customHeight="1" hidden="1" outlineLevel="1">
      <c r="A173" s="123"/>
      <c r="B173" s="127"/>
      <c r="C173" s="128"/>
      <c r="D173" s="95"/>
      <c r="F173" s="51">
        <f>IF(ISERROR('IGS Rate Design'!$I$6*'IGS Customer Information'!$D173),"NA",'IGS Rate Design'!$I$6*'IGS Customer Information'!$D173)</f>
        <v>0</v>
      </c>
      <c r="G173" s="51">
        <f>IF(ISERROR('IGS Rate Design'!$I$37*'IGS Customer Information'!$D173),"NA",'IGS Rate Design'!$I$37*'IGS Customer Information'!$D173)</f>
        <v>0</v>
      </c>
      <c r="H173" s="51">
        <f>IF(ISERROR('IGS Rate Design'!$I$52*'IGS Customer Information'!$D173),"NA",'IGS Rate Design'!$I$52*'IGS Customer Information'!$D173)</f>
        <v>0</v>
      </c>
    </row>
    <row r="174" spans="1:8" ht="15" customHeight="1" hidden="1" outlineLevel="1">
      <c r="A174" s="123"/>
      <c r="B174" s="127"/>
      <c r="C174" s="128"/>
      <c r="D174" s="95"/>
      <c r="F174" s="51">
        <f>IF(ISERROR('IGS Rate Design'!$I$7*'IGS Customer Information'!$D174),"NA",'IGS Rate Design'!$I$7*'IGS Customer Information'!$D174)</f>
        <v>0</v>
      </c>
      <c r="G174" s="51">
        <f>IF(ISERROR('IGS Rate Design'!$I$38*'IGS Customer Information'!$D174),"NA",'IGS Rate Design'!$I$38*'IGS Customer Information'!$D174)</f>
        <v>0</v>
      </c>
      <c r="H174" s="51">
        <f>IF(ISERROR('IGS Rate Design'!$I$53*'IGS Customer Information'!$D174),"NA",'IGS Rate Design'!$I$53*'IGS Customer Information'!$D174)</f>
        <v>0</v>
      </c>
    </row>
    <row r="175" spans="1:8" ht="15" customHeight="1" hidden="1" outlineLevel="1">
      <c r="A175" s="123"/>
      <c r="B175" s="127"/>
      <c r="C175" s="128"/>
      <c r="D175" s="95"/>
      <c r="F175" s="51">
        <f>IF(ISERROR('IGS Rate Design'!$I$8*'IGS Customer Information'!$D175),"NA",'IGS Rate Design'!$I$8*'IGS Customer Information'!$D175)</f>
        <v>0</v>
      </c>
      <c r="G175" s="51">
        <f>IF(ISERROR('IGS Rate Design'!$I$39*'IGS Customer Information'!$D175),"NA",'IGS Rate Design'!$I$39*'IGS Customer Information'!$D175)</f>
        <v>0</v>
      </c>
      <c r="H175" s="51">
        <f>IF(ISERROR('IGS Rate Design'!$I$54*'IGS Customer Information'!$D175),"NA",'IGS Rate Design'!$I$54*'IGS Customer Information'!$D175)</f>
        <v>0</v>
      </c>
    </row>
    <row r="176" spans="1:8" ht="15" customHeight="1" hidden="1" outlineLevel="1">
      <c r="A176" s="123"/>
      <c r="B176" s="127"/>
      <c r="C176" s="128"/>
      <c r="D176" s="95"/>
      <c r="F176" s="51">
        <f>IF(ISERROR('IGS Rate Design'!$I$12*'IGS Customer Information'!$D176),"NA",'IGS Rate Design'!$I$12*'IGS Customer Information'!$D176)</f>
        <v>0</v>
      </c>
      <c r="G176" s="51"/>
      <c r="H176" s="51"/>
    </row>
    <row r="177" spans="1:8" ht="15" customHeight="1" hidden="1" outlineLevel="1">
      <c r="A177" s="123"/>
      <c r="B177" s="130"/>
      <c r="C177" s="128"/>
      <c r="D177" s="95"/>
      <c r="F177" s="51"/>
      <c r="G177" s="51"/>
      <c r="H177" s="51"/>
    </row>
    <row r="178" spans="1:8" ht="15" customHeight="1" hidden="1" outlineLevel="1">
      <c r="A178" s="123"/>
      <c r="B178" s="130"/>
      <c r="C178" s="128"/>
      <c r="D178" s="95"/>
      <c r="F178" s="51"/>
      <c r="G178" s="51">
        <f>IF(ISERROR('IGS Rate Design'!$I$41*'IGS Customer Information'!$D178),"NA",'IGS Rate Design'!$I$41*'IGS Customer Information'!$D178)</f>
        <v>0</v>
      </c>
      <c r="H178" s="51">
        <f>IF(ISERROR('IGS Rate Design'!$I$56*'IGS Customer Information'!$D178),"NA",'IGS Rate Design'!$I$56*'IGS Customer Information'!$D178)</f>
        <v>0</v>
      </c>
    </row>
    <row r="179" spans="1:8" ht="15" customHeight="1" hidden="1" outlineLevel="1">
      <c r="A179" s="123"/>
      <c r="B179" s="130"/>
      <c r="C179" s="128"/>
      <c r="D179" s="95"/>
      <c r="F179" s="51"/>
      <c r="G179" s="51">
        <f>IF(ISERROR('IGS Rate Design'!$I$42*'IGS Customer Information'!$D179),"NA",'IGS Rate Design'!$I$42*'IGS Customer Information'!$D179)</f>
        <v>0</v>
      </c>
      <c r="H179" s="51">
        <f>IF(ISERROR('IGS Rate Design'!$I$57*'IGS Customer Information'!$D179),"NA",'IGS Rate Design'!$I$57*'IGS Customer Information'!$D179)</f>
        <v>0</v>
      </c>
    </row>
    <row r="180" spans="4:10" ht="15" collapsed="1">
      <c r="D180" s="88"/>
      <c r="E180" s="49" t="s">
        <v>27</v>
      </c>
      <c r="F180" s="52">
        <f>SUM(F172:F179)</f>
        <v>0</v>
      </c>
      <c r="G180" s="52">
        <f>SUM(G172:G179)</f>
        <v>0</v>
      </c>
      <c r="H180" s="52">
        <f>SUM(H172:H179)</f>
        <v>0</v>
      </c>
      <c r="I180" s="53" t="str">
        <f>IF(ISERROR((G180-F180)/F180),"NA",(G180-F180)/F180)</f>
        <v>NA</v>
      </c>
      <c r="J180" s="53" t="str">
        <f>IF(ISERROR((H180-F180)/F180),"NA",(H180-F180)/F180)</f>
        <v>NA</v>
      </c>
    </row>
    <row r="181" spans="1:4" ht="15">
      <c r="A181" s="126"/>
      <c r="B181" s="123"/>
      <c r="C181" s="123"/>
      <c r="D181" s="92"/>
    </row>
    <row r="182" spans="1:4" ht="15" customHeight="1" hidden="1" outlineLevel="1">
      <c r="A182" s="123"/>
      <c r="B182" s="127"/>
      <c r="C182" s="128"/>
      <c r="D182" s="95"/>
    </row>
    <row r="183" spans="1:8" ht="15" customHeight="1" hidden="1" outlineLevel="1">
      <c r="A183" s="123"/>
      <c r="B183" s="127"/>
      <c r="C183" s="128"/>
      <c r="D183" s="95"/>
      <c r="F183" s="51">
        <f>IF(ISERROR('IGS Rate Design'!$I$6*'IGS Customer Information'!$D183),"NA",'IGS Rate Design'!$I$6*'IGS Customer Information'!$D183)</f>
        <v>0</v>
      </c>
      <c r="G183" s="51">
        <f>IF(ISERROR('IGS Rate Design'!$I$37*'IGS Customer Information'!$D183),"NA",'IGS Rate Design'!$I$37*'IGS Customer Information'!$D183)</f>
        <v>0</v>
      </c>
      <c r="H183" s="51">
        <f>IF(ISERROR('IGS Rate Design'!$I$52*'IGS Customer Information'!$D183),"NA",'IGS Rate Design'!$I$52*'IGS Customer Information'!$D183)</f>
        <v>0</v>
      </c>
    </row>
    <row r="184" spans="1:8" ht="15" customHeight="1" hidden="1" outlineLevel="1">
      <c r="A184" s="123"/>
      <c r="B184" s="127"/>
      <c r="C184" s="128"/>
      <c r="D184" s="95"/>
      <c r="F184" s="51">
        <f>IF(ISERROR('IGS Rate Design'!$I$7*'IGS Customer Information'!$D184),"NA",'IGS Rate Design'!$I$7*'IGS Customer Information'!$D184)</f>
        <v>0</v>
      </c>
      <c r="G184" s="51">
        <f>IF(ISERROR('IGS Rate Design'!$I$38*'IGS Customer Information'!$D184),"NA",'IGS Rate Design'!$I$38*'IGS Customer Information'!$D184)</f>
        <v>0</v>
      </c>
      <c r="H184" s="51">
        <f>IF(ISERROR('IGS Rate Design'!$I$53*'IGS Customer Information'!$D184),"NA",'IGS Rate Design'!$I$53*'IGS Customer Information'!$D184)</f>
        <v>0</v>
      </c>
    </row>
    <row r="185" spans="1:8" ht="15" customHeight="1" hidden="1" outlineLevel="1">
      <c r="A185" s="123"/>
      <c r="B185" s="127"/>
      <c r="C185" s="128"/>
      <c r="D185" s="95"/>
      <c r="F185" s="51">
        <f>IF(ISERROR('IGS Rate Design'!$I$8*'IGS Customer Information'!$D185),"NA",'IGS Rate Design'!$I$8*'IGS Customer Information'!$D185)</f>
        <v>0</v>
      </c>
      <c r="G185" s="51">
        <f>IF(ISERROR('IGS Rate Design'!$I$39*'IGS Customer Information'!$D185),"NA",'IGS Rate Design'!$I$39*'IGS Customer Information'!$D185)</f>
        <v>0</v>
      </c>
      <c r="H185" s="51">
        <f>IF(ISERROR('IGS Rate Design'!$I$54*'IGS Customer Information'!$D185),"NA",'IGS Rate Design'!$I$54*'IGS Customer Information'!$D185)</f>
        <v>0</v>
      </c>
    </row>
    <row r="186" spans="1:8" ht="15" customHeight="1" hidden="1" outlineLevel="1">
      <c r="A186" s="123"/>
      <c r="B186" s="127"/>
      <c r="C186" s="128"/>
      <c r="D186" s="95"/>
      <c r="F186" s="51">
        <f>IF(ISERROR('IGS Rate Design'!$I$12*'IGS Customer Information'!$D186),"NA",'IGS Rate Design'!$I$12*'IGS Customer Information'!$D186)</f>
        <v>0</v>
      </c>
      <c r="G186" s="51"/>
      <c r="H186" s="51"/>
    </row>
    <row r="187" spans="1:8" ht="15" customHeight="1" hidden="1" outlineLevel="1">
      <c r="A187" s="123"/>
      <c r="B187" s="130"/>
      <c r="C187" s="128"/>
      <c r="D187" s="95"/>
      <c r="F187" s="51"/>
      <c r="G187" s="51"/>
      <c r="H187" s="51"/>
    </row>
    <row r="188" spans="1:8" ht="15" customHeight="1" hidden="1" outlineLevel="1">
      <c r="A188" s="123"/>
      <c r="B188" s="130"/>
      <c r="C188" s="128"/>
      <c r="D188" s="95"/>
      <c r="F188" s="51"/>
      <c r="G188" s="51">
        <f>IF(ISERROR('IGS Rate Design'!$I$41*'IGS Customer Information'!$D188),"NA",'IGS Rate Design'!$I$41*'IGS Customer Information'!$D188)</f>
        <v>0</v>
      </c>
      <c r="H188" s="51">
        <f>IF(ISERROR('IGS Rate Design'!$I$56*'IGS Customer Information'!$D188),"NA",'IGS Rate Design'!$I$56*'IGS Customer Information'!$D188)</f>
        <v>0</v>
      </c>
    </row>
    <row r="189" spans="1:8" ht="15" customHeight="1" hidden="1" outlineLevel="1">
      <c r="A189" s="123"/>
      <c r="B189" s="130"/>
      <c r="C189" s="128"/>
      <c r="D189" s="95"/>
      <c r="F189" s="51"/>
      <c r="G189" s="51">
        <f>IF(ISERROR('IGS Rate Design'!$I$42*'IGS Customer Information'!$D189),"NA",'IGS Rate Design'!$I$42*'IGS Customer Information'!$D189)</f>
        <v>0</v>
      </c>
      <c r="H189" s="51">
        <f>IF(ISERROR('IGS Rate Design'!$I$57*'IGS Customer Information'!$D189),"NA",'IGS Rate Design'!$I$57*'IGS Customer Information'!$D189)</f>
        <v>0</v>
      </c>
    </row>
    <row r="190" spans="4:10" ht="15" collapsed="1">
      <c r="D190" s="88"/>
      <c r="E190" s="49" t="s">
        <v>27</v>
      </c>
      <c r="F190" s="52">
        <f>SUM(F182:F189)</f>
        <v>0</v>
      </c>
      <c r="G190" s="52">
        <f>SUM(G182:G189)</f>
        <v>0</v>
      </c>
      <c r="H190" s="52">
        <f>SUM(H182:H189)</f>
        <v>0</v>
      </c>
      <c r="I190" s="53" t="str">
        <f>IF(ISERROR((G190-F190)/F190),"NA",(G190-F190)/F190)</f>
        <v>NA</v>
      </c>
      <c r="J190" s="53" t="str">
        <f>IF(ISERROR((H190-F190)/F190),"NA",(H190-F190)/F190)</f>
        <v>NA</v>
      </c>
    </row>
    <row r="191" spans="1:4" ht="15">
      <c r="A191" s="126"/>
      <c r="B191" s="123"/>
      <c r="C191" s="123"/>
      <c r="D191" s="92"/>
    </row>
    <row r="192" spans="1:4" ht="15" customHeight="1" hidden="1" outlineLevel="1">
      <c r="A192" s="123"/>
      <c r="B192" s="127"/>
      <c r="C192" s="128"/>
      <c r="D192" s="95"/>
    </row>
    <row r="193" spans="1:8" ht="15" customHeight="1" hidden="1" outlineLevel="1">
      <c r="A193" s="123"/>
      <c r="B193" s="127"/>
      <c r="C193" s="128"/>
      <c r="D193" s="95"/>
      <c r="F193" s="51">
        <f>IF(ISERROR('IGS Rate Design'!$I$6*'IGS Customer Information'!$D193),"NA",'IGS Rate Design'!$I$6*'IGS Customer Information'!$D193)</f>
        <v>0</v>
      </c>
      <c r="G193" s="51">
        <f>IF(ISERROR('IGS Rate Design'!$I$37*'IGS Customer Information'!$D193),"NA",'IGS Rate Design'!$I$37*'IGS Customer Information'!$D193)</f>
        <v>0</v>
      </c>
      <c r="H193" s="51">
        <f>IF(ISERROR('IGS Rate Design'!$I$52*'IGS Customer Information'!$D193),"NA",'IGS Rate Design'!$I$52*'IGS Customer Information'!$D193)</f>
        <v>0</v>
      </c>
    </row>
    <row r="194" spans="1:8" ht="15" customHeight="1" hidden="1" outlineLevel="1">
      <c r="A194" s="123"/>
      <c r="B194" s="127"/>
      <c r="C194" s="128"/>
      <c r="D194" s="95"/>
      <c r="F194" s="51">
        <f>IF(ISERROR('IGS Rate Design'!$I$7*'IGS Customer Information'!$D194),"NA",'IGS Rate Design'!$I$7*'IGS Customer Information'!$D194)</f>
        <v>0</v>
      </c>
      <c r="G194" s="51">
        <f>IF(ISERROR('IGS Rate Design'!$I$38*'IGS Customer Information'!$D194),"NA",'IGS Rate Design'!$I$38*'IGS Customer Information'!$D194)</f>
        <v>0</v>
      </c>
      <c r="H194" s="51">
        <f>IF(ISERROR('IGS Rate Design'!$I$53*'IGS Customer Information'!$D194),"NA",'IGS Rate Design'!$I$53*'IGS Customer Information'!$D194)</f>
        <v>0</v>
      </c>
    </row>
    <row r="195" spans="1:8" ht="15" customHeight="1" hidden="1" outlineLevel="1">
      <c r="A195" s="123"/>
      <c r="B195" s="127"/>
      <c r="C195" s="128"/>
      <c r="D195" s="95"/>
      <c r="F195" s="51">
        <f>IF(ISERROR('IGS Rate Design'!$I$8*'IGS Customer Information'!$D195),"NA",'IGS Rate Design'!$I$8*'IGS Customer Information'!$D195)</f>
        <v>0</v>
      </c>
      <c r="G195" s="51">
        <f>IF(ISERROR('IGS Rate Design'!$I$39*'IGS Customer Information'!$D195),"NA",'IGS Rate Design'!$I$39*'IGS Customer Information'!$D195)</f>
        <v>0</v>
      </c>
      <c r="H195" s="51">
        <f>IF(ISERROR('IGS Rate Design'!$I$54*'IGS Customer Information'!$D195),"NA",'IGS Rate Design'!$I$54*'IGS Customer Information'!$D195)</f>
        <v>0</v>
      </c>
    </row>
    <row r="196" spans="1:8" ht="15" customHeight="1" hidden="1" outlineLevel="1">
      <c r="A196" s="123"/>
      <c r="B196" s="127"/>
      <c r="C196" s="128"/>
      <c r="D196" s="95"/>
      <c r="F196" s="51">
        <f>IF(ISERROR('IGS Rate Design'!$I$12*'IGS Customer Information'!$D196),"NA",'IGS Rate Design'!$I$12*'IGS Customer Information'!$D196)</f>
        <v>0</v>
      </c>
      <c r="G196" s="51"/>
      <c r="H196" s="51"/>
    </row>
    <row r="197" spans="1:8" ht="15" customHeight="1" hidden="1" outlineLevel="1">
      <c r="A197" s="123"/>
      <c r="B197" s="130"/>
      <c r="C197" s="128"/>
      <c r="D197" s="95"/>
      <c r="F197" s="51"/>
      <c r="G197" s="51"/>
      <c r="H197" s="51"/>
    </row>
    <row r="198" spans="1:8" ht="15" customHeight="1" hidden="1" outlineLevel="1">
      <c r="A198" s="123"/>
      <c r="B198" s="130"/>
      <c r="C198" s="128"/>
      <c r="D198" s="95"/>
      <c r="F198" s="51"/>
      <c r="G198" s="51">
        <f>IF(ISERROR('IGS Rate Design'!$I$41*'IGS Customer Information'!$D198),"NA",'IGS Rate Design'!$I$41*'IGS Customer Information'!$D198)</f>
        <v>0</v>
      </c>
      <c r="H198" s="51">
        <f>IF(ISERROR('IGS Rate Design'!$I$56*'IGS Customer Information'!$D198),"NA",'IGS Rate Design'!$I$56*'IGS Customer Information'!$D198)</f>
        <v>0</v>
      </c>
    </row>
    <row r="199" spans="1:8" ht="15" customHeight="1" hidden="1" outlineLevel="1">
      <c r="A199" s="123"/>
      <c r="B199" s="130"/>
      <c r="C199" s="128"/>
      <c r="D199" s="95"/>
      <c r="F199" s="51"/>
      <c r="G199" s="51">
        <f>IF(ISERROR('IGS Rate Design'!$I$42*'IGS Customer Information'!$D199),"NA",'IGS Rate Design'!$I$42*'IGS Customer Information'!$D199)</f>
        <v>0</v>
      </c>
      <c r="H199" s="51">
        <f>IF(ISERROR('IGS Rate Design'!$I$57*'IGS Customer Information'!$D199),"NA",'IGS Rate Design'!$I$57*'IGS Customer Information'!$D199)</f>
        <v>0</v>
      </c>
    </row>
    <row r="200" spans="4:10" ht="15" collapsed="1">
      <c r="D200" s="88"/>
      <c r="E200" s="49" t="s">
        <v>27</v>
      </c>
      <c r="F200" s="52">
        <f>SUM(F192:F199)</f>
        <v>0</v>
      </c>
      <c r="G200" s="52">
        <f>SUM(G192:G199)</f>
        <v>0</v>
      </c>
      <c r="H200" s="52">
        <f>SUM(H192:H199)</f>
        <v>0</v>
      </c>
      <c r="I200" s="53" t="str">
        <f>IF(ISERROR((G200-F200)/F200),"NA",(G200-F200)/F200)</f>
        <v>NA</v>
      </c>
      <c r="J200" s="53" t="str">
        <f>IF(ISERROR((H200-F200)/F200),"NA",(H200-F200)/F200)</f>
        <v>NA</v>
      </c>
    </row>
    <row r="201" spans="1:4" ht="15">
      <c r="A201" s="126"/>
      <c r="B201" s="123"/>
      <c r="C201" s="123"/>
      <c r="D201" s="92"/>
    </row>
    <row r="202" spans="1:4" ht="15" customHeight="1" hidden="1" outlineLevel="1">
      <c r="A202" s="123"/>
      <c r="B202" s="127"/>
      <c r="C202" s="128"/>
      <c r="D202" s="95"/>
    </row>
    <row r="203" spans="1:8" ht="15" customHeight="1" hidden="1" outlineLevel="1">
      <c r="A203" s="123"/>
      <c r="B203" s="127"/>
      <c r="C203" s="128"/>
      <c r="D203" s="95"/>
      <c r="F203" s="51">
        <f>IF(ISERROR('IGS Rate Design'!$I$6*'IGS Customer Information'!$D203),"NA",'IGS Rate Design'!$I$6*'IGS Customer Information'!$D203)</f>
        <v>0</v>
      </c>
      <c r="G203" s="51">
        <f>IF(ISERROR('IGS Rate Design'!$I$37*'IGS Customer Information'!$D203),"NA",'IGS Rate Design'!$I$37*'IGS Customer Information'!$D203)</f>
        <v>0</v>
      </c>
      <c r="H203" s="51">
        <f>IF(ISERROR('IGS Rate Design'!$I$52*'IGS Customer Information'!$D203),"NA",'IGS Rate Design'!$I$52*'IGS Customer Information'!$D203)</f>
        <v>0</v>
      </c>
    </row>
    <row r="204" spans="1:8" ht="15" customHeight="1" hidden="1" outlineLevel="1">
      <c r="A204" s="123"/>
      <c r="B204" s="127"/>
      <c r="C204" s="128"/>
      <c r="D204" s="95"/>
      <c r="F204" s="51">
        <f>IF(ISERROR('IGS Rate Design'!$I$7*'IGS Customer Information'!$D204),"NA",'IGS Rate Design'!$I$7*'IGS Customer Information'!$D204)</f>
        <v>0</v>
      </c>
      <c r="G204" s="51">
        <f>IF(ISERROR('IGS Rate Design'!$I$38*'IGS Customer Information'!$D204),"NA",'IGS Rate Design'!$I$38*'IGS Customer Information'!$D204)</f>
        <v>0</v>
      </c>
      <c r="H204" s="51">
        <f>IF(ISERROR('IGS Rate Design'!$I$53*'IGS Customer Information'!$D204),"NA",'IGS Rate Design'!$I$53*'IGS Customer Information'!$D204)</f>
        <v>0</v>
      </c>
    </row>
    <row r="205" spans="1:8" ht="15" customHeight="1" hidden="1" outlineLevel="1">
      <c r="A205" s="123"/>
      <c r="B205" s="127"/>
      <c r="C205" s="128"/>
      <c r="D205" s="95"/>
      <c r="F205" s="51">
        <f>IF(ISERROR('IGS Rate Design'!$I$8*'IGS Customer Information'!$D205),"NA",'IGS Rate Design'!$I$8*'IGS Customer Information'!$D205)</f>
        <v>0</v>
      </c>
      <c r="G205" s="51">
        <f>IF(ISERROR('IGS Rate Design'!$I$39*'IGS Customer Information'!$D205),"NA",'IGS Rate Design'!$I$39*'IGS Customer Information'!$D205)</f>
        <v>0</v>
      </c>
      <c r="H205" s="51">
        <f>IF(ISERROR('IGS Rate Design'!$I$54*'IGS Customer Information'!$D205),"NA",'IGS Rate Design'!$I$54*'IGS Customer Information'!$D205)</f>
        <v>0</v>
      </c>
    </row>
    <row r="206" spans="1:8" ht="15" customHeight="1" hidden="1" outlineLevel="1">
      <c r="A206" s="123"/>
      <c r="B206" s="127"/>
      <c r="C206" s="128"/>
      <c r="D206" s="95"/>
      <c r="F206" s="51">
        <f>IF(ISERROR('IGS Rate Design'!$I$12*'IGS Customer Information'!$D206),"NA",'IGS Rate Design'!$I$12*'IGS Customer Information'!$D206)</f>
        <v>0</v>
      </c>
      <c r="G206" s="51"/>
      <c r="H206" s="51"/>
    </row>
    <row r="207" spans="1:8" ht="15" customHeight="1" hidden="1" outlineLevel="1">
      <c r="A207" s="123"/>
      <c r="B207" s="130"/>
      <c r="C207" s="128"/>
      <c r="D207" s="95"/>
      <c r="F207" s="51"/>
      <c r="G207" s="51"/>
      <c r="H207" s="51"/>
    </row>
    <row r="208" spans="1:8" ht="15" customHeight="1" hidden="1" outlineLevel="1">
      <c r="A208" s="123"/>
      <c r="B208" s="130"/>
      <c r="C208" s="128"/>
      <c r="D208" s="95"/>
      <c r="F208" s="51"/>
      <c r="G208" s="51">
        <f>IF(ISERROR('IGS Rate Design'!$I$41*'IGS Customer Information'!$D208),"NA",'IGS Rate Design'!$I$41*'IGS Customer Information'!$D208)</f>
        <v>0</v>
      </c>
      <c r="H208" s="51">
        <f>IF(ISERROR('IGS Rate Design'!$I$56*'IGS Customer Information'!$D208),"NA",'IGS Rate Design'!$I$56*'IGS Customer Information'!$D208)</f>
        <v>0</v>
      </c>
    </row>
    <row r="209" spans="1:8" ht="15" customHeight="1" hidden="1" outlineLevel="1">
      <c r="A209" s="123"/>
      <c r="B209" s="130"/>
      <c r="C209" s="128"/>
      <c r="D209" s="95"/>
      <c r="F209" s="51"/>
      <c r="G209" s="51">
        <f>IF(ISERROR('IGS Rate Design'!$I$42*'IGS Customer Information'!$D209),"NA",'IGS Rate Design'!$I$42*'IGS Customer Information'!$D209)</f>
        <v>0</v>
      </c>
      <c r="H209" s="51">
        <f>IF(ISERROR('IGS Rate Design'!$I$57*'IGS Customer Information'!$D209),"NA",'IGS Rate Design'!$I$57*'IGS Customer Information'!$D209)</f>
        <v>0</v>
      </c>
    </row>
    <row r="210" spans="4:10" ht="15" collapsed="1">
      <c r="D210" s="88"/>
      <c r="E210" s="49" t="s">
        <v>27</v>
      </c>
      <c r="F210" s="52">
        <f>SUM(F202:F209)</f>
        <v>0</v>
      </c>
      <c r="G210" s="52">
        <f>SUM(G202:G209)</f>
        <v>0</v>
      </c>
      <c r="H210" s="52">
        <f>SUM(H202:H209)</f>
        <v>0</v>
      </c>
      <c r="I210" s="53" t="str">
        <f>IF(ISERROR((G210-F210)/F210),"NA",(G210-F210)/F210)</f>
        <v>NA</v>
      </c>
      <c r="J210" s="53" t="str">
        <f>IF(ISERROR((H210-F210)/F210),"NA",(H210-F210)/F210)</f>
        <v>NA</v>
      </c>
    </row>
    <row r="211" spans="1:4" ht="15">
      <c r="A211" s="126"/>
      <c r="B211" s="123"/>
      <c r="C211" s="123"/>
      <c r="D211" s="92"/>
    </row>
    <row r="212" spans="1:4" ht="15" customHeight="1" hidden="1" outlineLevel="1">
      <c r="A212" s="123"/>
      <c r="B212" s="127"/>
      <c r="C212" s="128"/>
      <c r="D212" s="95"/>
    </row>
    <row r="213" spans="1:8" ht="15" customHeight="1" hidden="1" outlineLevel="1">
      <c r="A213" s="123"/>
      <c r="B213" s="127"/>
      <c r="C213" s="128"/>
      <c r="D213" s="95"/>
      <c r="F213" s="51">
        <f>IF(ISERROR('IGS Rate Design'!$I$6*'IGS Customer Information'!$D213),"NA",'IGS Rate Design'!$I$6*'IGS Customer Information'!$D213)</f>
        <v>0</v>
      </c>
      <c r="G213" s="51">
        <f>IF(ISERROR('IGS Rate Design'!$I$37*'IGS Customer Information'!$D213),"NA",'IGS Rate Design'!$I$37*'IGS Customer Information'!$D213)</f>
        <v>0</v>
      </c>
      <c r="H213" s="51">
        <f>IF(ISERROR('IGS Rate Design'!$I$52*'IGS Customer Information'!$D213),"NA",'IGS Rate Design'!$I$52*'IGS Customer Information'!$D213)</f>
        <v>0</v>
      </c>
    </row>
    <row r="214" spans="1:8" ht="15" customHeight="1" hidden="1" outlineLevel="1">
      <c r="A214" s="123"/>
      <c r="B214" s="127"/>
      <c r="C214" s="128"/>
      <c r="D214" s="95"/>
      <c r="F214" s="51">
        <f>IF(ISERROR('IGS Rate Design'!$I$7*'IGS Customer Information'!$D214),"NA",'IGS Rate Design'!$I$7*'IGS Customer Information'!$D214)</f>
        <v>0</v>
      </c>
      <c r="G214" s="51">
        <f>IF(ISERROR('IGS Rate Design'!$I$38*'IGS Customer Information'!$D214),"NA",'IGS Rate Design'!$I$38*'IGS Customer Information'!$D214)</f>
        <v>0</v>
      </c>
      <c r="H214" s="51">
        <f>IF(ISERROR('IGS Rate Design'!$I$53*'IGS Customer Information'!$D214),"NA",'IGS Rate Design'!$I$53*'IGS Customer Information'!$D214)</f>
        <v>0</v>
      </c>
    </row>
    <row r="215" spans="1:8" ht="15" customHeight="1" hidden="1" outlineLevel="1">
      <c r="A215" s="123"/>
      <c r="B215" s="127"/>
      <c r="C215" s="128"/>
      <c r="D215" s="95"/>
      <c r="F215" s="51">
        <f>IF(ISERROR('IGS Rate Design'!$I$8*'IGS Customer Information'!$D215),"NA",'IGS Rate Design'!$I$8*'IGS Customer Information'!$D215)</f>
        <v>0</v>
      </c>
      <c r="G215" s="51">
        <f>IF(ISERROR('IGS Rate Design'!$I$39*'IGS Customer Information'!$D215),"NA",'IGS Rate Design'!$I$39*'IGS Customer Information'!$D215)</f>
        <v>0</v>
      </c>
      <c r="H215" s="51">
        <f>IF(ISERROR('IGS Rate Design'!$I$54*'IGS Customer Information'!$D215),"NA",'IGS Rate Design'!$I$54*'IGS Customer Information'!$D215)</f>
        <v>0</v>
      </c>
    </row>
    <row r="216" spans="1:8" ht="15" customHeight="1" hidden="1" outlineLevel="1">
      <c r="A216" s="123"/>
      <c r="B216" s="127"/>
      <c r="C216" s="128"/>
      <c r="D216" s="95"/>
      <c r="F216" s="51">
        <f>IF(ISERROR('IGS Rate Design'!$I$12*'IGS Customer Information'!$D216),"NA",'IGS Rate Design'!$I$12*'IGS Customer Information'!$D216)</f>
        <v>0</v>
      </c>
      <c r="G216" s="51"/>
      <c r="H216" s="51"/>
    </row>
    <row r="217" spans="1:8" ht="15" customHeight="1" hidden="1" outlineLevel="1">
      <c r="A217" s="123"/>
      <c r="B217" s="130"/>
      <c r="C217" s="128"/>
      <c r="D217" s="95"/>
      <c r="F217" s="51"/>
      <c r="G217" s="51"/>
      <c r="H217" s="51"/>
    </row>
    <row r="218" spans="1:8" ht="15" customHeight="1" hidden="1" outlineLevel="1">
      <c r="A218" s="123"/>
      <c r="B218" s="130"/>
      <c r="C218" s="128"/>
      <c r="D218" s="95"/>
      <c r="F218" s="51"/>
      <c r="G218" s="51">
        <f>IF(ISERROR('IGS Rate Design'!$I$41*'IGS Customer Information'!$D218),"NA",'IGS Rate Design'!$I$41*'IGS Customer Information'!$D218)</f>
        <v>0</v>
      </c>
      <c r="H218" s="51">
        <f>IF(ISERROR('IGS Rate Design'!$I$56*'IGS Customer Information'!$D218),"NA",'IGS Rate Design'!$I$56*'IGS Customer Information'!$D218)</f>
        <v>0</v>
      </c>
    </row>
    <row r="219" spans="1:8" ht="15" customHeight="1" hidden="1" outlineLevel="1">
      <c r="A219" s="123"/>
      <c r="B219" s="130"/>
      <c r="C219" s="128"/>
      <c r="D219" s="95"/>
      <c r="F219" s="51"/>
      <c r="G219" s="51">
        <f>IF(ISERROR('IGS Rate Design'!$I$42*'IGS Customer Information'!$D219),"NA",'IGS Rate Design'!$I$42*'IGS Customer Information'!$D219)</f>
        <v>0</v>
      </c>
      <c r="H219" s="51">
        <f>IF(ISERROR('IGS Rate Design'!$I$57*'IGS Customer Information'!$D219),"NA",'IGS Rate Design'!$I$57*'IGS Customer Information'!$D219)</f>
        <v>0</v>
      </c>
    </row>
    <row r="220" spans="4:10" ht="15" collapsed="1">
      <c r="D220" s="88"/>
      <c r="E220" s="49" t="s">
        <v>27</v>
      </c>
      <c r="F220" s="52">
        <f>SUM(F212:F219)</f>
        <v>0</v>
      </c>
      <c r="G220" s="52">
        <f>SUM(G212:G219)</f>
        <v>0</v>
      </c>
      <c r="H220" s="52">
        <f>SUM(H212:H219)</f>
        <v>0</v>
      </c>
      <c r="I220" s="53" t="str">
        <f>IF(ISERROR((G220-F220)/F220),"NA",(G220-F220)/F220)</f>
        <v>NA</v>
      </c>
      <c r="J220" s="53" t="str">
        <f>IF(ISERROR((H220-F220)/F220),"NA",(H220-F220)/F220)</f>
        <v>NA</v>
      </c>
    </row>
    <row r="221" spans="1:4" ht="15">
      <c r="A221" s="126"/>
      <c r="B221" s="123"/>
      <c r="C221" s="123"/>
      <c r="D221" s="92"/>
    </row>
    <row r="222" spans="1:4" ht="15" customHeight="1" hidden="1" outlineLevel="1">
      <c r="A222" s="123"/>
      <c r="B222" s="127"/>
      <c r="C222" s="128"/>
      <c r="D222" s="95"/>
    </row>
    <row r="223" spans="1:8" ht="15" customHeight="1" hidden="1" outlineLevel="1">
      <c r="A223" s="123"/>
      <c r="B223" s="127"/>
      <c r="C223" s="128"/>
      <c r="D223" s="95"/>
      <c r="F223" s="51">
        <f>IF(ISERROR('IGS Rate Design'!$I$6*'IGS Customer Information'!$D223),"NA",'IGS Rate Design'!$I$6*'IGS Customer Information'!$D223)</f>
        <v>0</v>
      </c>
      <c r="G223" s="51">
        <f>IF(ISERROR('IGS Rate Design'!$I$37*'IGS Customer Information'!$D223),"NA",'IGS Rate Design'!$I$37*'IGS Customer Information'!$D223)</f>
        <v>0</v>
      </c>
      <c r="H223" s="51">
        <f>IF(ISERROR('IGS Rate Design'!$I$52*'IGS Customer Information'!$D223),"NA",'IGS Rate Design'!$I$52*'IGS Customer Information'!$D223)</f>
        <v>0</v>
      </c>
    </row>
    <row r="224" spans="1:8" ht="15" customHeight="1" hidden="1" outlineLevel="1">
      <c r="A224" s="123"/>
      <c r="B224" s="127"/>
      <c r="C224" s="128"/>
      <c r="D224" s="95"/>
      <c r="F224" s="51">
        <f>IF(ISERROR('IGS Rate Design'!$I$7*'IGS Customer Information'!$D224),"NA",'IGS Rate Design'!$I$7*'IGS Customer Information'!$D224)</f>
        <v>0</v>
      </c>
      <c r="G224" s="51">
        <f>IF(ISERROR('IGS Rate Design'!$I$38*'IGS Customer Information'!$D224),"NA",'IGS Rate Design'!$I$38*'IGS Customer Information'!$D224)</f>
        <v>0</v>
      </c>
      <c r="H224" s="51">
        <f>IF(ISERROR('IGS Rate Design'!$I$53*'IGS Customer Information'!$D224),"NA",'IGS Rate Design'!$I$53*'IGS Customer Information'!$D224)</f>
        <v>0</v>
      </c>
    </row>
    <row r="225" spans="1:8" ht="15" customHeight="1" hidden="1" outlineLevel="1">
      <c r="A225" s="123"/>
      <c r="B225" s="127"/>
      <c r="C225" s="128"/>
      <c r="D225" s="95"/>
      <c r="F225" s="51">
        <f>IF(ISERROR('IGS Rate Design'!$I$8*'IGS Customer Information'!$D225),"NA",'IGS Rate Design'!$I$8*'IGS Customer Information'!$D225)</f>
        <v>0</v>
      </c>
      <c r="G225" s="51">
        <f>IF(ISERROR('IGS Rate Design'!$I$39*'IGS Customer Information'!$D225),"NA",'IGS Rate Design'!$I$39*'IGS Customer Information'!$D225)</f>
        <v>0</v>
      </c>
      <c r="H225" s="51">
        <f>IF(ISERROR('IGS Rate Design'!$I$54*'IGS Customer Information'!$D225),"NA",'IGS Rate Design'!$I$54*'IGS Customer Information'!$D225)</f>
        <v>0</v>
      </c>
    </row>
    <row r="226" spans="1:8" ht="15" customHeight="1" hidden="1" outlineLevel="1">
      <c r="A226" s="123"/>
      <c r="B226" s="127"/>
      <c r="C226" s="128"/>
      <c r="D226" s="95"/>
      <c r="F226" s="51">
        <f>IF(ISERROR('IGS Rate Design'!$I$12*'IGS Customer Information'!$D226),"NA",'IGS Rate Design'!$I$12*'IGS Customer Information'!$D226)</f>
        <v>0</v>
      </c>
      <c r="G226" s="51"/>
      <c r="H226" s="51"/>
    </row>
    <row r="227" spans="1:8" ht="15" customHeight="1" hidden="1" outlineLevel="1">
      <c r="A227" s="123"/>
      <c r="B227" s="130"/>
      <c r="C227" s="128"/>
      <c r="D227" s="95"/>
      <c r="F227" s="51"/>
      <c r="G227" s="51"/>
      <c r="H227" s="51"/>
    </row>
    <row r="228" spans="1:8" ht="15" customHeight="1" hidden="1" outlineLevel="1">
      <c r="A228" s="123"/>
      <c r="B228" s="130"/>
      <c r="C228" s="128"/>
      <c r="D228" s="95"/>
      <c r="F228" s="51"/>
      <c r="G228" s="51">
        <f>IF(ISERROR('IGS Rate Design'!$I$41*'IGS Customer Information'!$D228),"NA",'IGS Rate Design'!$I$41*'IGS Customer Information'!$D228)</f>
        <v>0</v>
      </c>
      <c r="H228" s="51">
        <f>IF(ISERROR('IGS Rate Design'!$I$56*'IGS Customer Information'!$D228),"NA",'IGS Rate Design'!$I$56*'IGS Customer Information'!$D228)</f>
        <v>0</v>
      </c>
    </row>
    <row r="229" spans="1:8" ht="15" customHeight="1" hidden="1" outlineLevel="1">
      <c r="A229" s="123"/>
      <c r="B229" s="130"/>
      <c r="C229" s="128"/>
      <c r="D229" s="95"/>
      <c r="F229" s="51"/>
      <c r="G229" s="51">
        <f>IF(ISERROR('IGS Rate Design'!$I$42*'IGS Customer Information'!$D229),"NA",'IGS Rate Design'!$I$42*'IGS Customer Information'!$D229)</f>
        <v>0</v>
      </c>
      <c r="H229" s="51">
        <f>IF(ISERROR('IGS Rate Design'!$I$57*'IGS Customer Information'!$D229),"NA",'IGS Rate Design'!$I$57*'IGS Customer Information'!$D229)</f>
        <v>0</v>
      </c>
    </row>
    <row r="230" spans="4:10" ht="15" collapsed="1">
      <c r="D230" s="88"/>
      <c r="E230" s="49" t="s">
        <v>27</v>
      </c>
      <c r="F230" s="52">
        <f>SUM(F222:F229)</f>
        <v>0</v>
      </c>
      <c r="G230" s="52">
        <f>SUM(G222:G229)</f>
        <v>0</v>
      </c>
      <c r="H230" s="52">
        <f>SUM(H222:H229)</f>
        <v>0</v>
      </c>
      <c r="I230" s="53" t="str">
        <f>IF(ISERROR((G230-F230)/F230),"NA",(G230-F230)/F230)</f>
        <v>NA</v>
      </c>
      <c r="J230" s="53" t="str">
        <f>IF(ISERROR((H230-F230)/F230),"NA",(H230-F230)/F230)</f>
        <v>NA</v>
      </c>
    </row>
    <row r="231" spans="1:4" ht="15">
      <c r="A231" s="126"/>
      <c r="B231" s="123"/>
      <c r="C231" s="123"/>
      <c r="D231" s="92"/>
    </row>
    <row r="232" spans="1:4" ht="15" customHeight="1" hidden="1" outlineLevel="1">
      <c r="A232" s="123"/>
      <c r="B232" s="127"/>
      <c r="C232" s="128"/>
      <c r="D232" s="95"/>
    </row>
    <row r="233" spans="1:8" ht="15" customHeight="1" hidden="1" outlineLevel="1">
      <c r="A233" s="123"/>
      <c r="B233" s="127"/>
      <c r="C233" s="128"/>
      <c r="D233" s="95"/>
      <c r="F233" s="51">
        <f>IF(ISERROR('IGS Rate Design'!$I$6*'IGS Customer Information'!$D233),"NA",'IGS Rate Design'!$I$6*'IGS Customer Information'!$D233)</f>
        <v>0</v>
      </c>
      <c r="G233" s="51">
        <f>IF(ISERROR('IGS Rate Design'!$I$37*'IGS Customer Information'!$D233),"NA",'IGS Rate Design'!$I$37*'IGS Customer Information'!$D233)</f>
        <v>0</v>
      </c>
      <c r="H233" s="51">
        <f>IF(ISERROR('IGS Rate Design'!$I$52*'IGS Customer Information'!$D233),"NA",'IGS Rate Design'!$I$52*'IGS Customer Information'!$D233)</f>
        <v>0</v>
      </c>
    </row>
    <row r="234" spans="1:8" ht="15" customHeight="1" hidden="1" outlineLevel="1">
      <c r="A234" s="123"/>
      <c r="B234" s="127"/>
      <c r="C234" s="128"/>
      <c r="D234" s="95"/>
      <c r="F234" s="51">
        <f>IF(ISERROR('IGS Rate Design'!$I$7*'IGS Customer Information'!$D234),"NA",'IGS Rate Design'!$I$7*'IGS Customer Information'!$D234)</f>
        <v>0</v>
      </c>
      <c r="G234" s="51">
        <f>IF(ISERROR('IGS Rate Design'!$I$38*'IGS Customer Information'!$D234),"NA",'IGS Rate Design'!$I$38*'IGS Customer Information'!$D234)</f>
        <v>0</v>
      </c>
      <c r="H234" s="51">
        <f>IF(ISERROR('IGS Rate Design'!$I$53*'IGS Customer Information'!$D234),"NA",'IGS Rate Design'!$I$53*'IGS Customer Information'!$D234)</f>
        <v>0</v>
      </c>
    </row>
    <row r="235" spans="1:8" ht="15" customHeight="1" hidden="1" outlineLevel="1">
      <c r="A235" s="123"/>
      <c r="B235" s="127"/>
      <c r="C235" s="128"/>
      <c r="D235" s="95"/>
      <c r="F235" s="51">
        <f>IF(ISERROR('IGS Rate Design'!$I$8*'IGS Customer Information'!$D235),"NA",'IGS Rate Design'!$I$8*'IGS Customer Information'!$D235)</f>
        <v>0</v>
      </c>
      <c r="G235" s="51">
        <f>IF(ISERROR('IGS Rate Design'!$I$39*'IGS Customer Information'!$D235),"NA",'IGS Rate Design'!$I$39*'IGS Customer Information'!$D235)</f>
        <v>0</v>
      </c>
      <c r="H235" s="51">
        <f>IF(ISERROR('IGS Rate Design'!$I$54*'IGS Customer Information'!$D235),"NA",'IGS Rate Design'!$I$54*'IGS Customer Information'!$D235)</f>
        <v>0</v>
      </c>
    </row>
    <row r="236" spans="1:8" ht="15" customHeight="1" hidden="1" outlineLevel="1">
      <c r="A236" s="123"/>
      <c r="B236" s="127"/>
      <c r="C236" s="128"/>
      <c r="D236" s="95"/>
      <c r="F236" s="51">
        <f>IF(ISERROR('IGS Rate Design'!$I$12*'IGS Customer Information'!$D236),"NA",'IGS Rate Design'!$I$12*'IGS Customer Information'!$D236)</f>
        <v>0</v>
      </c>
      <c r="G236" s="51"/>
      <c r="H236" s="51"/>
    </row>
    <row r="237" spans="1:8" ht="15" customHeight="1" hidden="1" outlineLevel="1">
      <c r="A237" s="123"/>
      <c r="B237" s="130"/>
      <c r="C237" s="128"/>
      <c r="D237" s="95"/>
      <c r="F237" s="51"/>
      <c r="G237" s="51"/>
      <c r="H237" s="51"/>
    </row>
    <row r="238" spans="1:8" ht="15" customHeight="1" hidden="1" outlineLevel="1">
      <c r="A238" s="123"/>
      <c r="B238" s="130"/>
      <c r="C238" s="128"/>
      <c r="D238" s="95"/>
      <c r="F238" s="51"/>
      <c r="G238" s="51">
        <f>IF(ISERROR('IGS Rate Design'!$I$41*'IGS Customer Information'!$D238),"NA",'IGS Rate Design'!$I$41*'IGS Customer Information'!$D238)</f>
        <v>0</v>
      </c>
      <c r="H238" s="51">
        <f>IF(ISERROR('IGS Rate Design'!$I$56*'IGS Customer Information'!$D238),"NA",'IGS Rate Design'!$I$56*'IGS Customer Information'!$D238)</f>
        <v>0</v>
      </c>
    </row>
    <row r="239" spans="1:8" ht="15" customHeight="1" hidden="1" outlineLevel="1">
      <c r="A239" s="123"/>
      <c r="B239" s="130"/>
      <c r="C239" s="128"/>
      <c r="D239" s="95"/>
      <c r="F239" s="51"/>
      <c r="G239" s="51">
        <f>IF(ISERROR('IGS Rate Design'!$I$42*'IGS Customer Information'!$D239),"NA",'IGS Rate Design'!$I$42*'IGS Customer Information'!$D239)</f>
        <v>0</v>
      </c>
      <c r="H239" s="51">
        <f>IF(ISERROR('IGS Rate Design'!$I$57*'IGS Customer Information'!$D239),"NA",'IGS Rate Design'!$I$57*'IGS Customer Information'!$D239)</f>
        <v>0</v>
      </c>
    </row>
    <row r="240" spans="4:10" ht="15" collapsed="1">
      <c r="D240" s="88"/>
      <c r="E240" s="49" t="s">
        <v>27</v>
      </c>
      <c r="F240" s="52">
        <f>SUM(F232:F239)</f>
        <v>0</v>
      </c>
      <c r="G240" s="52">
        <f>SUM(G232:G239)</f>
        <v>0</v>
      </c>
      <c r="H240" s="52">
        <f>SUM(H232:H239)</f>
        <v>0</v>
      </c>
      <c r="I240" s="53" t="str">
        <f>IF(ISERROR((G240-F240)/F240),"NA",(G240-F240)/F240)</f>
        <v>NA</v>
      </c>
      <c r="J240" s="53" t="str">
        <f>IF(ISERROR((H240-F240)/F240),"NA",(H240-F240)/F240)</f>
        <v>NA</v>
      </c>
    </row>
    <row r="241" spans="1:4" ht="15">
      <c r="A241" s="126"/>
      <c r="B241" s="123"/>
      <c r="C241" s="123"/>
      <c r="D241" s="92"/>
    </row>
    <row r="242" spans="1:4" ht="15" customHeight="1" hidden="1" outlineLevel="1">
      <c r="A242" s="123"/>
      <c r="B242" s="127"/>
      <c r="C242" s="128"/>
      <c r="D242" s="95"/>
    </row>
    <row r="243" spans="1:8" ht="15" customHeight="1" hidden="1" outlineLevel="1">
      <c r="A243" s="123"/>
      <c r="B243" s="127"/>
      <c r="C243" s="128"/>
      <c r="D243" s="95"/>
      <c r="F243" s="51">
        <f>IF(ISERROR('IGS Rate Design'!$I$6*'IGS Customer Information'!$D243),"NA",'IGS Rate Design'!$I$6*'IGS Customer Information'!$D243)</f>
        <v>0</v>
      </c>
      <c r="G243" s="51">
        <f>IF(ISERROR('IGS Rate Design'!$I$37*'IGS Customer Information'!$D243),"NA",'IGS Rate Design'!$I$37*'IGS Customer Information'!$D243)</f>
        <v>0</v>
      </c>
      <c r="H243" s="51">
        <f>IF(ISERROR('IGS Rate Design'!$I$52*'IGS Customer Information'!$D243),"NA",'IGS Rate Design'!$I$52*'IGS Customer Information'!$D243)</f>
        <v>0</v>
      </c>
    </row>
    <row r="244" spans="1:8" ht="15" customHeight="1" hidden="1" outlineLevel="1">
      <c r="A244" s="123"/>
      <c r="B244" s="127"/>
      <c r="C244" s="128"/>
      <c r="D244" s="95"/>
      <c r="F244" s="51">
        <f>IF(ISERROR('IGS Rate Design'!$I$7*'IGS Customer Information'!$D244),"NA",'IGS Rate Design'!$I$7*'IGS Customer Information'!$D244)</f>
        <v>0</v>
      </c>
      <c r="G244" s="51">
        <f>IF(ISERROR('IGS Rate Design'!$I$38*'IGS Customer Information'!$D244),"NA",'IGS Rate Design'!$I$38*'IGS Customer Information'!$D244)</f>
        <v>0</v>
      </c>
      <c r="H244" s="51">
        <f>IF(ISERROR('IGS Rate Design'!$I$53*'IGS Customer Information'!$D244),"NA",'IGS Rate Design'!$I$53*'IGS Customer Information'!$D244)</f>
        <v>0</v>
      </c>
    </row>
    <row r="245" spans="1:8" ht="15" customHeight="1" hidden="1" outlineLevel="1">
      <c r="A245" s="123"/>
      <c r="B245" s="127"/>
      <c r="C245" s="128"/>
      <c r="D245" s="95"/>
      <c r="F245" s="51">
        <f>IF(ISERROR('IGS Rate Design'!$I$8*'IGS Customer Information'!$D245),"NA",'IGS Rate Design'!$I$8*'IGS Customer Information'!$D245)</f>
        <v>0</v>
      </c>
      <c r="G245" s="51">
        <f>IF(ISERROR('IGS Rate Design'!$I$39*'IGS Customer Information'!$D245),"NA",'IGS Rate Design'!$I$39*'IGS Customer Information'!$D245)</f>
        <v>0</v>
      </c>
      <c r="H245" s="51">
        <f>IF(ISERROR('IGS Rate Design'!$I$54*'IGS Customer Information'!$D245),"NA",'IGS Rate Design'!$I$54*'IGS Customer Information'!$D245)</f>
        <v>0</v>
      </c>
    </row>
    <row r="246" spans="1:8" ht="15" customHeight="1" hidden="1" outlineLevel="1">
      <c r="A246" s="123"/>
      <c r="B246" s="127"/>
      <c r="C246" s="128"/>
      <c r="D246" s="95"/>
      <c r="F246" s="51">
        <f>IF(ISERROR('IGS Rate Design'!$I$12*'IGS Customer Information'!$D246),"NA",'IGS Rate Design'!$I$12*'IGS Customer Information'!$D246)</f>
        <v>0</v>
      </c>
      <c r="G246" s="51"/>
      <c r="H246" s="51"/>
    </row>
    <row r="247" spans="1:8" ht="15" customHeight="1" hidden="1" outlineLevel="1">
      <c r="A247" s="123"/>
      <c r="B247" s="130"/>
      <c r="C247" s="128"/>
      <c r="D247" s="95"/>
      <c r="F247" s="51"/>
      <c r="G247" s="51"/>
      <c r="H247" s="51"/>
    </row>
    <row r="248" spans="1:8" ht="15" customHeight="1" hidden="1" outlineLevel="1">
      <c r="A248" s="123"/>
      <c r="B248" s="130"/>
      <c r="C248" s="128"/>
      <c r="D248" s="95"/>
      <c r="F248" s="51"/>
      <c r="G248" s="51">
        <f>IF(ISERROR('IGS Rate Design'!$I$41*'IGS Customer Information'!$D248),"NA",'IGS Rate Design'!$I$41*'IGS Customer Information'!$D248)</f>
        <v>0</v>
      </c>
      <c r="H248" s="51">
        <f>IF(ISERROR('IGS Rate Design'!$I$56*'IGS Customer Information'!$D248),"NA",'IGS Rate Design'!$I$56*'IGS Customer Information'!$D248)</f>
        <v>0</v>
      </c>
    </row>
    <row r="249" spans="1:8" ht="15" customHeight="1" hidden="1" outlineLevel="1">
      <c r="A249" s="123"/>
      <c r="B249" s="130"/>
      <c r="C249" s="128"/>
      <c r="D249" s="95"/>
      <c r="F249" s="51"/>
      <c r="G249" s="51">
        <f>IF(ISERROR('IGS Rate Design'!$I$42*'IGS Customer Information'!$D249),"NA",'IGS Rate Design'!$I$42*'IGS Customer Information'!$D249)</f>
        <v>0</v>
      </c>
      <c r="H249" s="51">
        <f>IF(ISERROR('IGS Rate Design'!$I$57*'IGS Customer Information'!$D249),"NA",'IGS Rate Design'!$I$57*'IGS Customer Information'!$D249)</f>
        <v>0</v>
      </c>
    </row>
    <row r="250" spans="4:10" ht="15" collapsed="1">
      <c r="D250" s="88"/>
      <c r="E250" s="49" t="s">
        <v>27</v>
      </c>
      <c r="F250" s="52">
        <f>SUM(F242:F249)</f>
        <v>0</v>
      </c>
      <c r="G250" s="52">
        <f>SUM(G242:G249)</f>
        <v>0</v>
      </c>
      <c r="H250" s="52">
        <f>SUM(H242:H249)</f>
        <v>0</v>
      </c>
      <c r="I250" s="53" t="str">
        <f>IF(ISERROR((G250-F250)/F250),"NA",(G250-F250)/F250)</f>
        <v>NA</v>
      </c>
      <c r="J250" s="53" t="str">
        <f>IF(ISERROR((H250-F250)/F250),"NA",(H250-F250)/F250)</f>
        <v>NA</v>
      </c>
    </row>
    <row r="251" spans="1:4" ht="15">
      <c r="A251" s="126"/>
      <c r="B251" s="123"/>
      <c r="C251" s="123"/>
      <c r="D251" s="92"/>
    </row>
    <row r="252" spans="1:4" ht="15" customHeight="1" hidden="1" outlineLevel="1">
      <c r="A252" s="123"/>
      <c r="B252" s="127"/>
      <c r="C252" s="128"/>
      <c r="D252" s="95"/>
    </row>
    <row r="253" spans="1:8" ht="15" customHeight="1" hidden="1" outlineLevel="1">
      <c r="A253" s="123"/>
      <c r="B253" s="127"/>
      <c r="C253" s="128"/>
      <c r="D253" s="95"/>
      <c r="F253" s="51">
        <f>IF(ISERROR('IGS Rate Design'!$I$6*'IGS Customer Information'!$D253),"NA",'IGS Rate Design'!$I$6*'IGS Customer Information'!$D253)</f>
        <v>0</v>
      </c>
      <c r="G253" s="51">
        <f>IF(ISERROR('IGS Rate Design'!$I$37*'IGS Customer Information'!$D253),"NA",'IGS Rate Design'!$I$37*'IGS Customer Information'!$D253)</f>
        <v>0</v>
      </c>
      <c r="H253" s="51">
        <f>IF(ISERROR('IGS Rate Design'!$I$52*'IGS Customer Information'!$D253),"NA",'IGS Rate Design'!$I$52*'IGS Customer Information'!$D253)</f>
        <v>0</v>
      </c>
    </row>
    <row r="254" spans="1:8" ht="15" customHeight="1" hidden="1" outlineLevel="1">
      <c r="A254" s="123"/>
      <c r="B254" s="127"/>
      <c r="C254" s="128"/>
      <c r="D254" s="95"/>
      <c r="F254" s="51">
        <f>IF(ISERROR('IGS Rate Design'!$I$7*'IGS Customer Information'!$D254),"NA",'IGS Rate Design'!$I$7*'IGS Customer Information'!$D254)</f>
        <v>0</v>
      </c>
      <c r="G254" s="51">
        <f>IF(ISERROR('IGS Rate Design'!$I$38*'IGS Customer Information'!$D254),"NA",'IGS Rate Design'!$I$38*'IGS Customer Information'!$D254)</f>
        <v>0</v>
      </c>
      <c r="H254" s="51">
        <f>IF(ISERROR('IGS Rate Design'!$I$53*'IGS Customer Information'!$D254),"NA",'IGS Rate Design'!$I$53*'IGS Customer Information'!$D254)</f>
        <v>0</v>
      </c>
    </row>
    <row r="255" spans="1:8" ht="15" customHeight="1" hidden="1" outlineLevel="1">
      <c r="A255" s="123"/>
      <c r="B255" s="127"/>
      <c r="C255" s="128"/>
      <c r="D255" s="95"/>
      <c r="F255" s="51">
        <f>IF(ISERROR('IGS Rate Design'!$I$8*'IGS Customer Information'!$D255),"NA",'IGS Rate Design'!$I$8*'IGS Customer Information'!$D255)</f>
        <v>0</v>
      </c>
      <c r="G255" s="51">
        <f>IF(ISERROR('IGS Rate Design'!$I$39*'IGS Customer Information'!$D255),"NA",'IGS Rate Design'!$I$39*'IGS Customer Information'!$D255)</f>
        <v>0</v>
      </c>
      <c r="H255" s="51">
        <f>IF(ISERROR('IGS Rate Design'!$I$54*'IGS Customer Information'!$D255),"NA",'IGS Rate Design'!$I$54*'IGS Customer Information'!$D255)</f>
        <v>0</v>
      </c>
    </row>
    <row r="256" spans="1:8" ht="15" customHeight="1" hidden="1" outlineLevel="1">
      <c r="A256" s="123"/>
      <c r="B256" s="127"/>
      <c r="C256" s="128"/>
      <c r="D256" s="95"/>
      <c r="F256" s="51">
        <f>IF(ISERROR('IGS Rate Design'!$I$12*'IGS Customer Information'!$D256),"NA",'IGS Rate Design'!$I$12*'IGS Customer Information'!$D256)</f>
        <v>0</v>
      </c>
      <c r="G256" s="51"/>
      <c r="H256" s="51"/>
    </row>
    <row r="257" spans="1:8" ht="15" customHeight="1" hidden="1" outlineLevel="1">
      <c r="A257" s="123"/>
      <c r="B257" s="130"/>
      <c r="C257" s="128"/>
      <c r="D257" s="95"/>
      <c r="F257" s="51"/>
      <c r="G257" s="51"/>
      <c r="H257" s="51"/>
    </row>
    <row r="258" spans="1:8" ht="15" customHeight="1" hidden="1" outlineLevel="1">
      <c r="A258" s="123"/>
      <c r="B258" s="130"/>
      <c r="C258" s="128"/>
      <c r="D258" s="95"/>
      <c r="F258" s="51"/>
      <c r="G258" s="51">
        <f>IF(ISERROR('IGS Rate Design'!$I$41*'IGS Customer Information'!$D258),"NA",'IGS Rate Design'!$I$41*'IGS Customer Information'!$D258)</f>
        <v>0</v>
      </c>
      <c r="H258" s="51">
        <f>IF(ISERROR('IGS Rate Design'!$I$56*'IGS Customer Information'!$D258),"NA",'IGS Rate Design'!$I$56*'IGS Customer Information'!$D258)</f>
        <v>0</v>
      </c>
    </row>
    <row r="259" spans="1:8" ht="15" customHeight="1" hidden="1" outlineLevel="1">
      <c r="A259" s="123"/>
      <c r="B259" s="130"/>
      <c r="C259" s="128"/>
      <c r="D259" s="95"/>
      <c r="F259" s="51"/>
      <c r="G259" s="51">
        <f>IF(ISERROR('IGS Rate Design'!$I$42*'IGS Customer Information'!$D259),"NA",'IGS Rate Design'!$I$42*'IGS Customer Information'!$D259)</f>
        <v>0</v>
      </c>
      <c r="H259" s="51">
        <f>IF(ISERROR('IGS Rate Design'!$I$57*'IGS Customer Information'!$D259),"NA",'IGS Rate Design'!$I$57*'IGS Customer Information'!$D259)</f>
        <v>0</v>
      </c>
    </row>
    <row r="260" spans="4:10" ht="15" collapsed="1">
      <c r="D260" s="88"/>
      <c r="E260" s="49" t="s">
        <v>27</v>
      </c>
      <c r="F260" s="52">
        <f>SUM(F252:F259)</f>
        <v>0</v>
      </c>
      <c r="G260" s="52">
        <f>SUM(G252:G259)</f>
        <v>0</v>
      </c>
      <c r="H260" s="52">
        <f>SUM(H252:H259)</f>
        <v>0</v>
      </c>
      <c r="I260" s="53" t="str">
        <f>IF(ISERROR((G260-F260)/F260),"NA",(G260-F260)/F260)</f>
        <v>NA</v>
      </c>
      <c r="J260" s="53" t="str">
        <f>IF(ISERROR((H260-F260)/F260),"NA",(H260-F260)/F260)</f>
        <v>NA</v>
      </c>
    </row>
    <row r="261" spans="1:4" ht="15">
      <c r="A261" s="126"/>
      <c r="B261" s="123"/>
      <c r="C261" s="123"/>
      <c r="D261" s="92"/>
    </row>
    <row r="262" spans="1:4" ht="15" customHeight="1" hidden="1" outlineLevel="1">
      <c r="A262" s="123"/>
      <c r="B262" s="127"/>
      <c r="C262" s="128"/>
      <c r="D262" s="95"/>
    </row>
    <row r="263" spans="1:8" ht="15" customHeight="1" hidden="1" outlineLevel="1">
      <c r="A263" s="123"/>
      <c r="B263" s="127"/>
      <c r="C263" s="128"/>
      <c r="D263" s="95"/>
      <c r="F263" s="51">
        <f>IF(ISERROR('IGS Rate Design'!$I$6*'IGS Customer Information'!$D263),"NA",'IGS Rate Design'!$I$6*'IGS Customer Information'!$D263)</f>
        <v>0</v>
      </c>
      <c r="G263" s="51">
        <f>IF(ISERROR('IGS Rate Design'!$I$37*'IGS Customer Information'!$D263),"NA",'IGS Rate Design'!$I$37*'IGS Customer Information'!$D263)</f>
        <v>0</v>
      </c>
      <c r="H263" s="51">
        <f>IF(ISERROR('IGS Rate Design'!$I$52*'IGS Customer Information'!$D263),"NA",'IGS Rate Design'!$I$52*'IGS Customer Information'!$D263)</f>
        <v>0</v>
      </c>
    </row>
    <row r="264" spans="1:8" ht="15" customHeight="1" hidden="1" outlineLevel="1">
      <c r="A264" s="123"/>
      <c r="B264" s="127"/>
      <c r="C264" s="128"/>
      <c r="D264" s="95"/>
      <c r="F264" s="51">
        <f>IF(ISERROR('IGS Rate Design'!$I$7*'IGS Customer Information'!$D264),"NA",'IGS Rate Design'!$I$7*'IGS Customer Information'!$D264)</f>
        <v>0</v>
      </c>
      <c r="G264" s="51">
        <f>IF(ISERROR('IGS Rate Design'!$I$38*'IGS Customer Information'!$D264),"NA",'IGS Rate Design'!$I$38*'IGS Customer Information'!$D264)</f>
        <v>0</v>
      </c>
      <c r="H264" s="51">
        <f>IF(ISERROR('IGS Rate Design'!$I$53*'IGS Customer Information'!$D264),"NA",'IGS Rate Design'!$I$53*'IGS Customer Information'!$D264)</f>
        <v>0</v>
      </c>
    </row>
    <row r="265" spans="1:8" ht="15" customHeight="1" hidden="1" outlineLevel="1">
      <c r="A265" s="123"/>
      <c r="B265" s="127"/>
      <c r="C265" s="128"/>
      <c r="D265" s="95"/>
      <c r="F265" s="51">
        <f>IF(ISERROR('IGS Rate Design'!$I$8*'IGS Customer Information'!$D265),"NA",'IGS Rate Design'!$I$8*'IGS Customer Information'!$D265)</f>
        <v>0</v>
      </c>
      <c r="G265" s="51">
        <f>IF(ISERROR('IGS Rate Design'!$I$39*'IGS Customer Information'!$D265),"NA",'IGS Rate Design'!$I$39*'IGS Customer Information'!$D265)</f>
        <v>0</v>
      </c>
      <c r="H265" s="51">
        <f>IF(ISERROR('IGS Rate Design'!$I$54*'IGS Customer Information'!$D265),"NA",'IGS Rate Design'!$I$54*'IGS Customer Information'!$D265)</f>
        <v>0</v>
      </c>
    </row>
    <row r="266" spans="1:8" ht="15" customHeight="1" hidden="1" outlineLevel="1">
      <c r="A266" s="123"/>
      <c r="B266" s="127"/>
      <c r="C266" s="128"/>
      <c r="D266" s="95"/>
      <c r="F266" s="51">
        <f>IF(ISERROR('IGS Rate Design'!$I$12*'IGS Customer Information'!$D266),"NA",'IGS Rate Design'!$I$12*'IGS Customer Information'!$D266)</f>
        <v>0</v>
      </c>
      <c r="G266" s="51"/>
      <c r="H266" s="51"/>
    </row>
    <row r="267" spans="1:8" ht="15" customHeight="1" hidden="1" outlineLevel="1">
      <c r="A267" s="123"/>
      <c r="B267" s="130"/>
      <c r="C267" s="128"/>
      <c r="D267" s="95"/>
      <c r="F267" s="51"/>
      <c r="G267" s="51"/>
      <c r="H267" s="51"/>
    </row>
    <row r="268" spans="1:8" ht="15" customHeight="1" hidden="1" outlineLevel="1">
      <c r="A268" s="123"/>
      <c r="B268" s="130"/>
      <c r="C268" s="128"/>
      <c r="D268" s="95"/>
      <c r="F268" s="51"/>
      <c r="G268" s="51">
        <f>IF(ISERROR('IGS Rate Design'!$I$41*'IGS Customer Information'!$D268),"NA",'IGS Rate Design'!$I$41*'IGS Customer Information'!$D268)</f>
        <v>0</v>
      </c>
      <c r="H268" s="51">
        <f>IF(ISERROR('IGS Rate Design'!$I$56*'IGS Customer Information'!$D268),"NA",'IGS Rate Design'!$I$56*'IGS Customer Information'!$D268)</f>
        <v>0</v>
      </c>
    </row>
    <row r="269" spans="1:8" ht="15" customHeight="1" hidden="1" outlineLevel="1">
      <c r="A269" s="123"/>
      <c r="B269" s="130"/>
      <c r="C269" s="128"/>
      <c r="D269" s="95"/>
      <c r="F269" s="51"/>
      <c r="G269" s="51">
        <f>IF(ISERROR('IGS Rate Design'!$I$42*'IGS Customer Information'!$D269),"NA",'IGS Rate Design'!$I$42*'IGS Customer Information'!$D269)</f>
        <v>0</v>
      </c>
      <c r="H269" s="51">
        <f>IF(ISERROR('IGS Rate Design'!$I$57*'IGS Customer Information'!$D269),"NA",'IGS Rate Design'!$I$57*'IGS Customer Information'!$D269)</f>
        <v>0</v>
      </c>
    </row>
    <row r="270" spans="4:10" ht="15" collapsed="1">
      <c r="D270" s="88"/>
      <c r="E270" s="49" t="s">
        <v>27</v>
      </c>
      <c r="F270" s="52">
        <f>SUM(F262:F269)</f>
        <v>0</v>
      </c>
      <c r="G270" s="52">
        <f>SUM(G262:G269)</f>
        <v>0</v>
      </c>
      <c r="H270" s="52">
        <f>SUM(H262:H269)</f>
        <v>0</v>
      </c>
      <c r="I270" s="53" t="str">
        <f>IF(ISERROR((G270-F270)/F270),"NA",(G270-F270)/F270)</f>
        <v>NA</v>
      </c>
      <c r="J270" s="53" t="str">
        <f>IF(ISERROR((H270-F270)/F270),"NA",(H270-F270)/F270)</f>
        <v>NA</v>
      </c>
    </row>
    <row r="271" spans="1:4" ht="15">
      <c r="A271" s="126"/>
      <c r="B271" s="123"/>
      <c r="C271" s="123"/>
      <c r="D271" s="92"/>
    </row>
    <row r="272" spans="1:4" ht="15" customHeight="1" hidden="1" outlineLevel="1">
      <c r="A272" s="123"/>
      <c r="B272" s="127"/>
      <c r="C272" s="128"/>
      <c r="D272" s="95"/>
    </row>
    <row r="273" spans="1:8" ht="15" customHeight="1" hidden="1" outlineLevel="1">
      <c r="A273" s="123"/>
      <c r="B273" s="127"/>
      <c r="C273" s="128"/>
      <c r="D273" s="95"/>
      <c r="F273" s="51">
        <f>IF(ISERROR('IGS Rate Design'!$I$6*'IGS Customer Information'!$D273),"NA",'IGS Rate Design'!$I$6*'IGS Customer Information'!$D273)</f>
        <v>0</v>
      </c>
      <c r="G273" s="51">
        <f>IF(ISERROR('IGS Rate Design'!$I$37*'IGS Customer Information'!$D273),"NA",'IGS Rate Design'!$I$37*'IGS Customer Information'!$D273)</f>
        <v>0</v>
      </c>
      <c r="H273" s="51">
        <f>IF(ISERROR('IGS Rate Design'!$I$52*'IGS Customer Information'!$D273),"NA",'IGS Rate Design'!$I$52*'IGS Customer Information'!$D273)</f>
        <v>0</v>
      </c>
    </row>
    <row r="274" spans="1:8" ht="15" customHeight="1" hidden="1" outlineLevel="1">
      <c r="A274" s="123"/>
      <c r="B274" s="127"/>
      <c r="C274" s="128"/>
      <c r="D274" s="95"/>
      <c r="F274" s="51">
        <f>IF(ISERROR('IGS Rate Design'!$I$7*'IGS Customer Information'!$D274),"NA",'IGS Rate Design'!$I$7*'IGS Customer Information'!$D274)</f>
        <v>0</v>
      </c>
      <c r="G274" s="51">
        <f>IF(ISERROR('IGS Rate Design'!$I$38*'IGS Customer Information'!$D274),"NA",'IGS Rate Design'!$I$38*'IGS Customer Information'!$D274)</f>
        <v>0</v>
      </c>
      <c r="H274" s="51">
        <f>IF(ISERROR('IGS Rate Design'!$I$53*'IGS Customer Information'!$D274),"NA",'IGS Rate Design'!$I$53*'IGS Customer Information'!$D274)</f>
        <v>0</v>
      </c>
    </row>
    <row r="275" spans="1:8" ht="15" customHeight="1" hidden="1" outlineLevel="1">
      <c r="A275" s="123"/>
      <c r="B275" s="127"/>
      <c r="C275" s="128"/>
      <c r="D275" s="95"/>
      <c r="F275" s="51">
        <f>IF(ISERROR('IGS Rate Design'!$I$8*'IGS Customer Information'!$D275),"NA",'IGS Rate Design'!$I$8*'IGS Customer Information'!$D275)</f>
        <v>0</v>
      </c>
      <c r="G275" s="51">
        <f>IF(ISERROR('IGS Rate Design'!$I$39*'IGS Customer Information'!$D275),"NA",'IGS Rate Design'!$I$39*'IGS Customer Information'!$D275)</f>
        <v>0</v>
      </c>
      <c r="H275" s="51">
        <f>IF(ISERROR('IGS Rate Design'!$I$54*'IGS Customer Information'!$D275),"NA",'IGS Rate Design'!$I$54*'IGS Customer Information'!$D275)</f>
        <v>0</v>
      </c>
    </row>
    <row r="276" spans="1:8" ht="15" customHeight="1" hidden="1" outlineLevel="1">
      <c r="A276" s="123"/>
      <c r="B276" s="127"/>
      <c r="C276" s="128"/>
      <c r="D276" s="95"/>
      <c r="F276" s="51">
        <f>IF(ISERROR('IGS Rate Design'!$I$12*'IGS Customer Information'!$D276),"NA",'IGS Rate Design'!$I$12*'IGS Customer Information'!$D276)</f>
        <v>0</v>
      </c>
      <c r="G276" s="51"/>
      <c r="H276" s="51"/>
    </row>
    <row r="277" spans="1:8" ht="15" customHeight="1" hidden="1" outlineLevel="1">
      <c r="A277" s="123"/>
      <c r="B277" s="130"/>
      <c r="C277" s="128"/>
      <c r="D277" s="95"/>
      <c r="F277" s="51"/>
      <c r="G277" s="51"/>
      <c r="H277" s="51"/>
    </row>
    <row r="278" spans="1:8" ht="15" customHeight="1" hidden="1" outlineLevel="1">
      <c r="A278" s="123"/>
      <c r="B278" s="130"/>
      <c r="C278" s="128"/>
      <c r="D278" s="95"/>
      <c r="F278" s="51"/>
      <c r="G278" s="51">
        <f>IF(ISERROR('IGS Rate Design'!$I$41*'IGS Customer Information'!$D278),"NA",'IGS Rate Design'!$I$41*'IGS Customer Information'!$D278)</f>
        <v>0</v>
      </c>
      <c r="H278" s="51">
        <f>IF(ISERROR('IGS Rate Design'!$I$56*'IGS Customer Information'!$D278),"NA",'IGS Rate Design'!$I$56*'IGS Customer Information'!$D278)</f>
        <v>0</v>
      </c>
    </row>
    <row r="279" spans="1:8" ht="15" customHeight="1" hidden="1" outlineLevel="1">
      <c r="A279" s="123"/>
      <c r="B279" s="130"/>
      <c r="C279" s="128"/>
      <c r="D279" s="95"/>
      <c r="F279" s="51"/>
      <c r="G279" s="51">
        <f>IF(ISERROR('IGS Rate Design'!$I$42*'IGS Customer Information'!$D279),"NA",'IGS Rate Design'!$I$42*'IGS Customer Information'!$D279)</f>
        <v>0</v>
      </c>
      <c r="H279" s="51">
        <f>IF(ISERROR('IGS Rate Design'!$I$57*'IGS Customer Information'!$D279),"NA",'IGS Rate Design'!$I$57*'IGS Customer Information'!$D279)</f>
        <v>0</v>
      </c>
    </row>
    <row r="280" spans="4:10" ht="15" collapsed="1">
      <c r="D280" s="88"/>
      <c r="E280" s="49" t="s">
        <v>27</v>
      </c>
      <c r="F280" s="52">
        <f>SUM(F272:F279)</f>
        <v>0</v>
      </c>
      <c r="G280" s="52">
        <f>SUM(G272:G279)</f>
        <v>0</v>
      </c>
      <c r="H280" s="52">
        <f>SUM(H272:H279)</f>
        <v>0</v>
      </c>
      <c r="I280" s="53" t="str">
        <f>IF(ISERROR((G280-F280)/F280),"NA",(G280-F280)/F280)</f>
        <v>NA</v>
      </c>
      <c r="J280" s="53" t="str">
        <f>IF(ISERROR((H280-F280)/F280),"NA",(H280-F280)/F280)</f>
        <v>NA</v>
      </c>
    </row>
    <row r="281" spans="1:4" ht="15">
      <c r="A281" s="126"/>
      <c r="B281" s="123"/>
      <c r="C281" s="123"/>
      <c r="D281" s="92"/>
    </row>
    <row r="282" spans="1:4" ht="15" customHeight="1" hidden="1" outlineLevel="1">
      <c r="A282" s="123"/>
      <c r="B282" s="127"/>
      <c r="C282" s="128"/>
      <c r="D282" s="95"/>
    </row>
    <row r="283" spans="1:8" ht="15" customHeight="1" hidden="1" outlineLevel="1">
      <c r="A283" s="123"/>
      <c r="B283" s="127"/>
      <c r="C283" s="128"/>
      <c r="D283" s="95"/>
      <c r="F283" s="51">
        <f>IF(ISERROR('IGS Rate Design'!$I$6*'IGS Customer Information'!$D283),"NA",'IGS Rate Design'!$I$6*'IGS Customer Information'!$D283)</f>
        <v>0</v>
      </c>
      <c r="G283" s="51">
        <f>IF(ISERROR('IGS Rate Design'!$I$37*'IGS Customer Information'!$D283),"NA",'IGS Rate Design'!$I$37*'IGS Customer Information'!$D283)</f>
        <v>0</v>
      </c>
      <c r="H283" s="51">
        <f>IF(ISERROR('IGS Rate Design'!$I$52*'IGS Customer Information'!$D283),"NA",'IGS Rate Design'!$I$52*'IGS Customer Information'!$D283)</f>
        <v>0</v>
      </c>
    </row>
    <row r="284" spans="1:8" ht="15" customHeight="1" hidden="1" outlineLevel="1">
      <c r="A284" s="123"/>
      <c r="B284" s="127"/>
      <c r="C284" s="128"/>
      <c r="D284" s="95"/>
      <c r="F284" s="51">
        <f>IF(ISERROR('IGS Rate Design'!$I$7*'IGS Customer Information'!$D284),"NA",'IGS Rate Design'!$I$7*'IGS Customer Information'!$D284)</f>
        <v>0</v>
      </c>
      <c r="G284" s="51">
        <f>IF(ISERROR('IGS Rate Design'!$I$38*'IGS Customer Information'!$D284),"NA",'IGS Rate Design'!$I$38*'IGS Customer Information'!$D284)</f>
        <v>0</v>
      </c>
      <c r="H284" s="51">
        <f>IF(ISERROR('IGS Rate Design'!$I$53*'IGS Customer Information'!$D284),"NA",'IGS Rate Design'!$I$53*'IGS Customer Information'!$D284)</f>
        <v>0</v>
      </c>
    </row>
    <row r="285" spans="1:8" ht="15" customHeight="1" hidden="1" outlineLevel="1">
      <c r="A285" s="123"/>
      <c r="B285" s="127"/>
      <c r="C285" s="128"/>
      <c r="D285" s="95"/>
      <c r="F285" s="51">
        <f>IF(ISERROR('IGS Rate Design'!$I$8*'IGS Customer Information'!$D285),"NA",'IGS Rate Design'!$I$8*'IGS Customer Information'!$D285)</f>
        <v>0</v>
      </c>
      <c r="G285" s="51">
        <f>IF(ISERROR('IGS Rate Design'!$I$39*'IGS Customer Information'!$D285),"NA",'IGS Rate Design'!$I$39*'IGS Customer Information'!$D285)</f>
        <v>0</v>
      </c>
      <c r="H285" s="51">
        <f>IF(ISERROR('IGS Rate Design'!$I$54*'IGS Customer Information'!$D285),"NA",'IGS Rate Design'!$I$54*'IGS Customer Information'!$D285)</f>
        <v>0</v>
      </c>
    </row>
    <row r="286" spans="1:8" ht="15" customHeight="1" hidden="1" outlineLevel="1">
      <c r="A286" s="123"/>
      <c r="B286" s="127"/>
      <c r="C286" s="128"/>
      <c r="D286" s="95"/>
      <c r="F286" s="51">
        <f>IF(ISERROR('IGS Rate Design'!$I$12*'IGS Customer Information'!$D286),"NA",'IGS Rate Design'!$I$12*'IGS Customer Information'!$D286)</f>
        <v>0</v>
      </c>
      <c r="G286" s="51"/>
      <c r="H286" s="51"/>
    </row>
    <row r="287" spans="1:8" ht="15" customHeight="1" hidden="1" outlineLevel="1">
      <c r="A287" s="123"/>
      <c r="B287" s="130"/>
      <c r="C287" s="128"/>
      <c r="D287" s="95"/>
      <c r="F287" s="51"/>
      <c r="G287" s="51"/>
      <c r="H287" s="51"/>
    </row>
    <row r="288" spans="1:8" ht="15" customHeight="1" hidden="1" outlineLevel="1">
      <c r="A288" s="123"/>
      <c r="B288" s="130"/>
      <c r="C288" s="128"/>
      <c r="D288" s="95"/>
      <c r="F288" s="51"/>
      <c r="G288" s="51">
        <f>IF(ISERROR('IGS Rate Design'!$I$41*'IGS Customer Information'!$D288),"NA",'IGS Rate Design'!$I$41*'IGS Customer Information'!$D288)</f>
        <v>0</v>
      </c>
      <c r="H288" s="51">
        <f>IF(ISERROR('IGS Rate Design'!$I$56*'IGS Customer Information'!$D288),"NA",'IGS Rate Design'!$I$56*'IGS Customer Information'!$D288)</f>
        <v>0</v>
      </c>
    </row>
    <row r="289" spans="1:8" ht="15" customHeight="1" hidden="1" outlineLevel="1">
      <c r="A289" s="123"/>
      <c r="B289" s="130"/>
      <c r="C289" s="128"/>
      <c r="D289" s="95"/>
      <c r="F289" s="51"/>
      <c r="G289" s="51">
        <f>IF(ISERROR('IGS Rate Design'!$I$42*'IGS Customer Information'!$D289),"NA",'IGS Rate Design'!$I$42*'IGS Customer Information'!$D289)</f>
        <v>0</v>
      </c>
      <c r="H289" s="51">
        <f>IF(ISERROR('IGS Rate Design'!$I$57*'IGS Customer Information'!$D289),"NA",'IGS Rate Design'!$I$57*'IGS Customer Information'!$D289)</f>
        <v>0</v>
      </c>
    </row>
    <row r="290" spans="4:10" ht="15" collapsed="1">
      <c r="D290" s="88"/>
      <c r="E290" s="49" t="s">
        <v>27</v>
      </c>
      <c r="F290" s="52">
        <f>SUM(F282:F289)</f>
        <v>0</v>
      </c>
      <c r="G290" s="52">
        <f>SUM(G282:G289)</f>
        <v>0</v>
      </c>
      <c r="H290" s="52">
        <f>SUM(H282:H289)</f>
        <v>0</v>
      </c>
      <c r="I290" s="53" t="str">
        <f>IF(ISERROR((G290-F290)/F290),"NA",(G290-F290)/F290)</f>
        <v>NA</v>
      </c>
      <c r="J290" s="53" t="str">
        <f>IF(ISERROR((H290-F290)/F290),"NA",(H290-F290)/F290)</f>
        <v>NA</v>
      </c>
    </row>
    <row r="291" spans="1:4" ht="15">
      <c r="A291" s="126"/>
      <c r="B291" s="123"/>
      <c r="C291" s="123"/>
      <c r="D291" s="92"/>
    </row>
    <row r="292" spans="1:4" ht="15" customHeight="1" hidden="1" outlineLevel="1">
      <c r="A292" s="123"/>
      <c r="B292" s="127"/>
      <c r="C292" s="128"/>
      <c r="D292" s="95"/>
    </row>
    <row r="293" spans="1:8" ht="15" customHeight="1" hidden="1" outlineLevel="1">
      <c r="A293" s="123"/>
      <c r="B293" s="127"/>
      <c r="C293" s="128"/>
      <c r="D293" s="95"/>
      <c r="F293" s="51">
        <f>IF(ISERROR('IGS Rate Design'!$I$6*'IGS Customer Information'!$D293),"NA",'IGS Rate Design'!$I$6*'IGS Customer Information'!$D293)</f>
        <v>0</v>
      </c>
      <c r="G293" s="51">
        <f>IF(ISERROR('IGS Rate Design'!$I$37*'IGS Customer Information'!$D293),"NA",'IGS Rate Design'!$I$37*'IGS Customer Information'!$D293)</f>
        <v>0</v>
      </c>
      <c r="H293" s="51">
        <f>IF(ISERROR('IGS Rate Design'!$I$52*'IGS Customer Information'!$D293),"NA",'IGS Rate Design'!$I$52*'IGS Customer Information'!$D293)</f>
        <v>0</v>
      </c>
    </row>
    <row r="294" spans="1:8" ht="15" customHeight="1" hidden="1" outlineLevel="1">
      <c r="A294" s="123"/>
      <c r="B294" s="127"/>
      <c r="C294" s="128"/>
      <c r="D294" s="95"/>
      <c r="F294" s="51">
        <f>IF(ISERROR('IGS Rate Design'!$I$7*'IGS Customer Information'!$D294),"NA",'IGS Rate Design'!$I$7*'IGS Customer Information'!$D294)</f>
        <v>0</v>
      </c>
      <c r="G294" s="51">
        <f>IF(ISERROR('IGS Rate Design'!$I$38*'IGS Customer Information'!$D294),"NA",'IGS Rate Design'!$I$38*'IGS Customer Information'!$D294)</f>
        <v>0</v>
      </c>
      <c r="H294" s="51">
        <f>IF(ISERROR('IGS Rate Design'!$I$53*'IGS Customer Information'!$D294),"NA",'IGS Rate Design'!$I$53*'IGS Customer Information'!$D294)</f>
        <v>0</v>
      </c>
    </row>
    <row r="295" spans="1:8" ht="15" customHeight="1" hidden="1" outlineLevel="1">
      <c r="A295" s="123"/>
      <c r="B295" s="127"/>
      <c r="C295" s="128"/>
      <c r="D295" s="95"/>
      <c r="F295" s="51">
        <f>IF(ISERROR('IGS Rate Design'!$I$8*'IGS Customer Information'!$D295),"NA",'IGS Rate Design'!$I$8*'IGS Customer Information'!$D295)</f>
        <v>0</v>
      </c>
      <c r="G295" s="51">
        <f>IF(ISERROR('IGS Rate Design'!$I$39*'IGS Customer Information'!$D295),"NA",'IGS Rate Design'!$I$39*'IGS Customer Information'!$D295)</f>
        <v>0</v>
      </c>
      <c r="H295" s="51">
        <f>IF(ISERROR('IGS Rate Design'!$I$54*'IGS Customer Information'!$D295),"NA",'IGS Rate Design'!$I$54*'IGS Customer Information'!$D295)</f>
        <v>0</v>
      </c>
    </row>
    <row r="296" spans="1:8" ht="15" customHeight="1" hidden="1" outlineLevel="1">
      <c r="A296" s="123"/>
      <c r="B296" s="127"/>
      <c r="C296" s="128"/>
      <c r="D296" s="95"/>
      <c r="F296" s="51">
        <f>IF(ISERROR('IGS Rate Design'!$I$12*'IGS Customer Information'!$D296),"NA",'IGS Rate Design'!$I$12*'IGS Customer Information'!$D296)</f>
        <v>0</v>
      </c>
      <c r="G296" s="51"/>
      <c r="H296" s="51"/>
    </row>
    <row r="297" spans="1:8" ht="15" customHeight="1" hidden="1" outlineLevel="1">
      <c r="A297" s="123"/>
      <c r="B297" s="130"/>
      <c r="C297" s="128"/>
      <c r="D297" s="95"/>
      <c r="F297" s="51"/>
      <c r="G297" s="51"/>
      <c r="H297" s="51"/>
    </row>
    <row r="298" spans="1:8" ht="15" customHeight="1" hidden="1" outlineLevel="1">
      <c r="A298" s="123"/>
      <c r="B298" s="130"/>
      <c r="C298" s="128"/>
      <c r="D298" s="95"/>
      <c r="F298" s="51"/>
      <c r="G298" s="51">
        <f>IF(ISERROR('IGS Rate Design'!$I$41*'IGS Customer Information'!$D298),"NA",'IGS Rate Design'!$I$41*'IGS Customer Information'!$D298)</f>
        <v>0</v>
      </c>
      <c r="H298" s="51">
        <f>IF(ISERROR('IGS Rate Design'!$I$56*'IGS Customer Information'!$D298),"NA",'IGS Rate Design'!$I$56*'IGS Customer Information'!$D298)</f>
        <v>0</v>
      </c>
    </row>
    <row r="299" spans="1:8" ht="15" customHeight="1" hidden="1" outlineLevel="1">
      <c r="A299" s="123"/>
      <c r="B299" s="130"/>
      <c r="C299" s="128"/>
      <c r="D299" s="95"/>
      <c r="F299" s="51"/>
      <c r="G299" s="51">
        <f>IF(ISERROR('IGS Rate Design'!$I$42*'IGS Customer Information'!$D299),"NA",'IGS Rate Design'!$I$42*'IGS Customer Information'!$D299)</f>
        <v>0</v>
      </c>
      <c r="H299" s="51">
        <f>IF(ISERROR('IGS Rate Design'!$I$57*'IGS Customer Information'!$D299),"NA",'IGS Rate Design'!$I$57*'IGS Customer Information'!$D299)</f>
        <v>0</v>
      </c>
    </row>
    <row r="300" spans="4:10" ht="15" collapsed="1">
      <c r="D300" s="88"/>
      <c r="E300" s="49" t="s">
        <v>27</v>
      </c>
      <c r="F300" s="52">
        <f>SUM(F292:F299)</f>
        <v>0</v>
      </c>
      <c r="G300" s="52">
        <f>SUM(G292:G299)</f>
        <v>0</v>
      </c>
      <c r="H300" s="52">
        <f>SUM(H292:H299)</f>
        <v>0</v>
      </c>
      <c r="I300" s="53" t="str">
        <f>IF(ISERROR((G300-F300)/F300),"NA",(G300-F300)/F300)</f>
        <v>NA</v>
      </c>
      <c r="J300" s="53" t="str">
        <f>IF(ISERROR((H300-F300)/F300),"NA",(H300-F300)/F300)</f>
        <v>NA</v>
      </c>
    </row>
    <row r="301" spans="1:4" ht="15">
      <c r="A301" s="126"/>
      <c r="B301" s="123"/>
      <c r="C301" s="123"/>
      <c r="D301" s="92"/>
    </row>
    <row r="302" spans="1:4" ht="15" customHeight="1" hidden="1" outlineLevel="1">
      <c r="A302" s="123"/>
      <c r="B302" s="127"/>
      <c r="C302" s="128"/>
      <c r="D302" s="95"/>
    </row>
    <row r="303" spans="1:8" ht="15" customHeight="1" hidden="1" outlineLevel="1">
      <c r="A303" s="123"/>
      <c r="B303" s="127"/>
      <c r="C303" s="128"/>
      <c r="D303" s="95"/>
      <c r="F303" s="51">
        <f>IF(ISERROR('IGS Rate Design'!$I$6*'IGS Customer Information'!$D303),"NA",'IGS Rate Design'!$I$6*'IGS Customer Information'!$D303)</f>
        <v>0</v>
      </c>
      <c r="G303" s="51">
        <f>IF(ISERROR('IGS Rate Design'!$I$37*'IGS Customer Information'!$D303),"NA",'IGS Rate Design'!$I$37*'IGS Customer Information'!$D303)</f>
        <v>0</v>
      </c>
      <c r="H303" s="51">
        <f>IF(ISERROR('IGS Rate Design'!$I$52*'IGS Customer Information'!$D303),"NA",'IGS Rate Design'!$I$52*'IGS Customer Information'!$D303)</f>
        <v>0</v>
      </c>
    </row>
    <row r="304" spans="1:8" ht="15" customHeight="1" hidden="1" outlineLevel="1">
      <c r="A304" s="123"/>
      <c r="B304" s="127"/>
      <c r="C304" s="128"/>
      <c r="D304" s="95"/>
      <c r="F304" s="51">
        <f>IF(ISERROR('IGS Rate Design'!$I$7*'IGS Customer Information'!$D304),"NA",'IGS Rate Design'!$I$7*'IGS Customer Information'!$D304)</f>
        <v>0</v>
      </c>
      <c r="G304" s="51">
        <f>IF(ISERROR('IGS Rate Design'!$I$38*'IGS Customer Information'!$D304),"NA",'IGS Rate Design'!$I$38*'IGS Customer Information'!$D304)</f>
        <v>0</v>
      </c>
      <c r="H304" s="51">
        <f>IF(ISERROR('IGS Rate Design'!$I$53*'IGS Customer Information'!$D304),"NA",'IGS Rate Design'!$I$53*'IGS Customer Information'!$D304)</f>
        <v>0</v>
      </c>
    </row>
    <row r="305" spans="1:8" ht="15" customHeight="1" hidden="1" outlineLevel="1">
      <c r="A305" s="123"/>
      <c r="B305" s="127"/>
      <c r="C305" s="128"/>
      <c r="D305" s="95"/>
      <c r="F305" s="51">
        <f>IF(ISERROR('IGS Rate Design'!$I$8*'IGS Customer Information'!$D305),"NA",'IGS Rate Design'!$I$8*'IGS Customer Information'!$D305)</f>
        <v>0</v>
      </c>
      <c r="G305" s="51">
        <f>IF(ISERROR('IGS Rate Design'!$I$39*'IGS Customer Information'!$D305),"NA",'IGS Rate Design'!$I$39*'IGS Customer Information'!$D305)</f>
        <v>0</v>
      </c>
      <c r="H305" s="51">
        <f>IF(ISERROR('IGS Rate Design'!$I$54*'IGS Customer Information'!$D305),"NA",'IGS Rate Design'!$I$54*'IGS Customer Information'!$D305)</f>
        <v>0</v>
      </c>
    </row>
    <row r="306" spans="1:8" ht="15" customHeight="1" hidden="1" outlineLevel="1">
      <c r="A306" s="123"/>
      <c r="B306" s="127"/>
      <c r="C306" s="128"/>
      <c r="D306" s="95"/>
      <c r="F306" s="51">
        <f>IF(ISERROR('IGS Rate Design'!$I$12*'IGS Customer Information'!$D306),"NA",'IGS Rate Design'!$I$12*'IGS Customer Information'!$D306)</f>
        <v>0</v>
      </c>
      <c r="G306" s="51"/>
      <c r="H306" s="51"/>
    </row>
    <row r="307" spans="1:8" ht="15" customHeight="1" hidden="1" outlineLevel="1">
      <c r="A307" s="123"/>
      <c r="B307" s="130"/>
      <c r="C307" s="128"/>
      <c r="D307" s="95"/>
      <c r="F307" s="51"/>
      <c r="G307" s="51"/>
      <c r="H307" s="51"/>
    </row>
    <row r="308" spans="1:8" ht="15" customHeight="1" hidden="1" outlineLevel="1">
      <c r="A308" s="123"/>
      <c r="B308" s="130"/>
      <c r="C308" s="128"/>
      <c r="D308" s="95"/>
      <c r="F308" s="51"/>
      <c r="G308" s="51">
        <f>IF(ISERROR('IGS Rate Design'!$I$41*'IGS Customer Information'!$D308),"NA",'IGS Rate Design'!$I$41*'IGS Customer Information'!$D308)</f>
        <v>0</v>
      </c>
      <c r="H308" s="51">
        <f>IF(ISERROR('IGS Rate Design'!$I$56*'IGS Customer Information'!$D308),"NA",'IGS Rate Design'!$I$56*'IGS Customer Information'!$D308)</f>
        <v>0</v>
      </c>
    </row>
    <row r="309" spans="1:8" ht="15" customHeight="1" hidden="1" outlineLevel="1">
      <c r="A309" s="123"/>
      <c r="B309" s="130"/>
      <c r="C309" s="128"/>
      <c r="D309" s="95"/>
      <c r="F309" s="51"/>
      <c r="G309" s="51">
        <f>IF(ISERROR('IGS Rate Design'!$I$42*'IGS Customer Information'!$D309),"NA",'IGS Rate Design'!$I$42*'IGS Customer Information'!$D309)</f>
        <v>0</v>
      </c>
      <c r="H309" s="51">
        <f>IF(ISERROR('IGS Rate Design'!$I$57*'IGS Customer Information'!$D309),"NA",'IGS Rate Design'!$I$57*'IGS Customer Information'!$D309)</f>
        <v>0</v>
      </c>
    </row>
    <row r="310" spans="4:10" ht="15" collapsed="1">
      <c r="D310" s="88"/>
      <c r="E310" s="49" t="s">
        <v>27</v>
      </c>
      <c r="F310" s="52">
        <f>SUM(F302:F309)</f>
        <v>0</v>
      </c>
      <c r="G310" s="52">
        <f>SUM(G302:G309)</f>
        <v>0</v>
      </c>
      <c r="H310" s="52">
        <f>SUM(H302:H309)</f>
        <v>0</v>
      </c>
      <c r="I310" s="53" t="str">
        <f>IF(ISERROR((G310-F310)/F310),"NA",(G310-F310)/F310)</f>
        <v>NA</v>
      </c>
      <c r="J310" s="53" t="str">
        <f>IF(ISERROR((H310-F310)/F310),"NA",(H310-F310)/F310)</f>
        <v>NA</v>
      </c>
    </row>
    <row r="311" spans="1:4" ht="15">
      <c r="A311" s="126"/>
      <c r="B311" s="123"/>
      <c r="C311" s="123"/>
      <c r="D311" s="92"/>
    </row>
    <row r="312" spans="1:4" ht="15" customHeight="1" hidden="1" outlineLevel="1">
      <c r="A312" s="123"/>
      <c r="B312" s="127"/>
      <c r="C312" s="128"/>
      <c r="D312" s="95"/>
    </row>
    <row r="313" spans="1:8" ht="15" customHeight="1" hidden="1" outlineLevel="1">
      <c r="A313" s="123"/>
      <c r="B313" s="127"/>
      <c r="C313" s="128"/>
      <c r="D313" s="95"/>
      <c r="F313" s="51">
        <f>IF(ISERROR('IGS Rate Design'!$I$6*'IGS Customer Information'!$D313),"NA",'IGS Rate Design'!$I$6*'IGS Customer Information'!$D313)</f>
        <v>0</v>
      </c>
      <c r="G313" s="51">
        <f>IF(ISERROR('IGS Rate Design'!$I$37*'IGS Customer Information'!$D313),"NA",'IGS Rate Design'!$I$37*'IGS Customer Information'!$D313)</f>
        <v>0</v>
      </c>
      <c r="H313" s="51">
        <f>IF(ISERROR('IGS Rate Design'!$I$52*'IGS Customer Information'!$D313),"NA",'IGS Rate Design'!$I$52*'IGS Customer Information'!$D313)</f>
        <v>0</v>
      </c>
    </row>
    <row r="314" spans="1:8" ht="15" customHeight="1" hidden="1" outlineLevel="1">
      <c r="A314" s="123"/>
      <c r="B314" s="127"/>
      <c r="C314" s="128"/>
      <c r="D314" s="95"/>
      <c r="F314" s="51">
        <f>IF(ISERROR('IGS Rate Design'!$I$7*'IGS Customer Information'!$D314),"NA",'IGS Rate Design'!$I$7*'IGS Customer Information'!$D314)</f>
        <v>0</v>
      </c>
      <c r="G314" s="51">
        <f>IF(ISERROR('IGS Rate Design'!$I$38*'IGS Customer Information'!$D314),"NA",'IGS Rate Design'!$I$38*'IGS Customer Information'!$D314)</f>
        <v>0</v>
      </c>
      <c r="H314" s="51">
        <f>IF(ISERROR('IGS Rate Design'!$I$53*'IGS Customer Information'!$D314),"NA",'IGS Rate Design'!$I$53*'IGS Customer Information'!$D314)</f>
        <v>0</v>
      </c>
    </row>
    <row r="315" spans="1:8" ht="15" customHeight="1" hidden="1" outlineLevel="1">
      <c r="A315" s="123"/>
      <c r="B315" s="127"/>
      <c r="C315" s="128"/>
      <c r="D315" s="95"/>
      <c r="F315" s="51">
        <f>IF(ISERROR('IGS Rate Design'!$I$8*'IGS Customer Information'!$D315),"NA",'IGS Rate Design'!$I$8*'IGS Customer Information'!$D315)</f>
        <v>0</v>
      </c>
      <c r="G315" s="51">
        <f>IF(ISERROR('IGS Rate Design'!$I$39*'IGS Customer Information'!$D315),"NA",'IGS Rate Design'!$I$39*'IGS Customer Information'!$D315)</f>
        <v>0</v>
      </c>
      <c r="H315" s="51">
        <f>IF(ISERROR('IGS Rate Design'!$I$54*'IGS Customer Information'!$D315),"NA",'IGS Rate Design'!$I$54*'IGS Customer Information'!$D315)</f>
        <v>0</v>
      </c>
    </row>
    <row r="316" spans="1:8" ht="15" customHeight="1" hidden="1" outlineLevel="1">
      <c r="A316" s="123"/>
      <c r="B316" s="127"/>
      <c r="C316" s="128"/>
      <c r="D316" s="95"/>
      <c r="F316" s="51">
        <f>IF(ISERROR('IGS Rate Design'!$I$12*'IGS Customer Information'!$D316),"NA",'IGS Rate Design'!$I$12*'IGS Customer Information'!$D316)</f>
        <v>0</v>
      </c>
      <c r="G316" s="51"/>
      <c r="H316" s="51"/>
    </row>
    <row r="317" spans="1:8" ht="15" customHeight="1" hidden="1" outlineLevel="1">
      <c r="A317" s="123"/>
      <c r="B317" s="130"/>
      <c r="C317" s="128"/>
      <c r="D317" s="95"/>
      <c r="F317" s="51"/>
      <c r="G317" s="51"/>
      <c r="H317" s="51"/>
    </row>
    <row r="318" spans="1:8" ht="15" customHeight="1" hidden="1" outlineLevel="1">
      <c r="A318" s="123"/>
      <c r="B318" s="130"/>
      <c r="C318" s="128"/>
      <c r="D318" s="95"/>
      <c r="F318" s="51"/>
      <c r="G318" s="51">
        <f>IF(ISERROR('IGS Rate Design'!$I$41*'IGS Customer Information'!$D318),"NA",'IGS Rate Design'!$I$41*'IGS Customer Information'!$D318)</f>
        <v>0</v>
      </c>
      <c r="H318" s="51">
        <f>IF(ISERROR('IGS Rate Design'!$I$56*'IGS Customer Information'!$D318),"NA",'IGS Rate Design'!$I$56*'IGS Customer Information'!$D318)</f>
        <v>0</v>
      </c>
    </row>
    <row r="319" spans="1:8" ht="15" customHeight="1" hidden="1" outlineLevel="1">
      <c r="A319" s="123"/>
      <c r="B319" s="130"/>
      <c r="C319" s="128"/>
      <c r="D319" s="95"/>
      <c r="F319" s="51"/>
      <c r="G319" s="51">
        <f>IF(ISERROR('IGS Rate Design'!$I$42*'IGS Customer Information'!$D319),"NA",'IGS Rate Design'!$I$42*'IGS Customer Information'!$D319)</f>
        <v>0</v>
      </c>
      <c r="H319" s="51">
        <f>IF(ISERROR('IGS Rate Design'!$I$57*'IGS Customer Information'!$D319),"NA",'IGS Rate Design'!$I$57*'IGS Customer Information'!$D319)</f>
        <v>0</v>
      </c>
    </row>
    <row r="320" spans="4:10" ht="15" collapsed="1">
      <c r="D320" s="88"/>
      <c r="E320" s="49" t="s">
        <v>27</v>
      </c>
      <c r="F320" s="52">
        <f>SUM(F312:F319)</f>
        <v>0</v>
      </c>
      <c r="G320" s="52">
        <f>SUM(G312:G319)</f>
        <v>0</v>
      </c>
      <c r="H320" s="52">
        <f>SUM(H312:H319)</f>
        <v>0</v>
      </c>
      <c r="I320" s="53" t="str">
        <f>IF(ISERROR((G320-F320)/F320),"NA",(G320-F320)/F320)</f>
        <v>NA</v>
      </c>
      <c r="J320" s="53" t="str">
        <f>IF(ISERROR((H320-F320)/F320),"NA",(H320-F320)/F320)</f>
        <v>NA</v>
      </c>
    </row>
    <row r="321" spans="1:4" ht="15">
      <c r="A321" s="126"/>
      <c r="B321" s="123"/>
      <c r="C321" s="123"/>
      <c r="D321" s="92"/>
    </row>
    <row r="322" spans="1:4" ht="15" customHeight="1" hidden="1" outlineLevel="1">
      <c r="A322" s="123"/>
      <c r="B322" s="127"/>
      <c r="C322" s="128"/>
      <c r="D322" s="95"/>
    </row>
    <row r="323" spans="1:8" ht="15" customHeight="1" hidden="1" outlineLevel="1">
      <c r="A323" s="123"/>
      <c r="B323" s="127"/>
      <c r="C323" s="128"/>
      <c r="D323" s="95"/>
      <c r="F323" s="51">
        <f>IF(ISERROR('IGS Rate Design'!$I$6*'IGS Customer Information'!$D323),"NA",'IGS Rate Design'!$I$6*'IGS Customer Information'!$D323)</f>
        <v>0</v>
      </c>
      <c r="G323" s="51">
        <f>IF(ISERROR('IGS Rate Design'!$I$37*'IGS Customer Information'!$D323),"NA",'IGS Rate Design'!$I$37*'IGS Customer Information'!$D323)</f>
        <v>0</v>
      </c>
      <c r="H323" s="51">
        <f>IF(ISERROR('IGS Rate Design'!$I$52*'IGS Customer Information'!$D323),"NA",'IGS Rate Design'!$I$52*'IGS Customer Information'!$D323)</f>
        <v>0</v>
      </c>
    </row>
    <row r="324" spans="1:8" ht="15" customHeight="1" hidden="1" outlineLevel="1">
      <c r="A324" s="123"/>
      <c r="B324" s="127"/>
      <c r="C324" s="128"/>
      <c r="D324" s="95"/>
      <c r="F324" s="51">
        <f>IF(ISERROR('IGS Rate Design'!$I$7*'IGS Customer Information'!$D324),"NA",'IGS Rate Design'!$I$7*'IGS Customer Information'!$D324)</f>
        <v>0</v>
      </c>
      <c r="G324" s="51">
        <f>IF(ISERROR('IGS Rate Design'!$I$38*'IGS Customer Information'!$D324),"NA",'IGS Rate Design'!$I$38*'IGS Customer Information'!$D324)</f>
        <v>0</v>
      </c>
      <c r="H324" s="51">
        <f>IF(ISERROR('IGS Rate Design'!$I$53*'IGS Customer Information'!$D324),"NA",'IGS Rate Design'!$I$53*'IGS Customer Information'!$D324)</f>
        <v>0</v>
      </c>
    </row>
    <row r="325" spans="1:8" ht="15" customHeight="1" hidden="1" outlineLevel="1">
      <c r="A325" s="123"/>
      <c r="B325" s="127"/>
      <c r="C325" s="128"/>
      <c r="D325" s="95"/>
      <c r="F325" s="51">
        <f>IF(ISERROR('IGS Rate Design'!$I$8*'IGS Customer Information'!$D325),"NA",'IGS Rate Design'!$I$8*'IGS Customer Information'!$D325)</f>
        <v>0</v>
      </c>
      <c r="G325" s="51">
        <f>IF(ISERROR('IGS Rate Design'!$I$39*'IGS Customer Information'!$D325),"NA",'IGS Rate Design'!$I$39*'IGS Customer Information'!$D325)</f>
        <v>0</v>
      </c>
      <c r="H325" s="51">
        <f>IF(ISERROR('IGS Rate Design'!$I$54*'IGS Customer Information'!$D325),"NA",'IGS Rate Design'!$I$54*'IGS Customer Information'!$D325)</f>
        <v>0</v>
      </c>
    </row>
    <row r="326" spans="1:8" ht="15" customHeight="1" hidden="1" outlineLevel="1">
      <c r="A326" s="123"/>
      <c r="B326" s="127"/>
      <c r="C326" s="128"/>
      <c r="D326" s="95"/>
      <c r="F326" s="51">
        <f>IF(ISERROR('IGS Rate Design'!$I$12*'IGS Customer Information'!$D326),"NA",'IGS Rate Design'!$I$12*'IGS Customer Information'!$D326)</f>
        <v>0</v>
      </c>
      <c r="G326" s="51"/>
      <c r="H326" s="51"/>
    </row>
    <row r="327" spans="1:8" ht="15" customHeight="1" hidden="1" outlineLevel="1">
      <c r="A327" s="123"/>
      <c r="B327" s="130"/>
      <c r="C327" s="128"/>
      <c r="D327" s="95"/>
      <c r="F327" s="51"/>
      <c r="G327" s="51"/>
      <c r="H327" s="51"/>
    </row>
    <row r="328" spans="1:8" ht="15" customHeight="1" hidden="1" outlineLevel="1">
      <c r="A328" s="123"/>
      <c r="B328" s="130"/>
      <c r="C328" s="128"/>
      <c r="D328" s="95"/>
      <c r="F328" s="51"/>
      <c r="G328" s="51">
        <f>IF(ISERROR('IGS Rate Design'!$I$41*'IGS Customer Information'!$D328),"NA",'IGS Rate Design'!$I$41*'IGS Customer Information'!$D328)</f>
        <v>0</v>
      </c>
      <c r="H328" s="51">
        <f>IF(ISERROR('IGS Rate Design'!$I$56*'IGS Customer Information'!$D328),"NA",'IGS Rate Design'!$I$56*'IGS Customer Information'!$D328)</f>
        <v>0</v>
      </c>
    </row>
    <row r="329" spans="1:8" ht="15" customHeight="1" hidden="1" outlineLevel="1">
      <c r="A329" s="123"/>
      <c r="B329" s="130"/>
      <c r="C329" s="128"/>
      <c r="D329" s="95"/>
      <c r="F329" s="51"/>
      <c r="G329" s="51">
        <f>IF(ISERROR('IGS Rate Design'!$I$42*'IGS Customer Information'!$D329),"NA",'IGS Rate Design'!$I$42*'IGS Customer Information'!$D329)</f>
        <v>0</v>
      </c>
      <c r="H329" s="51">
        <f>IF(ISERROR('IGS Rate Design'!$I$57*'IGS Customer Information'!$D329),"NA",'IGS Rate Design'!$I$57*'IGS Customer Information'!$D329)</f>
        <v>0</v>
      </c>
    </row>
    <row r="330" spans="4:10" ht="15" collapsed="1">
      <c r="D330" s="88"/>
      <c r="E330" s="49" t="s">
        <v>27</v>
      </c>
      <c r="F330" s="52">
        <f>SUM(F322:F329)</f>
        <v>0</v>
      </c>
      <c r="G330" s="52">
        <f>SUM(G322:G329)</f>
        <v>0</v>
      </c>
      <c r="H330" s="52">
        <f>SUM(H322:H329)</f>
        <v>0</v>
      </c>
      <c r="I330" s="53" t="str">
        <f>IF(ISERROR((G330-F330)/F330),"NA",(G330-F330)/F330)</f>
        <v>NA</v>
      </c>
      <c r="J330" s="53" t="str">
        <f>IF(ISERROR((H330-F330)/F330),"NA",(H330-F330)/F330)</f>
        <v>NA</v>
      </c>
    </row>
    <row r="331" spans="1:4" ht="15">
      <c r="A331" s="126"/>
      <c r="B331" s="123"/>
      <c r="C331" s="123"/>
      <c r="D331" s="92"/>
    </row>
    <row r="332" spans="1:4" ht="15" customHeight="1" hidden="1" outlineLevel="1">
      <c r="A332" s="123"/>
      <c r="B332" s="127"/>
      <c r="C332" s="128"/>
      <c r="D332" s="95"/>
    </row>
    <row r="333" spans="1:8" ht="15" customHeight="1" hidden="1" outlineLevel="1">
      <c r="A333" s="123"/>
      <c r="B333" s="127"/>
      <c r="C333" s="128"/>
      <c r="D333" s="95"/>
      <c r="F333" s="51">
        <f>IF(ISERROR('IGS Rate Design'!$I$6*'IGS Customer Information'!$D333),"NA",'IGS Rate Design'!$I$6*'IGS Customer Information'!$D333)</f>
        <v>0</v>
      </c>
      <c r="G333" s="51">
        <f>IF(ISERROR('IGS Rate Design'!$I$37*'IGS Customer Information'!$D333),"NA",'IGS Rate Design'!$I$37*'IGS Customer Information'!$D333)</f>
        <v>0</v>
      </c>
      <c r="H333" s="51">
        <f>IF(ISERROR('IGS Rate Design'!$I$52*'IGS Customer Information'!$D333),"NA",'IGS Rate Design'!$I$52*'IGS Customer Information'!$D333)</f>
        <v>0</v>
      </c>
    </row>
    <row r="334" spans="1:8" ht="15" customHeight="1" hidden="1" outlineLevel="1">
      <c r="A334" s="123"/>
      <c r="B334" s="127"/>
      <c r="C334" s="128"/>
      <c r="D334" s="95"/>
      <c r="F334" s="51">
        <f>IF(ISERROR('IGS Rate Design'!$I$7*'IGS Customer Information'!$D334),"NA",'IGS Rate Design'!$I$7*'IGS Customer Information'!$D334)</f>
        <v>0</v>
      </c>
      <c r="G334" s="51">
        <f>IF(ISERROR('IGS Rate Design'!$I$38*'IGS Customer Information'!$D334),"NA",'IGS Rate Design'!$I$38*'IGS Customer Information'!$D334)</f>
        <v>0</v>
      </c>
      <c r="H334" s="51">
        <f>IF(ISERROR('IGS Rate Design'!$I$53*'IGS Customer Information'!$D334),"NA",'IGS Rate Design'!$I$53*'IGS Customer Information'!$D334)</f>
        <v>0</v>
      </c>
    </row>
    <row r="335" spans="1:8" ht="15" customHeight="1" hidden="1" outlineLevel="1">
      <c r="A335" s="123"/>
      <c r="B335" s="127"/>
      <c r="C335" s="128"/>
      <c r="D335" s="95"/>
      <c r="F335" s="51">
        <f>IF(ISERROR('IGS Rate Design'!$I$8*'IGS Customer Information'!$D335),"NA",'IGS Rate Design'!$I$8*'IGS Customer Information'!$D335)</f>
        <v>0</v>
      </c>
      <c r="G335" s="51">
        <f>IF(ISERROR('IGS Rate Design'!$I$39*'IGS Customer Information'!$D335),"NA",'IGS Rate Design'!$I$39*'IGS Customer Information'!$D335)</f>
        <v>0</v>
      </c>
      <c r="H335" s="51">
        <f>IF(ISERROR('IGS Rate Design'!$I$54*'IGS Customer Information'!$D335),"NA",'IGS Rate Design'!$I$54*'IGS Customer Information'!$D335)</f>
        <v>0</v>
      </c>
    </row>
    <row r="336" spans="1:8" ht="15" customHeight="1" hidden="1" outlineLevel="1">
      <c r="A336" s="123"/>
      <c r="B336" s="127"/>
      <c r="C336" s="128"/>
      <c r="D336" s="95"/>
      <c r="F336" s="51">
        <f>IF(ISERROR('IGS Rate Design'!$I$12*'IGS Customer Information'!$D336),"NA",'IGS Rate Design'!$I$12*'IGS Customer Information'!$D336)</f>
        <v>0</v>
      </c>
      <c r="G336" s="51"/>
      <c r="H336" s="51"/>
    </row>
    <row r="337" spans="1:8" ht="15" customHeight="1" hidden="1" outlineLevel="1">
      <c r="A337" s="123"/>
      <c r="B337" s="130"/>
      <c r="C337" s="128"/>
      <c r="D337" s="95"/>
      <c r="F337" s="51"/>
      <c r="G337" s="51"/>
      <c r="H337" s="51"/>
    </row>
    <row r="338" spans="1:8" ht="15" customHeight="1" hidden="1" outlineLevel="1">
      <c r="A338" s="123"/>
      <c r="B338" s="130"/>
      <c r="C338" s="128"/>
      <c r="D338" s="95"/>
      <c r="F338" s="51"/>
      <c r="G338" s="51">
        <f>IF(ISERROR('IGS Rate Design'!$I$41*'IGS Customer Information'!$D338),"NA",'IGS Rate Design'!$I$41*'IGS Customer Information'!$D338)</f>
        <v>0</v>
      </c>
      <c r="H338" s="51">
        <f>IF(ISERROR('IGS Rate Design'!$I$56*'IGS Customer Information'!$D338),"NA",'IGS Rate Design'!$I$56*'IGS Customer Information'!$D338)</f>
        <v>0</v>
      </c>
    </row>
    <row r="339" spans="1:8" ht="15" customHeight="1" hidden="1" outlineLevel="1">
      <c r="A339" s="123"/>
      <c r="B339" s="130"/>
      <c r="C339" s="128"/>
      <c r="D339" s="95"/>
      <c r="F339" s="51"/>
      <c r="G339" s="51">
        <f>IF(ISERROR('IGS Rate Design'!$I$42*'IGS Customer Information'!$D339),"NA",'IGS Rate Design'!$I$42*'IGS Customer Information'!$D339)</f>
        <v>0</v>
      </c>
      <c r="H339" s="51">
        <f>IF(ISERROR('IGS Rate Design'!$I$57*'IGS Customer Information'!$D339),"NA",'IGS Rate Design'!$I$57*'IGS Customer Information'!$D339)</f>
        <v>0</v>
      </c>
    </row>
    <row r="340" spans="4:10" ht="15" collapsed="1">
      <c r="D340" s="88"/>
      <c r="E340" s="49" t="s">
        <v>27</v>
      </c>
      <c r="F340" s="52">
        <f>SUM(F332:F339)</f>
        <v>0</v>
      </c>
      <c r="G340" s="52">
        <f>SUM(G332:G339)</f>
        <v>0</v>
      </c>
      <c r="H340" s="52">
        <f>SUM(H332:H339)</f>
        <v>0</v>
      </c>
      <c r="I340" s="53" t="str">
        <f>IF(ISERROR((G340-F340)/F340),"NA",(G340-F340)/F340)</f>
        <v>NA</v>
      </c>
      <c r="J340" s="53" t="str">
        <f>IF(ISERROR((H340-F340)/F340),"NA",(H340-F340)/F340)</f>
        <v>NA</v>
      </c>
    </row>
    <row r="341" spans="1:4" ht="15">
      <c r="A341" s="126"/>
      <c r="B341" s="123"/>
      <c r="C341" s="123"/>
      <c r="D341" s="92"/>
    </row>
    <row r="342" spans="1:4" ht="15" customHeight="1" hidden="1" outlineLevel="1">
      <c r="A342" s="123"/>
      <c r="B342" s="127"/>
      <c r="C342" s="128"/>
      <c r="D342" s="95"/>
    </row>
    <row r="343" spans="1:8" ht="15" customHeight="1" hidden="1" outlineLevel="1">
      <c r="A343" s="123"/>
      <c r="B343" s="127"/>
      <c r="C343" s="128"/>
      <c r="D343" s="95"/>
      <c r="F343" s="51">
        <f>IF(ISERROR('IGS Rate Design'!$I$6*'IGS Customer Information'!$D343),"NA",'IGS Rate Design'!$I$6*'IGS Customer Information'!$D343)</f>
        <v>0</v>
      </c>
      <c r="G343" s="51">
        <f>IF(ISERROR('IGS Rate Design'!$I$37*'IGS Customer Information'!$D343),"NA",'IGS Rate Design'!$I$37*'IGS Customer Information'!$D343)</f>
        <v>0</v>
      </c>
      <c r="H343" s="51">
        <f>IF(ISERROR('IGS Rate Design'!$I$52*'IGS Customer Information'!$D343),"NA",'IGS Rate Design'!$I$52*'IGS Customer Information'!$D343)</f>
        <v>0</v>
      </c>
    </row>
    <row r="344" spans="1:8" ht="15" customHeight="1" hidden="1" outlineLevel="1">
      <c r="A344" s="123"/>
      <c r="B344" s="127"/>
      <c r="C344" s="128"/>
      <c r="D344" s="95"/>
      <c r="F344" s="51">
        <f>IF(ISERROR('IGS Rate Design'!$I$7*'IGS Customer Information'!$D344),"NA",'IGS Rate Design'!$I$7*'IGS Customer Information'!$D344)</f>
        <v>0</v>
      </c>
      <c r="G344" s="51">
        <f>IF(ISERROR('IGS Rate Design'!$I$38*'IGS Customer Information'!$D344),"NA",'IGS Rate Design'!$I$38*'IGS Customer Information'!$D344)</f>
        <v>0</v>
      </c>
      <c r="H344" s="51">
        <f>IF(ISERROR('IGS Rate Design'!$I$53*'IGS Customer Information'!$D344),"NA",'IGS Rate Design'!$I$53*'IGS Customer Information'!$D344)</f>
        <v>0</v>
      </c>
    </row>
    <row r="345" spans="1:8" ht="15" customHeight="1" hidden="1" outlineLevel="1">
      <c r="A345" s="123"/>
      <c r="B345" s="127"/>
      <c r="C345" s="128"/>
      <c r="D345" s="95"/>
      <c r="F345" s="51">
        <f>IF(ISERROR('IGS Rate Design'!$I$8*'IGS Customer Information'!$D345),"NA",'IGS Rate Design'!$I$8*'IGS Customer Information'!$D345)</f>
        <v>0</v>
      </c>
      <c r="G345" s="51">
        <f>IF(ISERROR('IGS Rate Design'!$I$39*'IGS Customer Information'!$D345),"NA",'IGS Rate Design'!$I$39*'IGS Customer Information'!$D345)</f>
        <v>0</v>
      </c>
      <c r="H345" s="51">
        <f>IF(ISERROR('IGS Rate Design'!$I$54*'IGS Customer Information'!$D345),"NA",'IGS Rate Design'!$I$54*'IGS Customer Information'!$D345)</f>
        <v>0</v>
      </c>
    </row>
    <row r="346" spans="1:8" ht="15" customHeight="1" hidden="1" outlineLevel="1">
      <c r="A346" s="123"/>
      <c r="B346" s="127"/>
      <c r="C346" s="128"/>
      <c r="D346" s="95"/>
      <c r="F346" s="51">
        <f>IF(ISERROR('IGS Rate Design'!$I$12*'IGS Customer Information'!$D346),"NA",'IGS Rate Design'!$I$12*'IGS Customer Information'!$D346)</f>
        <v>0</v>
      </c>
      <c r="G346" s="51"/>
      <c r="H346" s="51"/>
    </row>
    <row r="347" spans="1:8" ht="15" customHeight="1" hidden="1" outlineLevel="1">
      <c r="A347" s="123"/>
      <c r="B347" s="130"/>
      <c r="C347" s="128"/>
      <c r="D347" s="95"/>
      <c r="F347" s="51"/>
      <c r="G347" s="51"/>
      <c r="H347" s="51"/>
    </row>
    <row r="348" spans="1:8" ht="15" customHeight="1" hidden="1" outlineLevel="1">
      <c r="A348" s="123"/>
      <c r="B348" s="130"/>
      <c r="C348" s="128"/>
      <c r="D348" s="95"/>
      <c r="F348" s="51"/>
      <c r="G348" s="51">
        <f>IF(ISERROR('IGS Rate Design'!$I$41*'IGS Customer Information'!$D348),"NA",'IGS Rate Design'!$I$41*'IGS Customer Information'!$D348)</f>
        <v>0</v>
      </c>
      <c r="H348" s="51">
        <f>IF(ISERROR('IGS Rate Design'!$I$56*'IGS Customer Information'!$D348),"NA",'IGS Rate Design'!$I$56*'IGS Customer Information'!$D348)</f>
        <v>0</v>
      </c>
    </row>
    <row r="349" spans="1:8" ht="15" customHeight="1" hidden="1" outlineLevel="1">
      <c r="A349" s="123"/>
      <c r="B349" s="130"/>
      <c r="C349" s="128"/>
      <c r="D349" s="95"/>
      <c r="F349" s="51"/>
      <c r="G349" s="51">
        <f>IF(ISERROR('IGS Rate Design'!$I$42*'IGS Customer Information'!$D349),"NA",'IGS Rate Design'!$I$42*'IGS Customer Information'!$D349)</f>
        <v>0</v>
      </c>
      <c r="H349" s="51">
        <f>IF(ISERROR('IGS Rate Design'!$I$57*'IGS Customer Information'!$D349),"NA",'IGS Rate Design'!$I$57*'IGS Customer Information'!$D349)</f>
        <v>0</v>
      </c>
    </row>
    <row r="350" spans="4:10" ht="15" collapsed="1">
      <c r="D350" s="88"/>
      <c r="E350" s="49" t="s">
        <v>27</v>
      </c>
      <c r="F350" s="52">
        <f>SUM(F342:F349)</f>
        <v>0</v>
      </c>
      <c r="G350" s="52">
        <f>SUM(G342:G349)</f>
        <v>0</v>
      </c>
      <c r="H350" s="52">
        <f>SUM(H342:H349)</f>
        <v>0</v>
      </c>
      <c r="I350" s="53" t="str">
        <f>IF(ISERROR((G350-F350)/F350),"NA",(G350-F350)/F350)</f>
        <v>NA</v>
      </c>
      <c r="J350" s="53" t="str">
        <f>IF(ISERROR((H350-F350)/F350),"NA",(H350-F350)/F350)</f>
        <v>NA</v>
      </c>
    </row>
    <row r="351" spans="1:4" ht="15">
      <c r="A351" s="126"/>
      <c r="B351" s="123"/>
      <c r="C351" s="123"/>
      <c r="D351" s="92"/>
    </row>
    <row r="352" spans="1:4" ht="15" customHeight="1" hidden="1" outlineLevel="1">
      <c r="A352" s="123"/>
      <c r="B352" s="127"/>
      <c r="C352" s="128"/>
      <c r="D352" s="95"/>
    </row>
    <row r="353" spans="1:8" ht="15" customHeight="1" hidden="1" outlineLevel="1">
      <c r="A353" s="123"/>
      <c r="B353" s="127"/>
      <c r="C353" s="128"/>
      <c r="D353" s="95"/>
      <c r="F353" s="51">
        <f>IF(ISERROR('IGS Rate Design'!$I$6*'IGS Customer Information'!$D353),"NA",'IGS Rate Design'!$I$6*'IGS Customer Information'!$D353)</f>
        <v>0</v>
      </c>
      <c r="G353" s="51">
        <f>IF(ISERROR('IGS Rate Design'!$I$37*'IGS Customer Information'!$D353),"NA",'IGS Rate Design'!$I$37*'IGS Customer Information'!$D353)</f>
        <v>0</v>
      </c>
      <c r="H353" s="51">
        <f>IF(ISERROR('IGS Rate Design'!$I$52*'IGS Customer Information'!$D353),"NA",'IGS Rate Design'!$I$52*'IGS Customer Information'!$D353)</f>
        <v>0</v>
      </c>
    </row>
    <row r="354" spans="1:8" ht="15" customHeight="1" hidden="1" outlineLevel="1">
      <c r="A354" s="123"/>
      <c r="B354" s="127"/>
      <c r="C354" s="128"/>
      <c r="D354" s="95"/>
      <c r="F354" s="51">
        <f>IF(ISERROR('IGS Rate Design'!$I$7*'IGS Customer Information'!$D354),"NA",'IGS Rate Design'!$I$7*'IGS Customer Information'!$D354)</f>
        <v>0</v>
      </c>
      <c r="G354" s="51">
        <f>IF(ISERROR('IGS Rate Design'!$I$38*'IGS Customer Information'!$D354),"NA",'IGS Rate Design'!$I$38*'IGS Customer Information'!$D354)</f>
        <v>0</v>
      </c>
      <c r="H354" s="51">
        <f>IF(ISERROR('IGS Rate Design'!$I$53*'IGS Customer Information'!$D354),"NA",'IGS Rate Design'!$I$53*'IGS Customer Information'!$D354)</f>
        <v>0</v>
      </c>
    </row>
    <row r="355" spans="1:8" ht="15" customHeight="1" hidden="1" outlineLevel="1">
      <c r="A355" s="123"/>
      <c r="B355" s="127"/>
      <c r="C355" s="128"/>
      <c r="D355" s="95"/>
      <c r="F355" s="51">
        <f>IF(ISERROR('IGS Rate Design'!$I$8*'IGS Customer Information'!$D355),"NA",'IGS Rate Design'!$I$8*'IGS Customer Information'!$D355)</f>
        <v>0</v>
      </c>
      <c r="G355" s="51">
        <f>IF(ISERROR('IGS Rate Design'!$I$39*'IGS Customer Information'!$D355),"NA",'IGS Rate Design'!$I$39*'IGS Customer Information'!$D355)</f>
        <v>0</v>
      </c>
      <c r="H355" s="51">
        <f>IF(ISERROR('IGS Rate Design'!$I$54*'IGS Customer Information'!$D355),"NA",'IGS Rate Design'!$I$54*'IGS Customer Information'!$D355)</f>
        <v>0</v>
      </c>
    </row>
    <row r="356" spans="1:8" ht="15" customHeight="1" hidden="1" outlineLevel="1">
      <c r="A356" s="123"/>
      <c r="B356" s="127"/>
      <c r="C356" s="128"/>
      <c r="D356" s="95"/>
      <c r="F356" s="51">
        <f>IF(ISERROR('IGS Rate Design'!$I$12*'IGS Customer Information'!$D356),"NA",'IGS Rate Design'!$I$12*'IGS Customer Information'!$D356)</f>
        <v>0</v>
      </c>
      <c r="G356" s="51"/>
      <c r="H356" s="51"/>
    </row>
    <row r="357" spans="1:8" ht="15" customHeight="1" hidden="1" outlineLevel="1">
      <c r="A357" s="123"/>
      <c r="B357" s="130"/>
      <c r="C357" s="128"/>
      <c r="D357" s="95"/>
      <c r="F357" s="51"/>
      <c r="G357" s="51"/>
      <c r="H357" s="51"/>
    </row>
    <row r="358" spans="1:8" ht="15" customHeight="1" hidden="1" outlineLevel="1">
      <c r="A358" s="123"/>
      <c r="B358" s="130"/>
      <c r="C358" s="128"/>
      <c r="D358" s="95"/>
      <c r="F358" s="51"/>
      <c r="G358" s="51">
        <f>IF(ISERROR('IGS Rate Design'!$I$41*'IGS Customer Information'!$D358),"NA",'IGS Rate Design'!$I$41*'IGS Customer Information'!$D358)</f>
        <v>0</v>
      </c>
      <c r="H358" s="51">
        <f>IF(ISERROR('IGS Rate Design'!$I$56*'IGS Customer Information'!$D358),"NA",'IGS Rate Design'!$I$56*'IGS Customer Information'!$D358)</f>
        <v>0</v>
      </c>
    </row>
    <row r="359" spans="1:8" ht="15" customHeight="1" hidden="1" outlineLevel="1">
      <c r="A359" s="123"/>
      <c r="B359" s="130"/>
      <c r="C359" s="128"/>
      <c r="D359" s="95"/>
      <c r="F359" s="51"/>
      <c r="G359" s="51">
        <f>IF(ISERROR('IGS Rate Design'!$I$42*'IGS Customer Information'!$D359),"NA",'IGS Rate Design'!$I$42*'IGS Customer Information'!$D359)</f>
        <v>0</v>
      </c>
      <c r="H359" s="51">
        <f>IF(ISERROR('IGS Rate Design'!$I$57*'IGS Customer Information'!$D359),"NA",'IGS Rate Design'!$I$57*'IGS Customer Information'!$D359)</f>
        <v>0</v>
      </c>
    </row>
    <row r="360" spans="4:10" ht="15" collapsed="1">
      <c r="D360" s="88"/>
      <c r="E360" s="49" t="s">
        <v>27</v>
      </c>
      <c r="F360" s="52">
        <f>SUM(F352:F359)</f>
        <v>0</v>
      </c>
      <c r="G360" s="52">
        <f>SUM(G352:G359)</f>
        <v>0</v>
      </c>
      <c r="H360" s="52">
        <f>SUM(H352:H359)</f>
        <v>0</v>
      </c>
      <c r="I360" s="61" t="str">
        <f>IF(ISERROR((G360-F360)/F360),"NA",(G360-F360)/F360)</f>
        <v>NA</v>
      </c>
      <c r="J360" s="61" t="str">
        <f>IF(ISERROR((H360-F360)/F360),"NA",(H360-F360)/F360)</f>
        <v>NA</v>
      </c>
    </row>
    <row r="361" spans="1:10" ht="15">
      <c r="A361" s="126"/>
      <c r="B361" s="123"/>
      <c r="C361" s="123"/>
      <c r="D361" s="92"/>
      <c r="I361" s="62"/>
      <c r="J361" s="62"/>
    </row>
    <row r="362" spans="1:10" ht="15" customHeight="1" hidden="1" outlineLevel="1">
      <c r="A362" s="123"/>
      <c r="B362" s="127"/>
      <c r="C362" s="128"/>
      <c r="D362" s="95"/>
      <c r="I362" s="62"/>
      <c r="J362" s="62"/>
    </row>
    <row r="363" spans="1:10" ht="15" customHeight="1" hidden="1" outlineLevel="1">
      <c r="A363" s="123"/>
      <c r="B363" s="127"/>
      <c r="C363" s="128"/>
      <c r="D363" s="95"/>
      <c r="F363" s="51">
        <f>IF(ISERROR('IGS Rate Design'!$I$6*'IGS Customer Information'!$D363),"NA",'IGS Rate Design'!$I$6*'IGS Customer Information'!$D363)</f>
        <v>0</v>
      </c>
      <c r="G363" s="51">
        <f>IF(ISERROR('IGS Rate Design'!$I$37*'IGS Customer Information'!$D363),"NA",'IGS Rate Design'!$I$37*'IGS Customer Information'!$D363)</f>
        <v>0</v>
      </c>
      <c r="H363" s="51">
        <f>IF(ISERROR('IGS Rate Design'!$I$52*'IGS Customer Information'!$D363),"NA",'IGS Rate Design'!$I$52*'IGS Customer Information'!$D363)</f>
        <v>0</v>
      </c>
      <c r="I363" s="62"/>
      <c r="J363" s="62"/>
    </row>
    <row r="364" spans="1:10" ht="15" customHeight="1" hidden="1" outlineLevel="1">
      <c r="A364" s="123"/>
      <c r="B364" s="127"/>
      <c r="C364" s="128"/>
      <c r="D364" s="95"/>
      <c r="F364" s="51">
        <f>IF(ISERROR('IGS Rate Design'!$I$7*'IGS Customer Information'!$D364),"NA",'IGS Rate Design'!$I$7*'IGS Customer Information'!$D364)</f>
        <v>0</v>
      </c>
      <c r="G364" s="51">
        <f>IF(ISERROR('IGS Rate Design'!$I$38*'IGS Customer Information'!$D364),"NA",'IGS Rate Design'!$I$38*'IGS Customer Information'!$D364)</f>
        <v>0</v>
      </c>
      <c r="H364" s="51">
        <f>IF(ISERROR('IGS Rate Design'!$I$53*'IGS Customer Information'!$D364),"NA",'IGS Rate Design'!$I$53*'IGS Customer Information'!$D364)</f>
        <v>0</v>
      </c>
      <c r="I364" s="62"/>
      <c r="J364" s="62"/>
    </row>
    <row r="365" spans="1:10" ht="15" customHeight="1" hidden="1" outlineLevel="1">
      <c r="A365" s="123"/>
      <c r="B365" s="127"/>
      <c r="C365" s="128"/>
      <c r="D365" s="95"/>
      <c r="F365" s="51">
        <f>IF(ISERROR('IGS Rate Design'!$I$8*'IGS Customer Information'!$D365),"NA",'IGS Rate Design'!$I$8*'IGS Customer Information'!$D365)</f>
        <v>0</v>
      </c>
      <c r="G365" s="51">
        <f>IF(ISERROR('IGS Rate Design'!$I$39*'IGS Customer Information'!$D365),"NA",'IGS Rate Design'!$I$39*'IGS Customer Information'!$D365)</f>
        <v>0</v>
      </c>
      <c r="H365" s="51">
        <f>IF(ISERROR('IGS Rate Design'!$I$54*'IGS Customer Information'!$D365),"NA",'IGS Rate Design'!$I$54*'IGS Customer Information'!$D365)</f>
        <v>0</v>
      </c>
      <c r="I365" s="62"/>
      <c r="J365" s="62"/>
    </row>
    <row r="366" spans="1:10" ht="15" customHeight="1" hidden="1" outlineLevel="1">
      <c r="A366" s="123"/>
      <c r="B366" s="127"/>
      <c r="C366" s="128"/>
      <c r="D366" s="95"/>
      <c r="F366" s="51">
        <f>IF(ISERROR('IGS Rate Design'!$I$12*'IGS Customer Information'!$D366),"NA",'IGS Rate Design'!$I$12*'IGS Customer Information'!$D366)</f>
        <v>0</v>
      </c>
      <c r="G366" s="51"/>
      <c r="H366" s="51"/>
      <c r="I366" s="62"/>
      <c r="J366" s="62"/>
    </row>
    <row r="367" spans="1:10" ht="15" customHeight="1" hidden="1" outlineLevel="1">
      <c r="A367" s="123"/>
      <c r="B367" s="130"/>
      <c r="C367" s="128"/>
      <c r="D367" s="95"/>
      <c r="F367" s="51"/>
      <c r="G367" s="51"/>
      <c r="H367" s="51"/>
      <c r="I367" s="62"/>
      <c r="J367" s="62"/>
    </row>
    <row r="368" spans="1:10" ht="15" customHeight="1" hidden="1" outlineLevel="1">
      <c r="A368" s="123"/>
      <c r="B368" s="130"/>
      <c r="C368" s="128"/>
      <c r="D368" s="95"/>
      <c r="F368" s="51"/>
      <c r="G368" s="51">
        <f>IF(ISERROR('IGS Rate Design'!$I$41*'IGS Customer Information'!$D368),"NA",'IGS Rate Design'!$I$41*'IGS Customer Information'!$D368)</f>
        <v>0</v>
      </c>
      <c r="H368" s="51">
        <f>IF(ISERROR('IGS Rate Design'!$I$56*'IGS Customer Information'!$D368),"NA",'IGS Rate Design'!$I$56*'IGS Customer Information'!$D368)</f>
        <v>0</v>
      </c>
      <c r="I368" s="62"/>
      <c r="J368" s="62"/>
    </row>
    <row r="369" spans="1:10" ht="15" customHeight="1" hidden="1" outlineLevel="1">
      <c r="A369" s="123"/>
      <c r="B369" s="130"/>
      <c r="C369" s="128"/>
      <c r="D369" s="95"/>
      <c r="F369" s="51"/>
      <c r="G369" s="51">
        <f>IF(ISERROR('IGS Rate Design'!$I$42*'IGS Customer Information'!$D369),"NA",'IGS Rate Design'!$I$42*'IGS Customer Information'!$D369)</f>
        <v>0</v>
      </c>
      <c r="H369" s="51">
        <f>IF(ISERROR('IGS Rate Design'!$I$57*'IGS Customer Information'!$D369),"NA",'IGS Rate Design'!$I$57*'IGS Customer Information'!$D369)</f>
        <v>0</v>
      </c>
      <c r="I369" s="62"/>
      <c r="J369" s="62"/>
    </row>
    <row r="370" spans="4:10" ht="15" collapsed="1">
      <c r="D370" s="88"/>
      <c r="E370" s="49" t="s">
        <v>27</v>
      </c>
      <c r="F370" s="52">
        <f>SUM(F362:F369)</f>
        <v>0</v>
      </c>
      <c r="G370" s="52">
        <f>SUM(G362:G369)</f>
        <v>0</v>
      </c>
      <c r="H370" s="52">
        <f>SUM(H362:H369)</f>
        <v>0</v>
      </c>
      <c r="I370" s="61" t="str">
        <f>IF(ISERROR((G370-F370)/F370),"NA",(G370-F370)/F370)</f>
        <v>NA</v>
      </c>
      <c r="J370" s="61" t="str">
        <f>IF(ISERROR((H370-F370)/F370),"NA",(H370-F370)/F370)</f>
        <v>NA</v>
      </c>
    </row>
    <row r="371" spans="1:4" ht="15">
      <c r="A371" s="126"/>
      <c r="B371" s="123"/>
      <c r="C371" s="123"/>
      <c r="D371" s="92"/>
    </row>
    <row r="372" spans="1:4" ht="15" customHeight="1" hidden="1" outlineLevel="1">
      <c r="A372" s="123"/>
      <c r="B372" s="127"/>
      <c r="C372" s="128"/>
      <c r="D372" s="95"/>
    </row>
    <row r="373" spans="1:8" ht="15" customHeight="1" hidden="1" outlineLevel="1">
      <c r="A373" s="123"/>
      <c r="B373" s="127"/>
      <c r="C373" s="128"/>
      <c r="D373" s="95"/>
      <c r="F373" s="51">
        <f>IF(ISERROR('IGS Rate Design'!$I$6*'IGS Customer Information'!$D373),"NA",'IGS Rate Design'!$I$6*'IGS Customer Information'!$D373)</f>
        <v>0</v>
      </c>
      <c r="G373" s="51">
        <f>IF(ISERROR('IGS Rate Design'!$I$37*'IGS Customer Information'!$D373),"NA",'IGS Rate Design'!$I$37*'IGS Customer Information'!$D373)</f>
        <v>0</v>
      </c>
      <c r="H373" s="51">
        <f>IF(ISERROR('IGS Rate Design'!$I$52*'IGS Customer Information'!$D373),"NA",'IGS Rate Design'!$I$52*'IGS Customer Information'!$D373)</f>
        <v>0</v>
      </c>
    </row>
    <row r="374" spans="1:8" ht="15" customHeight="1" hidden="1" outlineLevel="1">
      <c r="A374" s="123"/>
      <c r="B374" s="127"/>
      <c r="C374" s="128"/>
      <c r="D374" s="95"/>
      <c r="F374" s="51">
        <f>IF(ISERROR('IGS Rate Design'!$I$7*'IGS Customer Information'!$D374),"NA",'IGS Rate Design'!$I$7*'IGS Customer Information'!$D374)</f>
        <v>0</v>
      </c>
      <c r="G374" s="51">
        <f>IF(ISERROR('IGS Rate Design'!$I$38*'IGS Customer Information'!$D374),"NA",'IGS Rate Design'!$I$38*'IGS Customer Information'!$D374)</f>
        <v>0</v>
      </c>
      <c r="H374" s="51">
        <f>IF(ISERROR('IGS Rate Design'!$I$53*'IGS Customer Information'!$D374),"NA",'IGS Rate Design'!$I$53*'IGS Customer Information'!$D374)</f>
        <v>0</v>
      </c>
    </row>
    <row r="375" spans="1:8" ht="15" customHeight="1" hidden="1" outlineLevel="1">
      <c r="A375" s="123"/>
      <c r="B375" s="127"/>
      <c r="C375" s="128"/>
      <c r="D375" s="95"/>
      <c r="F375" s="51">
        <f>IF(ISERROR('IGS Rate Design'!$I$8*'IGS Customer Information'!$D375),"NA",'IGS Rate Design'!$I$8*'IGS Customer Information'!$D375)</f>
        <v>0</v>
      </c>
      <c r="G375" s="51">
        <f>IF(ISERROR('IGS Rate Design'!$I$39*'IGS Customer Information'!$D375),"NA",'IGS Rate Design'!$I$39*'IGS Customer Information'!$D375)</f>
        <v>0</v>
      </c>
      <c r="H375" s="51">
        <f>IF(ISERROR('IGS Rate Design'!$I$54*'IGS Customer Information'!$D375),"NA",'IGS Rate Design'!$I$54*'IGS Customer Information'!$D375)</f>
        <v>0</v>
      </c>
    </row>
    <row r="376" spans="1:8" ht="15" customHeight="1" hidden="1" outlineLevel="1">
      <c r="A376" s="123"/>
      <c r="B376" s="127"/>
      <c r="C376" s="128"/>
      <c r="D376" s="95"/>
      <c r="F376" s="51">
        <f>IF(ISERROR('IGS Rate Design'!$I$12*'IGS Customer Information'!$D376),"NA",'IGS Rate Design'!$I$12*'IGS Customer Information'!$D376)</f>
        <v>0</v>
      </c>
      <c r="G376" s="51"/>
      <c r="H376" s="51"/>
    </row>
    <row r="377" spans="1:8" ht="15" customHeight="1" hidden="1" outlineLevel="1">
      <c r="A377" s="123"/>
      <c r="B377" s="130"/>
      <c r="C377" s="128"/>
      <c r="D377" s="95"/>
      <c r="F377" s="51"/>
      <c r="G377" s="51"/>
      <c r="H377" s="51"/>
    </row>
    <row r="378" spans="1:8" ht="15" customHeight="1" hidden="1" outlineLevel="1">
      <c r="A378" s="123"/>
      <c r="B378" s="130"/>
      <c r="C378" s="128"/>
      <c r="D378" s="95"/>
      <c r="F378" s="51"/>
      <c r="G378" s="51">
        <f>IF(ISERROR('IGS Rate Design'!$I$41*'IGS Customer Information'!$D378),"NA",'IGS Rate Design'!$I$41*'IGS Customer Information'!$D378)</f>
        <v>0</v>
      </c>
      <c r="H378" s="51">
        <f>IF(ISERROR('IGS Rate Design'!$I$56*'IGS Customer Information'!$D378),"NA",'IGS Rate Design'!$I$56*'IGS Customer Information'!$D378)</f>
        <v>0</v>
      </c>
    </row>
    <row r="379" spans="1:8" ht="15" customHeight="1" hidden="1" outlineLevel="1">
      <c r="A379" s="123"/>
      <c r="B379" s="130"/>
      <c r="C379" s="128"/>
      <c r="D379" s="95"/>
      <c r="F379" s="51"/>
      <c r="G379" s="51">
        <f>IF(ISERROR('IGS Rate Design'!$I$42*'IGS Customer Information'!$D379),"NA",'IGS Rate Design'!$I$42*'IGS Customer Information'!$D379)</f>
        <v>0</v>
      </c>
      <c r="H379" s="51">
        <f>IF(ISERROR('IGS Rate Design'!$I$57*'IGS Customer Information'!$D379),"NA",'IGS Rate Design'!$I$57*'IGS Customer Information'!$D379)</f>
        <v>0</v>
      </c>
    </row>
    <row r="380" spans="4:10" ht="15" collapsed="1">
      <c r="D380" s="88"/>
      <c r="E380" s="49" t="s">
        <v>27</v>
      </c>
      <c r="F380" s="52">
        <f>SUM(F372:F379)</f>
        <v>0</v>
      </c>
      <c r="G380" s="52">
        <f>SUM(G372:G379)</f>
        <v>0</v>
      </c>
      <c r="H380" s="52">
        <f>SUM(H372:H379)</f>
        <v>0</v>
      </c>
      <c r="I380" s="53" t="str">
        <f>IF(ISERROR((G380-F380)/F380),"NA",(G380-F380)/F380)</f>
        <v>NA</v>
      </c>
      <c r="J380" s="53" t="str">
        <f>IF(ISERROR((H380-F380)/F380),"NA",(H380-F380)/F380)</f>
        <v>NA</v>
      </c>
    </row>
    <row r="381" spans="1:4" ht="15">
      <c r="A381" s="126"/>
      <c r="B381" s="123"/>
      <c r="C381" s="123"/>
      <c r="D381" s="92"/>
    </row>
    <row r="382" spans="1:4" ht="15" customHeight="1" hidden="1" outlineLevel="1">
      <c r="A382" s="123"/>
      <c r="B382" s="127"/>
      <c r="C382" s="128"/>
      <c r="D382" s="95"/>
    </row>
    <row r="383" spans="1:8" ht="15" customHeight="1" hidden="1" outlineLevel="1">
      <c r="A383" s="123"/>
      <c r="B383" s="127"/>
      <c r="C383" s="128"/>
      <c r="D383" s="95"/>
      <c r="F383" s="51">
        <f>IF(ISERROR('IGS Rate Design'!$I$6*'IGS Customer Information'!$D383),"NA",'IGS Rate Design'!$I$6*'IGS Customer Information'!$D383)</f>
        <v>0</v>
      </c>
      <c r="G383" s="51">
        <f>IF(ISERROR('IGS Rate Design'!$I$37*'IGS Customer Information'!$D383),"NA",'IGS Rate Design'!$I$37*'IGS Customer Information'!$D383)</f>
        <v>0</v>
      </c>
      <c r="H383" s="51">
        <f>IF(ISERROR('IGS Rate Design'!$I$52*'IGS Customer Information'!$D383),"NA",'IGS Rate Design'!$I$52*'IGS Customer Information'!$D383)</f>
        <v>0</v>
      </c>
    </row>
    <row r="384" spans="1:8" ht="15" customHeight="1" hidden="1" outlineLevel="1">
      <c r="A384" s="123"/>
      <c r="B384" s="127"/>
      <c r="C384" s="128"/>
      <c r="D384" s="95"/>
      <c r="F384" s="51">
        <f>IF(ISERROR('IGS Rate Design'!$I$7*'IGS Customer Information'!$D384),"NA",'IGS Rate Design'!$I$7*'IGS Customer Information'!$D384)</f>
        <v>0</v>
      </c>
      <c r="G384" s="51">
        <f>IF(ISERROR('IGS Rate Design'!$I$38*'IGS Customer Information'!$D384),"NA",'IGS Rate Design'!$I$38*'IGS Customer Information'!$D384)</f>
        <v>0</v>
      </c>
      <c r="H384" s="51">
        <f>IF(ISERROR('IGS Rate Design'!$I$53*'IGS Customer Information'!$D384),"NA",'IGS Rate Design'!$I$53*'IGS Customer Information'!$D384)</f>
        <v>0</v>
      </c>
    </row>
    <row r="385" spans="1:8" ht="15" customHeight="1" hidden="1" outlineLevel="1">
      <c r="A385" s="123"/>
      <c r="B385" s="127"/>
      <c r="C385" s="128"/>
      <c r="D385" s="95"/>
      <c r="F385" s="51">
        <f>IF(ISERROR('IGS Rate Design'!$I$8*'IGS Customer Information'!$D385),"NA",'IGS Rate Design'!$I$8*'IGS Customer Information'!$D385)</f>
        <v>0</v>
      </c>
      <c r="G385" s="51">
        <f>IF(ISERROR('IGS Rate Design'!$I$39*'IGS Customer Information'!$D385),"NA",'IGS Rate Design'!$I$39*'IGS Customer Information'!$D385)</f>
        <v>0</v>
      </c>
      <c r="H385" s="51">
        <f>IF(ISERROR('IGS Rate Design'!$I$54*'IGS Customer Information'!$D385),"NA",'IGS Rate Design'!$I$54*'IGS Customer Information'!$D385)</f>
        <v>0</v>
      </c>
    </row>
    <row r="386" spans="1:8" ht="15" customHeight="1" hidden="1" outlineLevel="1">
      <c r="A386" s="123"/>
      <c r="B386" s="127"/>
      <c r="C386" s="128"/>
      <c r="D386" s="95"/>
      <c r="F386" s="51">
        <f>IF(ISERROR('IGS Rate Design'!$I$12*'IGS Customer Information'!$D386),"NA",'IGS Rate Design'!$I$12*'IGS Customer Information'!$D386)</f>
        <v>0</v>
      </c>
      <c r="G386" s="51"/>
      <c r="H386" s="51"/>
    </row>
    <row r="387" spans="1:8" ht="15" customHeight="1" hidden="1" outlineLevel="1">
      <c r="A387" s="123"/>
      <c r="B387" s="130"/>
      <c r="C387" s="128"/>
      <c r="D387" s="95"/>
      <c r="F387" s="51"/>
      <c r="G387" s="51"/>
      <c r="H387" s="51"/>
    </row>
    <row r="388" spans="1:8" ht="15" customHeight="1" hidden="1" outlineLevel="1">
      <c r="A388" s="123"/>
      <c r="B388" s="130"/>
      <c r="C388" s="128"/>
      <c r="D388" s="95"/>
      <c r="F388" s="51"/>
      <c r="G388" s="51">
        <f>IF(ISERROR('IGS Rate Design'!$I$41*'IGS Customer Information'!$D388),"NA",'IGS Rate Design'!$I$41*'IGS Customer Information'!$D388)</f>
        <v>0</v>
      </c>
      <c r="H388" s="51">
        <f>IF(ISERROR('IGS Rate Design'!$I$56*'IGS Customer Information'!$D388),"NA",'IGS Rate Design'!$I$56*'IGS Customer Information'!$D388)</f>
        <v>0</v>
      </c>
    </row>
    <row r="389" spans="1:8" ht="15" customHeight="1" hidden="1" outlineLevel="1">
      <c r="A389" s="123"/>
      <c r="B389" s="130"/>
      <c r="C389" s="128"/>
      <c r="D389" s="95"/>
      <c r="F389" s="51"/>
      <c r="G389" s="51">
        <f>IF(ISERROR('IGS Rate Design'!$I$42*'IGS Customer Information'!$D389),"NA",'IGS Rate Design'!$I$42*'IGS Customer Information'!$D389)</f>
        <v>0</v>
      </c>
      <c r="H389" s="51">
        <f>IF(ISERROR('IGS Rate Design'!$I$57*'IGS Customer Information'!$D389),"NA",'IGS Rate Design'!$I$57*'IGS Customer Information'!$D389)</f>
        <v>0</v>
      </c>
    </row>
    <row r="390" spans="4:10" ht="15" collapsed="1">
      <c r="D390" s="88"/>
      <c r="E390" s="49" t="s">
        <v>27</v>
      </c>
      <c r="F390" s="52">
        <f>SUM(F382:F389)</f>
        <v>0</v>
      </c>
      <c r="G390" s="52">
        <f>SUM(G382:G389)</f>
        <v>0</v>
      </c>
      <c r="H390" s="52">
        <f>SUM(H382:H389)</f>
        <v>0</v>
      </c>
      <c r="I390" s="53" t="str">
        <f>IF(ISERROR((G390-F390)/F390),"NA",(G390-F390)/F390)</f>
        <v>NA</v>
      </c>
      <c r="J390" s="53" t="str">
        <f>IF(ISERROR((H390-F390)/F390),"NA",(H390-F390)/F390)</f>
        <v>NA</v>
      </c>
    </row>
    <row r="391" spans="1:4" ht="15">
      <c r="A391" s="126"/>
      <c r="B391" s="123"/>
      <c r="C391" s="123"/>
      <c r="D391" s="92"/>
    </row>
    <row r="392" spans="1:4" ht="15" customHeight="1" hidden="1" outlineLevel="1">
      <c r="A392" s="123"/>
      <c r="B392" s="127"/>
      <c r="C392" s="128"/>
      <c r="D392" s="95"/>
    </row>
    <row r="393" spans="1:8" ht="15" customHeight="1" hidden="1" outlineLevel="1">
      <c r="A393" s="123"/>
      <c r="B393" s="127"/>
      <c r="C393" s="128"/>
      <c r="D393" s="95"/>
      <c r="F393" s="51">
        <f>IF(ISERROR('IGS Rate Design'!$I$6*'IGS Customer Information'!$D393),"NA",'IGS Rate Design'!$I$6*'IGS Customer Information'!$D393)</f>
        <v>0</v>
      </c>
      <c r="G393" s="51">
        <f>IF(ISERROR('IGS Rate Design'!$I$37*'IGS Customer Information'!$D393),"NA",'IGS Rate Design'!$I$37*'IGS Customer Information'!$D393)</f>
        <v>0</v>
      </c>
      <c r="H393" s="51">
        <f>IF(ISERROR('IGS Rate Design'!$I$52*'IGS Customer Information'!$D393),"NA",'IGS Rate Design'!$I$52*'IGS Customer Information'!$D393)</f>
        <v>0</v>
      </c>
    </row>
    <row r="394" spans="1:8" ht="15" customHeight="1" hidden="1" outlineLevel="1">
      <c r="A394" s="123"/>
      <c r="B394" s="127"/>
      <c r="C394" s="128"/>
      <c r="D394" s="95"/>
      <c r="F394" s="51">
        <f>IF(ISERROR('IGS Rate Design'!$I$7*'IGS Customer Information'!$D394),"NA",'IGS Rate Design'!$I$7*'IGS Customer Information'!$D394)</f>
        <v>0</v>
      </c>
      <c r="G394" s="51">
        <f>IF(ISERROR('IGS Rate Design'!$I$38*'IGS Customer Information'!$D394),"NA",'IGS Rate Design'!$I$38*'IGS Customer Information'!$D394)</f>
        <v>0</v>
      </c>
      <c r="H394" s="51">
        <f>IF(ISERROR('IGS Rate Design'!$I$53*'IGS Customer Information'!$D394),"NA",'IGS Rate Design'!$I$53*'IGS Customer Information'!$D394)</f>
        <v>0</v>
      </c>
    </row>
    <row r="395" spans="1:8" ht="15" customHeight="1" hidden="1" outlineLevel="1">
      <c r="A395" s="123"/>
      <c r="B395" s="127"/>
      <c r="C395" s="128"/>
      <c r="D395" s="95"/>
      <c r="F395" s="51">
        <f>IF(ISERROR('IGS Rate Design'!$I$8*'IGS Customer Information'!$D395),"NA",'IGS Rate Design'!$I$8*'IGS Customer Information'!$D395)</f>
        <v>0</v>
      </c>
      <c r="G395" s="51">
        <f>IF(ISERROR('IGS Rate Design'!$I$39*'IGS Customer Information'!$D395),"NA",'IGS Rate Design'!$I$39*'IGS Customer Information'!$D395)</f>
        <v>0</v>
      </c>
      <c r="H395" s="51">
        <f>IF(ISERROR('IGS Rate Design'!$I$54*'IGS Customer Information'!$D395),"NA",'IGS Rate Design'!$I$54*'IGS Customer Information'!$D395)</f>
        <v>0</v>
      </c>
    </row>
    <row r="396" spans="1:8" ht="15" customHeight="1" hidden="1" outlineLevel="1">
      <c r="A396" s="123"/>
      <c r="B396" s="127"/>
      <c r="C396" s="128"/>
      <c r="D396" s="95"/>
      <c r="F396" s="51">
        <f>IF(ISERROR('IGS Rate Design'!$I$12*'IGS Customer Information'!$D396),"NA",'IGS Rate Design'!$I$12*'IGS Customer Information'!$D396)</f>
        <v>0</v>
      </c>
      <c r="G396" s="51"/>
      <c r="H396" s="51"/>
    </row>
    <row r="397" spans="1:8" ht="15" customHeight="1" hidden="1" outlineLevel="1">
      <c r="A397" s="123"/>
      <c r="B397" s="130"/>
      <c r="C397" s="128"/>
      <c r="D397" s="95"/>
      <c r="F397" s="51"/>
      <c r="G397" s="51"/>
      <c r="H397" s="51"/>
    </row>
    <row r="398" spans="1:8" ht="15" customHeight="1" hidden="1" outlineLevel="1">
      <c r="A398" s="123"/>
      <c r="B398" s="130"/>
      <c r="C398" s="128"/>
      <c r="D398" s="95"/>
      <c r="F398" s="51"/>
      <c r="G398" s="51">
        <f>IF(ISERROR('IGS Rate Design'!$I$41*'IGS Customer Information'!$D398),"NA",'IGS Rate Design'!$I$41*'IGS Customer Information'!$D398)</f>
        <v>0</v>
      </c>
      <c r="H398" s="51">
        <f>IF(ISERROR('IGS Rate Design'!$I$56*'IGS Customer Information'!$D398),"NA",'IGS Rate Design'!$I$56*'IGS Customer Information'!$D398)</f>
        <v>0</v>
      </c>
    </row>
    <row r="399" spans="1:8" ht="15" customHeight="1" hidden="1" outlineLevel="1">
      <c r="A399" s="123"/>
      <c r="B399" s="130"/>
      <c r="C399" s="128"/>
      <c r="D399" s="95"/>
      <c r="F399" s="51"/>
      <c r="G399" s="51">
        <f>IF(ISERROR('IGS Rate Design'!$I$42*'IGS Customer Information'!$D399),"NA",'IGS Rate Design'!$I$42*'IGS Customer Information'!$D399)</f>
        <v>0</v>
      </c>
      <c r="H399" s="51">
        <f>IF(ISERROR('IGS Rate Design'!$I$57*'IGS Customer Information'!$D399),"NA",'IGS Rate Design'!$I$57*'IGS Customer Information'!$D399)</f>
        <v>0</v>
      </c>
    </row>
    <row r="400" spans="4:10" ht="15" collapsed="1">
      <c r="D400" s="88"/>
      <c r="E400" s="49" t="s">
        <v>27</v>
      </c>
      <c r="F400" s="52">
        <f>SUM(F392:F399)</f>
        <v>0</v>
      </c>
      <c r="G400" s="52">
        <f>SUM(G392:G399)</f>
        <v>0</v>
      </c>
      <c r="H400" s="52">
        <f>SUM(H392:H399)</f>
        <v>0</v>
      </c>
      <c r="I400" s="53" t="str">
        <f>IF(ISERROR((G400-F400)/F400),"NA",(G400-F400)/F400)</f>
        <v>NA</v>
      </c>
      <c r="J400" s="53" t="str">
        <f>IF(ISERROR((H400-F400)/F400),"NA",(H400-F400)/F400)</f>
        <v>NA</v>
      </c>
    </row>
    <row r="401" spans="1:4" ht="15">
      <c r="A401" s="126"/>
      <c r="B401" s="123"/>
      <c r="C401" s="123"/>
      <c r="D401" s="92"/>
    </row>
    <row r="402" spans="1:4" ht="15" customHeight="1" hidden="1" outlineLevel="1">
      <c r="A402" s="123"/>
      <c r="B402" s="127"/>
      <c r="C402" s="128"/>
      <c r="D402" s="95"/>
    </row>
    <row r="403" spans="1:8" ht="15" customHeight="1" hidden="1" outlineLevel="1">
      <c r="A403" s="123"/>
      <c r="B403" s="127"/>
      <c r="C403" s="128"/>
      <c r="D403" s="95"/>
      <c r="F403" s="51">
        <f>IF(ISERROR('IGS Rate Design'!$I$6*'IGS Customer Information'!$D403),"NA",'IGS Rate Design'!$I$6*'IGS Customer Information'!$D403)</f>
        <v>0</v>
      </c>
      <c r="G403" s="51">
        <f>IF(ISERROR('IGS Rate Design'!$I$37*'IGS Customer Information'!$D403),"NA",'IGS Rate Design'!$I$37*'IGS Customer Information'!$D403)</f>
        <v>0</v>
      </c>
      <c r="H403" s="51">
        <f>IF(ISERROR('IGS Rate Design'!$I$52*'IGS Customer Information'!$D403),"NA",'IGS Rate Design'!$I$52*'IGS Customer Information'!$D403)</f>
        <v>0</v>
      </c>
    </row>
    <row r="404" spans="1:8" ht="15" customHeight="1" hidden="1" outlineLevel="1">
      <c r="A404" s="123"/>
      <c r="B404" s="127"/>
      <c r="C404" s="128"/>
      <c r="D404" s="95"/>
      <c r="F404" s="51">
        <f>IF(ISERROR('IGS Rate Design'!$I$7*'IGS Customer Information'!$D404),"NA",'IGS Rate Design'!$I$7*'IGS Customer Information'!$D404)</f>
        <v>0</v>
      </c>
      <c r="G404" s="51">
        <f>IF(ISERROR('IGS Rate Design'!$I$38*'IGS Customer Information'!$D404),"NA",'IGS Rate Design'!$I$38*'IGS Customer Information'!$D404)</f>
        <v>0</v>
      </c>
      <c r="H404" s="51">
        <f>IF(ISERROR('IGS Rate Design'!$I$53*'IGS Customer Information'!$D404),"NA",'IGS Rate Design'!$I$53*'IGS Customer Information'!$D404)</f>
        <v>0</v>
      </c>
    </row>
    <row r="405" spans="1:8" ht="15" customHeight="1" hidden="1" outlineLevel="1">
      <c r="A405" s="123"/>
      <c r="B405" s="127"/>
      <c r="C405" s="128"/>
      <c r="D405" s="95"/>
      <c r="F405" s="51">
        <f>IF(ISERROR('IGS Rate Design'!$I$8*'IGS Customer Information'!$D405),"NA",'IGS Rate Design'!$I$8*'IGS Customer Information'!$D405)</f>
        <v>0</v>
      </c>
      <c r="G405" s="51">
        <f>IF(ISERROR('IGS Rate Design'!$I$39*'IGS Customer Information'!$D405),"NA",'IGS Rate Design'!$I$39*'IGS Customer Information'!$D405)</f>
        <v>0</v>
      </c>
      <c r="H405" s="51">
        <f>IF(ISERROR('IGS Rate Design'!$I$54*'IGS Customer Information'!$D405),"NA",'IGS Rate Design'!$I$54*'IGS Customer Information'!$D405)</f>
        <v>0</v>
      </c>
    </row>
    <row r="406" spans="1:8" ht="15" customHeight="1" hidden="1" outlineLevel="1">
      <c r="A406" s="123"/>
      <c r="B406" s="127"/>
      <c r="C406" s="128"/>
      <c r="D406" s="95"/>
      <c r="F406" s="51">
        <f>IF(ISERROR('IGS Rate Design'!$I$12*'IGS Customer Information'!$D406),"NA",'IGS Rate Design'!$I$12*'IGS Customer Information'!$D406)</f>
        <v>0</v>
      </c>
      <c r="G406" s="51"/>
      <c r="H406" s="51"/>
    </row>
    <row r="407" spans="1:8" ht="15" customHeight="1" hidden="1" outlineLevel="1">
      <c r="A407" s="123"/>
      <c r="B407" s="130"/>
      <c r="C407" s="128"/>
      <c r="D407" s="95"/>
      <c r="F407" s="51"/>
      <c r="G407" s="51"/>
      <c r="H407" s="51"/>
    </row>
    <row r="408" spans="1:8" ht="15" customHeight="1" hidden="1" outlineLevel="1">
      <c r="A408" s="123"/>
      <c r="B408" s="130"/>
      <c r="C408" s="128"/>
      <c r="D408" s="95"/>
      <c r="F408" s="51"/>
      <c r="G408" s="51">
        <f>IF(ISERROR('IGS Rate Design'!$I$41*'IGS Customer Information'!$D408),"NA",'IGS Rate Design'!$I$41*'IGS Customer Information'!$D408)</f>
        <v>0</v>
      </c>
      <c r="H408" s="51">
        <f>IF(ISERROR('IGS Rate Design'!$I$56*'IGS Customer Information'!$D408),"NA",'IGS Rate Design'!$I$56*'IGS Customer Information'!$D408)</f>
        <v>0</v>
      </c>
    </row>
    <row r="409" spans="1:8" ht="15" customHeight="1" hidden="1" outlineLevel="1">
      <c r="A409" s="123"/>
      <c r="B409" s="130"/>
      <c r="C409" s="128"/>
      <c r="D409" s="95"/>
      <c r="F409" s="51"/>
      <c r="G409" s="51">
        <f>IF(ISERROR('IGS Rate Design'!$I$42*'IGS Customer Information'!$D409),"NA",'IGS Rate Design'!$I$42*'IGS Customer Information'!$D409)</f>
        <v>0</v>
      </c>
      <c r="H409" s="51">
        <f>IF(ISERROR('IGS Rate Design'!$I$57*'IGS Customer Information'!$D409),"NA",'IGS Rate Design'!$I$57*'IGS Customer Information'!$D409)</f>
        <v>0</v>
      </c>
    </row>
    <row r="410" spans="4:10" ht="15" collapsed="1">
      <c r="D410" s="88"/>
      <c r="E410" s="49" t="s">
        <v>27</v>
      </c>
      <c r="F410" s="52">
        <f>SUM(F402:F409)</f>
        <v>0</v>
      </c>
      <c r="G410" s="52">
        <f>SUM(G402:G409)</f>
        <v>0</v>
      </c>
      <c r="H410" s="52">
        <f>SUM(H402:H409)</f>
        <v>0</v>
      </c>
      <c r="I410" s="53" t="str">
        <f>IF(ISERROR((G410-F410)/F410),"NA",(G410-F410)/F410)</f>
        <v>NA</v>
      </c>
      <c r="J410" s="53" t="str">
        <f>IF(ISERROR((H410-F410)/F410),"NA",(H410-F410)/F410)</f>
        <v>NA</v>
      </c>
    </row>
    <row r="411" spans="1:4" ht="15">
      <c r="A411" s="126"/>
      <c r="B411" s="123"/>
      <c r="C411" s="123"/>
      <c r="D411" s="92"/>
    </row>
    <row r="412" spans="1:4" ht="15" customHeight="1" hidden="1" outlineLevel="1">
      <c r="A412" s="123"/>
      <c r="B412" s="127"/>
      <c r="C412" s="128"/>
      <c r="D412" s="95"/>
    </row>
    <row r="413" spans="1:8" ht="15" customHeight="1" hidden="1" outlineLevel="1">
      <c r="A413" s="123"/>
      <c r="B413" s="127"/>
      <c r="C413" s="128"/>
      <c r="D413" s="95"/>
      <c r="F413" s="51">
        <f>IF(ISERROR('IGS Rate Design'!$I$6*'IGS Customer Information'!$D413),"NA",'IGS Rate Design'!$I$6*'IGS Customer Information'!$D413)</f>
        <v>0</v>
      </c>
      <c r="G413" s="51">
        <f>IF(ISERROR('IGS Rate Design'!$I$37*'IGS Customer Information'!$D413),"NA",'IGS Rate Design'!$I$37*'IGS Customer Information'!$D413)</f>
        <v>0</v>
      </c>
      <c r="H413" s="51">
        <f>IF(ISERROR('IGS Rate Design'!$I$52*'IGS Customer Information'!$D413),"NA",'IGS Rate Design'!$I$52*'IGS Customer Information'!$D413)</f>
        <v>0</v>
      </c>
    </row>
    <row r="414" spans="1:8" ht="15" customHeight="1" hidden="1" outlineLevel="1">
      <c r="A414" s="123"/>
      <c r="B414" s="127"/>
      <c r="C414" s="128"/>
      <c r="D414" s="95"/>
      <c r="F414" s="51">
        <f>IF(ISERROR('IGS Rate Design'!$I$7*'IGS Customer Information'!$D414),"NA",'IGS Rate Design'!$I$7*'IGS Customer Information'!$D414)</f>
        <v>0</v>
      </c>
      <c r="G414" s="51">
        <f>IF(ISERROR('IGS Rate Design'!$I$38*'IGS Customer Information'!$D414),"NA",'IGS Rate Design'!$I$38*'IGS Customer Information'!$D414)</f>
        <v>0</v>
      </c>
      <c r="H414" s="51">
        <f>IF(ISERROR('IGS Rate Design'!$I$53*'IGS Customer Information'!$D414),"NA",'IGS Rate Design'!$I$53*'IGS Customer Information'!$D414)</f>
        <v>0</v>
      </c>
    </row>
    <row r="415" spans="1:8" ht="15" customHeight="1" hidden="1" outlineLevel="1">
      <c r="A415" s="123"/>
      <c r="B415" s="127"/>
      <c r="C415" s="128"/>
      <c r="D415" s="95"/>
      <c r="F415" s="51">
        <f>IF(ISERROR('IGS Rate Design'!$I$8*'IGS Customer Information'!$D415),"NA",'IGS Rate Design'!$I$8*'IGS Customer Information'!$D415)</f>
        <v>0</v>
      </c>
      <c r="G415" s="51">
        <f>IF(ISERROR('IGS Rate Design'!$I$39*'IGS Customer Information'!$D415),"NA",'IGS Rate Design'!$I$39*'IGS Customer Information'!$D415)</f>
        <v>0</v>
      </c>
      <c r="H415" s="51">
        <f>IF(ISERROR('IGS Rate Design'!$I$54*'IGS Customer Information'!$D415),"NA",'IGS Rate Design'!$I$54*'IGS Customer Information'!$D415)</f>
        <v>0</v>
      </c>
    </row>
    <row r="416" spans="1:8" ht="15" customHeight="1" hidden="1" outlineLevel="1">
      <c r="A416" s="123"/>
      <c r="B416" s="127"/>
      <c r="C416" s="128"/>
      <c r="D416" s="95"/>
      <c r="F416" s="51">
        <f>IF(ISERROR('IGS Rate Design'!$I$12*'IGS Customer Information'!$D416),"NA",'IGS Rate Design'!$I$12*'IGS Customer Information'!$D416)</f>
        <v>0</v>
      </c>
      <c r="G416" s="51"/>
      <c r="H416" s="51"/>
    </row>
    <row r="417" spans="1:8" ht="15" customHeight="1" hidden="1" outlineLevel="1">
      <c r="A417" s="123"/>
      <c r="B417" s="130"/>
      <c r="C417" s="128"/>
      <c r="D417" s="95"/>
      <c r="F417" s="51"/>
      <c r="G417" s="51"/>
      <c r="H417" s="51"/>
    </row>
    <row r="418" spans="1:8" ht="15" customHeight="1" hidden="1" outlineLevel="1">
      <c r="A418" s="123"/>
      <c r="B418" s="130"/>
      <c r="C418" s="128"/>
      <c r="D418" s="95"/>
      <c r="F418" s="51"/>
      <c r="G418" s="51">
        <f>IF(ISERROR('IGS Rate Design'!$I$41*'IGS Customer Information'!$D418),"NA",'IGS Rate Design'!$I$41*'IGS Customer Information'!$D418)</f>
        <v>0</v>
      </c>
      <c r="H418" s="51">
        <f>IF(ISERROR('IGS Rate Design'!$I$56*'IGS Customer Information'!$D418),"NA",'IGS Rate Design'!$I$56*'IGS Customer Information'!$D418)</f>
        <v>0</v>
      </c>
    </row>
    <row r="419" spans="1:8" ht="15" customHeight="1" hidden="1" outlineLevel="1">
      <c r="A419" s="123"/>
      <c r="B419" s="130"/>
      <c r="C419" s="128"/>
      <c r="D419" s="95"/>
      <c r="F419" s="51"/>
      <c r="G419" s="51">
        <f>IF(ISERROR('IGS Rate Design'!$I$42*'IGS Customer Information'!$D419),"NA",'IGS Rate Design'!$I$42*'IGS Customer Information'!$D419)</f>
        <v>0</v>
      </c>
      <c r="H419" s="51">
        <f>IF(ISERROR('IGS Rate Design'!$I$57*'IGS Customer Information'!$D419),"NA",'IGS Rate Design'!$I$57*'IGS Customer Information'!$D419)</f>
        <v>0</v>
      </c>
    </row>
    <row r="420" spans="4:10" ht="15" collapsed="1">
      <c r="D420" s="88"/>
      <c r="E420" s="49" t="s">
        <v>27</v>
      </c>
      <c r="F420" s="52">
        <f>SUM(F412:F419)</f>
        <v>0</v>
      </c>
      <c r="G420" s="52">
        <f>SUM(G412:G419)</f>
        <v>0</v>
      </c>
      <c r="H420" s="52">
        <f>SUM(H412:H419)</f>
        <v>0</v>
      </c>
      <c r="I420" s="53" t="str">
        <f>IF(ISERROR((G420-F420)/F420),"NA",(G420-F420)/F420)</f>
        <v>NA</v>
      </c>
      <c r="J420" s="53" t="str">
        <f>IF(ISERROR((H420-F420)/F420),"NA",(H420-F420)/F420)</f>
        <v>NA</v>
      </c>
    </row>
    <row r="421" spans="1:4" ht="15">
      <c r="A421" s="126"/>
      <c r="B421" s="123"/>
      <c r="C421" s="123"/>
      <c r="D421" s="92"/>
    </row>
    <row r="422" spans="1:4" ht="15" customHeight="1" hidden="1" outlineLevel="1">
      <c r="A422" s="123"/>
      <c r="B422" s="127"/>
      <c r="C422" s="128"/>
      <c r="D422" s="95"/>
    </row>
    <row r="423" spans="1:8" ht="15" customHeight="1" hidden="1" outlineLevel="1">
      <c r="A423" s="123"/>
      <c r="B423" s="127"/>
      <c r="C423" s="128"/>
      <c r="D423" s="95"/>
      <c r="F423" s="51">
        <f>IF(ISERROR('IGS Rate Design'!$I$6*'IGS Customer Information'!$D423),"NA",'IGS Rate Design'!$I$6*'IGS Customer Information'!$D423)</f>
        <v>0</v>
      </c>
      <c r="G423" s="51">
        <f>IF(ISERROR('IGS Rate Design'!$I$37*'IGS Customer Information'!$D423),"NA",'IGS Rate Design'!$I$37*'IGS Customer Information'!$D423)</f>
        <v>0</v>
      </c>
      <c r="H423" s="51">
        <f>IF(ISERROR('IGS Rate Design'!$I$52*'IGS Customer Information'!$D423),"NA",'IGS Rate Design'!$I$52*'IGS Customer Information'!$D423)</f>
        <v>0</v>
      </c>
    </row>
    <row r="424" spans="1:8" ht="15" customHeight="1" hidden="1" outlineLevel="1">
      <c r="A424" s="123"/>
      <c r="B424" s="127"/>
      <c r="C424" s="128"/>
      <c r="D424" s="95"/>
      <c r="F424" s="51">
        <f>IF(ISERROR('IGS Rate Design'!$I$7*'IGS Customer Information'!$D424),"NA",'IGS Rate Design'!$I$7*'IGS Customer Information'!$D424)</f>
        <v>0</v>
      </c>
      <c r="G424" s="51">
        <f>IF(ISERROR('IGS Rate Design'!$I$38*'IGS Customer Information'!$D424),"NA",'IGS Rate Design'!$I$38*'IGS Customer Information'!$D424)</f>
        <v>0</v>
      </c>
      <c r="H424" s="51">
        <f>IF(ISERROR('IGS Rate Design'!$I$53*'IGS Customer Information'!$D424),"NA",'IGS Rate Design'!$I$53*'IGS Customer Information'!$D424)</f>
        <v>0</v>
      </c>
    </row>
    <row r="425" spans="1:8" ht="15" customHeight="1" hidden="1" outlineLevel="1">
      <c r="A425" s="123"/>
      <c r="B425" s="127"/>
      <c r="C425" s="128"/>
      <c r="D425" s="95"/>
      <c r="F425" s="51">
        <f>IF(ISERROR('IGS Rate Design'!$I$8*'IGS Customer Information'!$D425),"NA",'IGS Rate Design'!$I$8*'IGS Customer Information'!$D425)</f>
        <v>0</v>
      </c>
      <c r="G425" s="51">
        <f>IF(ISERROR('IGS Rate Design'!$I$39*'IGS Customer Information'!$D425),"NA",'IGS Rate Design'!$I$39*'IGS Customer Information'!$D425)</f>
        <v>0</v>
      </c>
      <c r="H425" s="51">
        <f>IF(ISERROR('IGS Rate Design'!$I$54*'IGS Customer Information'!$D425),"NA",'IGS Rate Design'!$I$54*'IGS Customer Information'!$D425)</f>
        <v>0</v>
      </c>
    </row>
    <row r="426" spans="1:8" ht="15" customHeight="1" hidden="1" outlineLevel="1">
      <c r="A426" s="123"/>
      <c r="B426" s="127"/>
      <c r="C426" s="128"/>
      <c r="D426" s="95"/>
      <c r="F426" s="51">
        <f>IF(ISERROR('IGS Rate Design'!$I$12*'IGS Customer Information'!$D426),"NA",'IGS Rate Design'!$I$12*'IGS Customer Information'!$D426)</f>
        <v>0</v>
      </c>
      <c r="G426" s="51"/>
      <c r="H426" s="51"/>
    </row>
    <row r="427" spans="1:8" ht="15" customHeight="1" hidden="1" outlineLevel="1">
      <c r="A427" s="123"/>
      <c r="B427" s="130"/>
      <c r="C427" s="128"/>
      <c r="D427" s="95"/>
      <c r="F427" s="51"/>
      <c r="G427" s="51"/>
      <c r="H427" s="51"/>
    </row>
    <row r="428" spans="1:8" ht="15" customHeight="1" hidden="1" outlineLevel="1">
      <c r="A428" s="123"/>
      <c r="B428" s="130"/>
      <c r="C428" s="128"/>
      <c r="D428" s="95"/>
      <c r="F428" s="51"/>
      <c r="G428" s="51">
        <f>IF(ISERROR('IGS Rate Design'!$I$41*'IGS Customer Information'!$D428),"NA",'IGS Rate Design'!$I$41*'IGS Customer Information'!$D428)</f>
        <v>0</v>
      </c>
      <c r="H428" s="51">
        <f>IF(ISERROR('IGS Rate Design'!$I$56*'IGS Customer Information'!$D428),"NA",'IGS Rate Design'!$I$56*'IGS Customer Information'!$D428)</f>
        <v>0</v>
      </c>
    </row>
    <row r="429" spans="1:8" ht="15" customHeight="1" hidden="1" outlineLevel="1">
      <c r="A429" s="123"/>
      <c r="B429" s="130"/>
      <c r="C429" s="128"/>
      <c r="D429" s="95"/>
      <c r="F429" s="51"/>
      <c r="G429" s="51">
        <f>IF(ISERROR('IGS Rate Design'!$I$42*'IGS Customer Information'!$D429),"NA",'IGS Rate Design'!$I$42*'IGS Customer Information'!$D429)</f>
        <v>0</v>
      </c>
      <c r="H429" s="51">
        <f>IF(ISERROR('IGS Rate Design'!$I$57*'IGS Customer Information'!$D429),"NA",'IGS Rate Design'!$I$57*'IGS Customer Information'!$D429)</f>
        <v>0</v>
      </c>
    </row>
    <row r="430" spans="4:10" ht="15" collapsed="1">
      <c r="D430" s="88"/>
      <c r="E430" s="49" t="s">
        <v>27</v>
      </c>
      <c r="F430" s="52">
        <f>SUM(F422:F429)</f>
        <v>0</v>
      </c>
      <c r="G430" s="52">
        <f>SUM(G422:G429)</f>
        <v>0</v>
      </c>
      <c r="H430" s="52">
        <f>SUM(H422:H429)</f>
        <v>0</v>
      </c>
      <c r="I430" s="53" t="str">
        <f>IF(ISERROR((G430-F430)/F430),"NA",(G430-F430)/F430)</f>
        <v>NA</v>
      </c>
      <c r="J430" s="53" t="str">
        <f>IF(ISERROR((H430-F430)/F430),"NA",(H430-F430)/F430)</f>
        <v>NA</v>
      </c>
    </row>
    <row r="431" spans="1:4" ht="15">
      <c r="A431" s="126"/>
      <c r="B431" s="123"/>
      <c r="C431" s="123"/>
      <c r="D431" s="92"/>
    </row>
    <row r="432" spans="1:4" ht="15" customHeight="1" hidden="1" outlineLevel="1">
      <c r="A432" s="123"/>
      <c r="B432" s="127"/>
      <c r="C432" s="128"/>
      <c r="D432" s="95"/>
    </row>
    <row r="433" spans="1:8" ht="15" customHeight="1" hidden="1" outlineLevel="1">
      <c r="A433" s="123"/>
      <c r="B433" s="127"/>
      <c r="C433" s="128"/>
      <c r="D433" s="95"/>
      <c r="F433" s="51">
        <f>IF(ISERROR('IGS Rate Design'!$I$6*'IGS Customer Information'!$D433),"NA",'IGS Rate Design'!$I$6*'IGS Customer Information'!$D433)</f>
        <v>0</v>
      </c>
      <c r="G433" s="51">
        <f>IF(ISERROR('IGS Rate Design'!$I$37*'IGS Customer Information'!$D433),"NA",'IGS Rate Design'!$I$37*'IGS Customer Information'!$D433)</f>
        <v>0</v>
      </c>
      <c r="H433" s="51">
        <f>IF(ISERROR('IGS Rate Design'!$I$52*'IGS Customer Information'!$D433),"NA",'IGS Rate Design'!$I$52*'IGS Customer Information'!$D433)</f>
        <v>0</v>
      </c>
    </row>
    <row r="434" spans="1:8" ht="15" customHeight="1" hidden="1" outlineLevel="1">
      <c r="A434" s="123"/>
      <c r="B434" s="127"/>
      <c r="C434" s="128"/>
      <c r="D434" s="95"/>
      <c r="F434" s="51">
        <f>IF(ISERROR('IGS Rate Design'!$I$7*'IGS Customer Information'!$D434),"NA",'IGS Rate Design'!$I$7*'IGS Customer Information'!$D434)</f>
        <v>0</v>
      </c>
      <c r="G434" s="51">
        <f>IF(ISERROR('IGS Rate Design'!$I$38*'IGS Customer Information'!$D434),"NA",'IGS Rate Design'!$I$38*'IGS Customer Information'!$D434)</f>
        <v>0</v>
      </c>
      <c r="H434" s="51">
        <f>IF(ISERROR('IGS Rate Design'!$I$53*'IGS Customer Information'!$D434),"NA",'IGS Rate Design'!$I$53*'IGS Customer Information'!$D434)</f>
        <v>0</v>
      </c>
    </row>
    <row r="435" spans="1:8" ht="15" customHeight="1" hidden="1" outlineLevel="1">
      <c r="A435" s="123"/>
      <c r="B435" s="127"/>
      <c r="C435" s="128"/>
      <c r="D435" s="95"/>
      <c r="F435" s="51">
        <f>IF(ISERROR('IGS Rate Design'!$I$8*'IGS Customer Information'!$D435),"NA",'IGS Rate Design'!$I$8*'IGS Customer Information'!$D435)</f>
        <v>0</v>
      </c>
      <c r="G435" s="51">
        <f>IF(ISERROR('IGS Rate Design'!$I$39*'IGS Customer Information'!$D435),"NA",'IGS Rate Design'!$I$39*'IGS Customer Information'!$D435)</f>
        <v>0</v>
      </c>
      <c r="H435" s="51">
        <f>IF(ISERROR('IGS Rate Design'!$I$54*'IGS Customer Information'!$D435),"NA",'IGS Rate Design'!$I$54*'IGS Customer Information'!$D435)</f>
        <v>0</v>
      </c>
    </row>
    <row r="436" spans="1:8" ht="15" customHeight="1" hidden="1" outlineLevel="1">
      <c r="A436" s="123"/>
      <c r="B436" s="127"/>
      <c r="C436" s="128"/>
      <c r="D436" s="95"/>
      <c r="F436" s="51">
        <f>IF(ISERROR('IGS Rate Design'!$I$12*'IGS Customer Information'!$D436),"NA",'IGS Rate Design'!$I$12*'IGS Customer Information'!$D436)</f>
        <v>0</v>
      </c>
      <c r="G436" s="51"/>
      <c r="H436" s="51"/>
    </row>
    <row r="437" spans="1:8" ht="15" customHeight="1" hidden="1" outlineLevel="1">
      <c r="A437" s="123"/>
      <c r="B437" s="130"/>
      <c r="C437" s="128"/>
      <c r="D437" s="95"/>
      <c r="F437" s="51"/>
      <c r="G437" s="51"/>
      <c r="H437" s="51"/>
    </row>
    <row r="438" spans="1:8" ht="15" customHeight="1" hidden="1" outlineLevel="1">
      <c r="A438" s="123"/>
      <c r="B438" s="130"/>
      <c r="C438" s="128"/>
      <c r="D438" s="95"/>
      <c r="F438" s="51"/>
      <c r="G438" s="51">
        <f>IF(ISERROR('IGS Rate Design'!$I$41*'IGS Customer Information'!$D438),"NA",'IGS Rate Design'!$I$41*'IGS Customer Information'!$D438)</f>
        <v>0</v>
      </c>
      <c r="H438" s="51">
        <f>IF(ISERROR('IGS Rate Design'!$I$56*'IGS Customer Information'!$D438),"NA",'IGS Rate Design'!$I$56*'IGS Customer Information'!$D438)</f>
        <v>0</v>
      </c>
    </row>
    <row r="439" spans="1:8" ht="15" customHeight="1" hidden="1" outlineLevel="1">
      <c r="A439" s="123"/>
      <c r="B439" s="130"/>
      <c r="C439" s="128"/>
      <c r="D439" s="95"/>
      <c r="F439" s="51"/>
      <c r="G439" s="51">
        <f>IF(ISERROR('IGS Rate Design'!$I$42*'IGS Customer Information'!$D439),"NA",'IGS Rate Design'!$I$42*'IGS Customer Information'!$D439)</f>
        <v>0</v>
      </c>
      <c r="H439" s="51">
        <f>IF(ISERROR('IGS Rate Design'!$I$57*'IGS Customer Information'!$D439),"NA",'IGS Rate Design'!$I$57*'IGS Customer Information'!$D439)</f>
        <v>0</v>
      </c>
    </row>
    <row r="440" spans="4:10" ht="15" collapsed="1">
      <c r="D440" s="88"/>
      <c r="E440" s="49" t="s">
        <v>27</v>
      </c>
      <c r="F440" s="52">
        <f>SUM(F432:F439)</f>
        <v>0</v>
      </c>
      <c r="G440" s="52">
        <f>SUM(G432:G439)</f>
        <v>0</v>
      </c>
      <c r="H440" s="52">
        <f>SUM(H432:H439)</f>
        <v>0</v>
      </c>
      <c r="I440" s="53" t="str">
        <f>IF(ISERROR((G440-F440)/F440),"NA",(G440-F440)/F440)</f>
        <v>NA</v>
      </c>
      <c r="J440" s="53" t="str">
        <f>IF(ISERROR((H440-F440)/F440),"NA",(H440-F440)/F440)</f>
        <v>NA</v>
      </c>
    </row>
    <row r="441" spans="1:4" ht="15">
      <c r="A441" s="126"/>
      <c r="B441" s="123"/>
      <c r="C441" s="123"/>
      <c r="D441" s="92"/>
    </row>
    <row r="442" spans="1:4" ht="15" customHeight="1" hidden="1" outlineLevel="1">
      <c r="A442" s="123"/>
      <c r="B442" s="127"/>
      <c r="C442" s="128"/>
      <c r="D442" s="95"/>
    </row>
    <row r="443" spans="1:8" ht="15" customHeight="1" hidden="1" outlineLevel="1">
      <c r="A443" s="123"/>
      <c r="B443" s="127"/>
      <c r="C443" s="128"/>
      <c r="D443" s="95"/>
      <c r="F443" s="51">
        <f>IF(ISERROR('IGS Rate Design'!$I$6*'IGS Customer Information'!$D443),"NA",'IGS Rate Design'!$I$6*'IGS Customer Information'!$D443)</f>
        <v>0</v>
      </c>
      <c r="G443" s="51">
        <f>IF(ISERROR('IGS Rate Design'!$I$37*'IGS Customer Information'!$D443),"NA",'IGS Rate Design'!$I$37*'IGS Customer Information'!$D443)</f>
        <v>0</v>
      </c>
      <c r="H443" s="51">
        <f>IF(ISERROR('IGS Rate Design'!$I$52*'IGS Customer Information'!$D443),"NA",'IGS Rate Design'!$I$52*'IGS Customer Information'!$D443)</f>
        <v>0</v>
      </c>
    </row>
    <row r="444" spans="1:8" ht="15" customHeight="1" hidden="1" outlineLevel="1">
      <c r="A444" s="123"/>
      <c r="B444" s="127"/>
      <c r="C444" s="128"/>
      <c r="D444" s="95"/>
      <c r="F444" s="51">
        <f>IF(ISERROR('IGS Rate Design'!$I$7*'IGS Customer Information'!$D444),"NA",'IGS Rate Design'!$I$7*'IGS Customer Information'!$D444)</f>
        <v>0</v>
      </c>
      <c r="G444" s="51">
        <f>IF(ISERROR('IGS Rate Design'!$I$38*'IGS Customer Information'!$D444),"NA",'IGS Rate Design'!$I$38*'IGS Customer Information'!$D444)</f>
        <v>0</v>
      </c>
      <c r="H444" s="51">
        <f>IF(ISERROR('IGS Rate Design'!$I$53*'IGS Customer Information'!$D444),"NA",'IGS Rate Design'!$I$53*'IGS Customer Information'!$D444)</f>
        <v>0</v>
      </c>
    </row>
    <row r="445" spans="1:8" ht="15" customHeight="1" hidden="1" outlineLevel="1">
      <c r="A445" s="123"/>
      <c r="B445" s="127"/>
      <c r="C445" s="128"/>
      <c r="D445" s="95"/>
      <c r="F445" s="51">
        <f>IF(ISERROR('IGS Rate Design'!$I$8*'IGS Customer Information'!$D445),"NA",'IGS Rate Design'!$I$8*'IGS Customer Information'!$D445)</f>
        <v>0</v>
      </c>
      <c r="G445" s="51">
        <f>IF(ISERROR('IGS Rate Design'!$I$39*'IGS Customer Information'!$D445),"NA",'IGS Rate Design'!$I$39*'IGS Customer Information'!$D445)</f>
        <v>0</v>
      </c>
      <c r="H445" s="51">
        <f>IF(ISERROR('IGS Rate Design'!$I$54*'IGS Customer Information'!$D445),"NA",'IGS Rate Design'!$I$54*'IGS Customer Information'!$D445)</f>
        <v>0</v>
      </c>
    </row>
    <row r="446" spans="1:8" ht="15" customHeight="1" hidden="1" outlineLevel="1">
      <c r="A446" s="123"/>
      <c r="B446" s="127"/>
      <c r="C446" s="128"/>
      <c r="D446" s="95"/>
      <c r="F446" s="51">
        <f>IF(ISERROR('IGS Rate Design'!$I$12*'IGS Customer Information'!$D446),"NA",'IGS Rate Design'!$I$12*'IGS Customer Information'!$D446)</f>
        <v>0</v>
      </c>
      <c r="G446" s="51"/>
      <c r="H446" s="51"/>
    </row>
    <row r="447" spans="1:8" ht="15" customHeight="1" hidden="1" outlineLevel="1">
      <c r="A447" s="123"/>
      <c r="B447" s="130"/>
      <c r="C447" s="128"/>
      <c r="D447" s="95"/>
      <c r="F447" s="51"/>
      <c r="G447" s="51"/>
      <c r="H447" s="51"/>
    </row>
    <row r="448" spans="1:8" ht="15" customHeight="1" hidden="1" outlineLevel="1">
      <c r="A448" s="123"/>
      <c r="B448" s="130"/>
      <c r="C448" s="128"/>
      <c r="D448" s="95"/>
      <c r="F448" s="51"/>
      <c r="G448" s="51">
        <f>IF(ISERROR('IGS Rate Design'!$I$41*'IGS Customer Information'!$D448),"NA",'IGS Rate Design'!$I$41*'IGS Customer Information'!$D448)</f>
        <v>0</v>
      </c>
      <c r="H448" s="51">
        <f>IF(ISERROR('IGS Rate Design'!$I$56*'IGS Customer Information'!$D448),"NA",'IGS Rate Design'!$I$56*'IGS Customer Information'!$D448)</f>
        <v>0</v>
      </c>
    </row>
    <row r="449" spans="1:8" ht="15" customHeight="1" hidden="1" outlineLevel="1">
      <c r="A449" s="123"/>
      <c r="B449" s="130"/>
      <c r="C449" s="128"/>
      <c r="D449" s="95"/>
      <c r="F449" s="51"/>
      <c r="G449" s="51">
        <f>IF(ISERROR('IGS Rate Design'!$I$42*'IGS Customer Information'!$D449),"NA",'IGS Rate Design'!$I$42*'IGS Customer Information'!$D449)</f>
        <v>0</v>
      </c>
      <c r="H449" s="51">
        <f>IF(ISERROR('IGS Rate Design'!$I$57*'IGS Customer Information'!$D449),"NA",'IGS Rate Design'!$I$57*'IGS Customer Information'!$D449)</f>
        <v>0</v>
      </c>
    </row>
    <row r="450" spans="4:10" ht="15" collapsed="1">
      <c r="D450" s="88"/>
      <c r="E450" s="49" t="s">
        <v>27</v>
      </c>
      <c r="F450" s="52">
        <f>SUM(F442:F449)</f>
        <v>0</v>
      </c>
      <c r="G450" s="52">
        <f>SUM(G442:G449)</f>
        <v>0</v>
      </c>
      <c r="H450" s="52">
        <f>SUM(H442:H449)</f>
        <v>0</v>
      </c>
      <c r="I450" s="53" t="str">
        <f>IF(ISERROR((G450-F450)/F450),"NA",(G450-F450)/F450)</f>
        <v>NA</v>
      </c>
      <c r="J450" s="53" t="str">
        <f>IF(ISERROR((H450-F450)/F450),"NA",(H450-F450)/F450)</f>
        <v>NA</v>
      </c>
    </row>
    <row r="451" spans="1:4" ht="15">
      <c r="A451" s="126"/>
      <c r="B451" s="123"/>
      <c r="C451" s="123"/>
      <c r="D451" s="92"/>
    </row>
    <row r="452" spans="1:4" ht="15" customHeight="1" hidden="1" outlineLevel="1">
      <c r="A452" s="123"/>
      <c r="B452" s="127"/>
      <c r="C452" s="128"/>
      <c r="D452" s="95"/>
    </row>
    <row r="453" spans="1:8" ht="15" customHeight="1" hidden="1" outlineLevel="1">
      <c r="A453" s="123"/>
      <c r="B453" s="127"/>
      <c r="C453" s="128"/>
      <c r="D453" s="95"/>
      <c r="F453" s="51">
        <f>IF(ISERROR('IGS Rate Design'!$I$6*'IGS Customer Information'!$D453),"NA",'IGS Rate Design'!$I$6*'IGS Customer Information'!$D453)</f>
        <v>0</v>
      </c>
      <c r="G453" s="51">
        <f>IF(ISERROR('IGS Rate Design'!$I$37*'IGS Customer Information'!$D453),"NA",'IGS Rate Design'!$I$37*'IGS Customer Information'!$D453)</f>
        <v>0</v>
      </c>
      <c r="H453" s="51">
        <f>IF(ISERROR('IGS Rate Design'!$I$52*'IGS Customer Information'!$D453),"NA",'IGS Rate Design'!$I$52*'IGS Customer Information'!$D453)</f>
        <v>0</v>
      </c>
    </row>
    <row r="454" spans="1:8" ht="15" customHeight="1" hidden="1" outlineLevel="1">
      <c r="A454" s="123"/>
      <c r="B454" s="127"/>
      <c r="C454" s="128"/>
      <c r="D454" s="95"/>
      <c r="F454" s="51">
        <f>IF(ISERROR('IGS Rate Design'!$I$7*'IGS Customer Information'!$D454),"NA",'IGS Rate Design'!$I$7*'IGS Customer Information'!$D454)</f>
        <v>0</v>
      </c>
      <c r="G454" s="51">
        <f>IF(ISERROR('IGS Rate Design'!$I$38*'IGS Customer Information'!$D454),"NA",'IGS Rate Design'!$I$38*'IGS Customer Information'!$D454)</f>
        <v>0</v>
      </c>
      <c r="H454" s="51">
        <f>IF(ISERROR('IGS Rate Design'!$I$53*'IGS Customer Information'!$D454),"NA",'IGS Rate Design'!$I$53*'IGS Customer Information'!$D454)</f>
        <v>0</v>
      </c>
    </row>
    <row r="455" spans="1:8" ht="15" customHeight="1" hidden="1" outlineLevel="1">
      <c r="A455" s="123"/>
      <c r="B455" s="127"/>
      <c r="C455" s="128"/>
      <c r="D455" s="95"/>
      <c r="F455" s="51">
        <f>IF(ISERROR('IGS Rate Design'!$I$8*'IGS Customer Information'!$D455),"NA",'IGS Rate Design'!$I$8*'IGS Customer Information'!$D455)</f>
        <v>0</v>
      </c>
      <c r="G455" s="51">
        <f>IF(ISERROR('IGS Rate Design'!$I$39*'IGS Customer Information'!$D455),"NA",'IGS Rate Design'!$I$39*'IGS Customer Information'!$D455)</f>
        <v>0</v>
      </c>
      <c r="H455" s="51">
        <f>IF(ISERROR('IGS Rate Design'!$I$54*'IGS Customer Information'!$D455),"NA",'IGS Rate Design'!$I$54*'IGS Customer Information'!$D455)</f>
        <v>0</v>
      </c>
    </row>
    <row r="456" spans="1:8" ht="15" customHeight="1" hidden="1" outlineLevel="1">
      <c r="A456" s="123"/>
      <c r="B456" s="127"/>
      <c r="C456" s="128"/>
      <c r="D456" s="95"/>
      <c r="F456" s="51">
        <f>IF(ISERROR('IGS Rate Design'!$I$12*'IGS Customer Information'!$D456),"NA",'IGS Rate Design'!$I$12*'IGS Customer Information'!$D456)</f>
        <v>0</v>
      </c>
      <c r="G456" s="51"/>
      <c r="H456" s="51"/>
    </row>
    <row r="457" spans="1:8" ht="15" customHeight="1" hidden="1" outlineLevel="1">
      <c r="A457" s="123"/>
      <c r="B457" s="130"/>
      <c r="C457" s="128"/>
      <c r="D457" s="95"/>
      <c r="F457" s="51"/>
      <c r="G457" s="51"/>
      <c r="H457" s="51"/>
    </row>
    <row r="458" spans="1:8" ht="15" customHeight="1" hidden="1" outlineLevel="1">
      <c r="A458" s="123"/>
      <c r="B458" s="130"/>
      <c r="C458" s="128"/>
      <c r="D458" s="95"/>
      <c r="F458" s="51"/>
      <c r="G458" s="51">
        <f>IF(ISERROR('IGS Rate Design'!$I$41*'IGS Customer Information'!$D458),"NA",'IGS Rate Design'!$I$41*'IGS Customer Information'!$D458)</f>
        <v>0</v>
      </c>
      <c r="H458" s="51">
        <f>IF(ISERROR('IGS Rate Design'!$I$56*'IGS Customer Information'!$D458),"NA",'IGS Rate Design'!$I$56*'IGS Customer Information'!$D458)</f>
        <v>0</v>
      </c>
    </row>
    <row r="459" spans="1:8" ht="15" customHeight="1" hidden="1" outlineLevel="1">
      <c r="A459" s="123"/>
      <c r="B459" s="130"/>
      <c r="C459" s="128"/>
      <c r="D459" s="95"/>
      <c r="F459" s="51"/>
      <c r="G459" s="51">
        <f>IF(ISERROR('IGS Rate Design'!$I$42*'IGS Customer Information'!$D459),"NA",'IGS Rate Design'!$I$42*'IGS Customer Information'!$D459)</f>
        <v>0</v>
      </c>
      <c r="H459" s="51">
        <f>IF(ISERROR('IGS Rate Design'!$I$57*'IGS Customer Information'!$D459),"NA",'IGS Rate Design'!$I$57*'IGS Customer Information'!$D459)</f>
        <v>0</v>
      </c>
    </row>
    <row r="460" spans="4:10" ht="15" collapsed="1">
      <c r="D460" s="88"/>
      <c r="E460" s="49" t="s">
        <v>27</v>
      </c>
      <c r="F460" s="52">
        <f>SUM(F452:F459)</f>
        <v>0</v>
      </c>
      <c r="G460" s="52">
        <f>SUM(G452:G459)</f>
        <v>0</v>
      </c>
      <c r="H460" s="52">
        <f>SUM(H452:H459)</f>
        <v>0</v>
      </c>
      <c r="I460" s="53" t="str">
        <f>IF(ISERROR((G460-F460)/F460),"NA",(G460-F460)/F460)</f>
        <v>NA</v>
      </c>
      <c r="J460" s="53" t="str">
        <f>IF(ISERROR((H460-F460)/F460),"NA",(H460-F460)/F460)</f>
        <v>NA</v>
      </c>
    </row>
    <row r="461" spans="1:4" ht="15">
      <c r="A461" s="126"/>
      <c r="B461" s="123"/>
      <c r="C461" s="123"/>
      <c r="D461" s="92"/>
    </row>
    <row r="462" spans="1:4" ht="15" customHeight="1" hidden="1" outlineLevel="1">
      <c r="A462" s="123"/>
      <c r="B462" s="127"/>
      <c r="C462" s="128"/>
      <c r="D462" s="95"/>
    </row>
    <row r="463" spans="1:8" ht="15" customHeight="1" hidden="1" outlineLevel="1">
      <c r="A463" s="123"/>
      <c r="B463" s="127"/>
      <c r="C463" s="128"/>
      <c r="D463" s="95"/>
      <c r="F463" s="51">
        <f>IF(ISERROR('IGS Rate Design'!$I$6*'IGS Customer Information'!$D463),"NA",'IGS Rate Design'!$I$6*'IGS Customer Information'!$D463)</f>
        <v>0</v>
      </c>
      <c r="G463" s="51">
        <f>IF(ISERROR('IGS Rate Design'!$I$37*'IGS Customer Information'!$D463),"NA",'IGS Rate Design'!$I$37*'IGS Customer Information'!$D463)</f>
        <v>0</v>
      </c>
      <c r="H463" s="51">
        <f>IF(ISERROR('IGS Rate Design'!$I$52*'IGS Customer Information'!$D463),"NA",'IGS Rate Design'!$I$52*'IGS Customer Information'!$D463)</f>
        <v>0</v>
      </c>
    </row>
    <row r="464" spans="1:8" ht="15" customHeight="1" hidden="1" outlineLevel="1">
      <c r="A464" s="123"/>
      <c r="B464" s="127"/>
      <c r="C464" s="128"/>
      <c r="D464" s="95"/>
      <c r="F464" s="51">
        <f>IF(ISERROR('IGS Rate Design'!$I$7*'IGS Customer Information'!$D464),"NA",'IGS Rate Design'!$I$7*'IGS Customer Information'!$D464)</f>
        <v>0</v>
      </c>
      <c r="G464" s="51">
        <f>IF(ISERROR('IGS Rate Design'!$I$38*'IGS Customer Information'!$D464),"NA",'IGS Rate Design'!$I$38*'IGS Customer Information'!$D464)</f>
        <v>0</v>
      </c>
      <c r="H464" s="51">
        <f>IF(ISERROR('IGS Rate Design'!$I$53*'IGS Customer Information'!$D464),"NA",'IGS Rate Design'!$I$53*'IGS Customer Information'!$D464)</f>
        <v>0</v>
      </c>
    </row>
    <row r="465" spans="1:8" ht="15" customHeight="1" hidden="1" outlineLevel="1">
      <c r="A465" s="123"/>
      <c r="B465" s="127"/>
      <c r="C465" s="128"/>
      <c r="D465" s="95"/>
      <c r="F465" s="51">
        <f>IF(ISERROR('IGS Rate Design'!$I$8*'IGS Customer Information'!$D465),"NA",'IGS Rate Design'!$I$8*'IGS Customer Information'!$D465)</f>
        <v>0</v>
      </c>
      <c r="G465" s="51">
        <f>IF(ISERROR('IGS Rate Design'!$I$39*'IGS Customer Information'!$D465),"NA",'IGS Rate Design'!$I$39*'IGS Customer Information'!$D465)</f>
        <v>0</v>
      </c>
      <c r="H465" s="51">
        <f>IF(ISERROR('IGS Rate Design'!$I$54*'IGS Customer Information'!$D465),"NA",'IGS Rate Design'!$I$54*'IGS Customer Information'!$D465)</f>
        <v>0</v>
      </c>
    </row>
    <row r="466" spans="1:8" ht="15" customHeight="1" hidden="1" outlineLevel="1">
      <c r="A466" s="123"/>
      <c r="B466" s="127"/>
      <c r="C466" s="128"/>
      <c r="D466" s="95"/>
      <c r="F466" s="51">
        <f>IF(ISERROR('IGS Rate Design'!$I$12*'IGS Customer Information'!$D466),"NA",'IGS Rate Design'!$I$12*'IGS Customer Information'!$D466)</f>
        <v>0</v>
      </c>
      <c r="G466" s="51"/>
      <c r="H466" s="51"/>
    </row>
    <row r="467" spans="1:8" ht="15" customHeight="1" hidden="1" outlineLevel="1">
      <c r="A467" s="123"/>
      <c r="B467" s="130"/>
      <c r="C467" s="128"/>
      <c r="D467" s="95"/>
      <c r="F467" s="51"/>
      <c r="G467" s="51"/>
      <c r="H467" s="51"/>
    </row>
    <row r="468" spans="1:8" ht="15" customHeight="1" hidden="1" outlineLevel="1">
      <c r="A468" s="123"/>
      <c r="B468" s="130"/>
      <c r="C468" s="128"/>
      <c r="D468" s="95"/>
      <c r="F468" s="51"/>
      <c r="G468" s="51">
        <f>IF(ISERROR('IGS Rate Design'!$I$41*'IGS Customer Information'!$D468),"NA",'IGS Rate Design'!$I$41*'IGS Customer Information'!$D468)</f>
        <v>0</v>
      </c>
      <c r="H468" s="51">
        <f>IF(ISERROR('IGS Rate Design'!$I$56*'IGS Customer Information'!$D468),"NA",'IGS Rate Design'!$I$56*'IGS Customer Information'!$D468)</f>
        <v>0</v>
      </c>
    </row>
    <row r="469" spans="1:8" ht="15" customHeight="1" hidden="1" outlineLevel="1">
      <c r="A469" s="123"/>
      <c r="B469" s="130"/>
      <c r="C469" s="128"/>
      <c r="D469" s="95"/>
      <c r="F469" s="51"/>
      <c r="G469" s="51">
        <f>IF(ISERROR('IGS Rate Design'!$I$42*'IGS Customer Information'!$D469),"NA",'IGS Rate Design'!$I$42*'IGS Customer Information'!$D469)</f>
        <v>0</v>
      </c>
      <c r="H469" s="51">
        <f>IF(ISERROR('IGS Rate Design'!$I$57*'IGS Customer Information'!$D469),"NA",'IGS Rate Design'!$I$57*'IGS Customer Information'!$D469)</f>
        <v>0</v>
      </c>
    </row>
    <row r="470" spans="4:10" ht="15" collapsed="1">
      <c r="D470" s="88"/>
      <c r="E470" s="49" t="s">
        <v>27</v>
      </c>
      <c r="F470" s="52">
        <f>SUM(F462:F469)</f>
        <v>0</v>
      </c>
      <c r="G470" s="52">
        <f>SUM(G462:G469)</f>
        <v>0</v>
      </c>
      <c r="H470" s="52">
        <f>SUM(H462:H469)</f>
        <v>0</v>
      </c>
      <c r="I470" s="53" t="str">
        <f>IF(ISERROR((G470-F470)/F470),"NA",(G470-F470)/F470)</f>
        <v>NA</v>
      </c>
      <c r="J470" s="53" t="str">
        <f>IF(ISERROR((H470-F470)/F470),"NA",(H470-F470)/F470)</f>
        <v>NA</v>
      </c>
    </row>
    <row r="471" spans="1:4" ht="15">
      <c r="A471" s="126"/>
      <c r="B471" s="123"/>
      <c r="C471" s="123"/>
      <c r="D471" s="92"/>
    </row>
    <row r="472" spans="1:4" ht="15" customHeight="1" hidden="1" outlineLevel="1">
      <c r="A472" s="123"/>
      <c r="B472" s="127"/>
      <c r="C472" s="128"/>
      <c r="D472" s="95"/>
    </row>
    <row r="473" spans="1:8" ht="15" customHeight="1" hidden="1" outlineLevel="1">
      <c r="A473" s="123"/>
      <c r="B473" s="127"/>
      <c r="C473" s="128"/>
      <c r="D473" s="95"/>
      <c r="F473" s="51">
        <f>IF(ISERROR('IGS Rate Design'!$I$6*'IGS Customer Information'!$D473),"NA",'IGS Rate Design'!$I$6*'IGS Customer Information'!$D473)</f>
        <v>0</v>
      </c>
      <c r="G473" s="51">
        <f>IF(ISERROR('IGS Rate Design'!$I$37*'IGS Customer Information'!$D473),"NA",'IGS Rate Design'!$I$37*'IGS Customer Information'!$D473)</f>
        <v>0</v>
      </c>
      <c r="H473" s="51">
        <f>IF(ISERROR('IGS Rate Design'!$I$52*'IGS Customer Information'!$D473),"NA",'IGS Rate Design'!$I$52*'IGS Customer Information'!$D473)</f>
        <v>0</v>
      </c>
    </row>
    <row r="474" spans="1:8" ht="15" customHeight="1" hidden="1" outlineLevel="1">
      <c r="A474" s="123"/>
      <c r="B474" s="127"/>
      <c r="C474" s="128"/>
      <c r="D474" s="95"/>
      <c r="F474" s="51">
        <f>IF(ISERROR('IGS Rate Design'!$I$7*'IGS Customer Information'!$D474),"NA",'IGS Rate Design'!$I$7*'IGS Customer Information'!$D474)</f>
        <v>0</v>
      </c>
      <c r="G474" s="51">
        <f>IF(ISERROR('IGS Rate Design'!$I$38*'IGS Customer Information'!$D474),"NA",'IGS Rate Design'!$I$38*'IGS Customer Information'!$D474)</f>
        <v>0</v>
      </c>
      <c r="H474" s="51">
        <f>IF(ISERROR('IGS Rate Design'!$I$53*'IGS Customer Information'!$D474),"NA",'IGS Rate Design'!$I$53*'IGS Customer Information'!$D474)</f>
        <v>0</v>
      </c>
    </row>
    <row r="475" spans="1:8" ht="15" customHeight="1" hidden="1" outlineLevel="1">
      <c r="A475" s="123"/>
      <c r="B475" s="127"/>
      <c r="C475" s="128"/>
      <c r="D475" s="95"/>
      <c r="F475" s="51">
        <f>IF(ISERROR('IGS Rate Design'!$I$8*'IGS Customer Information'!$D475),"NA",'IGS Rate Design'!$I$8*'IGS Customer Information'!$D475)</f>
        <v>0</v>
      </c>
      <c r="G475" s="51">
        <f>IF(ISERROR('IGS Rate Design'!$I$39*'IGS Customer Information'!$D475),"NA",'IGS Rate Design'!$I$39*'IGS Customer Information'!$D475)</f>
        <v>0</v>
      </c>
      <c r="H475" s="51">
        <f>IF(ISERROR('IGS Rate Design'!$I$54*'IGS Customer Information'!$D475),"NA",'IGS Rate Design'!$I$54*'IGS Customer Information'!$D475)</f>
        <v>0</v>
      </c>
    </row>
    <row r="476" spans="1:8" ht="15" customHeight="1" hidden="1" outlineLevel="1">
      <c r="A476" s="123"/>
      <c r="B476" s="127"/>
      <c r="C476" s="128"/>
      <c r="D476" s="95"/>
      <c r="F476" s="51">
        <f>IF(ISERROR('IGS Rate Design'!$I$12*'IGS Customer Information'!$D476),"NA",'IGS Rate Design'!$I$12*'IGS Customer Information'!$D476)</f>
        <v>0</v>
      </c>
      <c r="G476" s="51"/>
      <c r="H476" s="51"/>
    </row>
    <row r="477" spans="1:8" ht="15" customHeight="1" hidden="1" outlineLevel="1">
      <c r="A477" s="123"/>
      <c r="B477" s="130"/>
      <c r="C477" s="128"/>
      <c r="D477" s="95"/>
      <c r="F477" s="51"/>
      <c r="G477" s="51"/>
      <c r="H477" s="51"/>
    </row>
    <row r="478" spans="1:8" ht="15" customHeight="1" hidden="1" outlineLevel="1">
      <c r="A478" s="123"/>
      <c r="B478" s="130"/>
      <c r="C478" s="128"/>
      <c r="D478" s="95"/>
      <c r="F478" s="51"/>
      <c r="G478" s="51">
        <f>IF(ISERROR('IGS Rate Design'!$I$41*'IGS Customer Information'!$D478),"NA",'IGS Rate Design'!$I$41*'IGS Customer Information'!$D478)</f>
        <v>0</v>
      </c>
      <c r="H478" s="51">
        <f>IF(ISERROR('IGS Rate Design'!$I$56*'IGS Customer Information'!$D478),"NA",'IGS Rate Design'!$I$56*'IGS Customer Information'!$D478)</f>
        <v>0</v>
      </c>
    </row>
    <row r="479" spans="1:8" ht="15" customHeight="1" hidden="1" outlineLevel="1">
      <c r="A479" s="123"/>
      <c r="B479" s="130"/>
      <c r="C479" s="128"/>
      <c r="D479" s="95"/>
      <c r="F479" s="51"/>
      <c r="G479" s="51">
        <f>IF(ISERROR('IGS Rate Design'!$I$42*'IGS Customer Information'!$D479),"NA",'IGS Rate Design'!$I$42*'IGS Customer Information'!$D479)</f>
        <v>0</v>
      </c>
      <c r="H479" s="51">
        <f>IF(ISERROR('IGS Rate Design'!$I$57*'IGS Customer Information'!$D479),"NA",'IGS Rate Design'!$I$57*'IGS Customer Information'!$D479)</f>
        <v>0</v>
      </c>
    </row>
    <row r="480" spans="4:10" ht="15" collapsed="1">
      <c r="D480" s="88"/>
      <c r="E480" s="49" t="s">
        <v>27</v>
      </c>
      <c r="F480" s="52">
        <f>SUM(F472:F479)</f>
        <v>0</v>
      </c>
      <c r="G480" s="52">
        <f>SUM(G472:G479)</f>
        <v>0</v>
      </c>
      <c r="H480" s="52">
        <f>SUM(H472:H479)</f>
        <v>0</v>
      </c>
      <c r="I480" s="53" t="str">
        <f>IF(ISERROR((G480-F480)/F480),"NA",(G480-F480)/F480)</f>
        <v>NA</v>
      </c>
      <c r="J480" s="53" t="str">
        <f>IF(ISERROR((H480-F480)/F480),"NA",(H480-F480)/F480)</f>
        <v>NA</v>
      </c>
    </row>
    <row r="481" spans="1:4" ht="15">
      <c r="A481" s="126"/>
      <c r="B481" s="123"/>
      <c r="C481" s="123"/>
      <c r="D481" s="92"/>
    </row>
    <row r="482" spans="1:4" ht="15" customHeight="1" hidden="1" outlineLevel="1">
      <c r="A482" s="123"/>
      <c r="B482" s="127"/>
      <c r="C482" s="128"/>
      <c r="D482" s="95"/>
    </row>
    <row r="483" spans="1:8" ht="15" customHeight="1" hidden="1" outlineLevel="1">
      <c r="A483" s="123"/>
      <c r="B483" s="127"/>
      <c r="C483" s="128"/>
      <c r="D483" s="95"/>
      <c r="F483" s="51">
        <f>IF(ISERROR('IGS Rate Design'!$I$6*'IGS Customer Information'!$D483),"NA",'IGS Rate Design'!$I$6*'IGS Customer Information'!$D483)</f>
        <v>0</v>
      </c>
      <c r="G483" s="51">
        <f>IF(ISERROR('IGS Rate Design'!$I$37*'IGS Customer Information'!$D483),"NA",'IGS Rate Design'!$I$37*'IGS Customer Information'!$D483)</f>
        <v>0</v>
      </c>
      <c r="H483" s="51">
        <f>IF(ISERROR('IGS Rate Design'!$I$52*'IGS Customer Information'!$D483),"NA",'IGS Rate Design'!$I$52*'IGS Customer Information'!$D483)</f>
        <v>0</v>
      </c>
    </row>
    <row r="484" spans="1:8" ht="15" customHeight="1" hidden="1" outlineLevel="1">
      <c r="A484" s="123"/>
      <c r="B484" s="127"/>
      <c r="C484" s="128"/>
      <c r="D484" s="95"/>
      <c r="F484" s="51">
        <f>IF(ISERROR('IGS Rate Design'!$I$7*'IGS Customer Information'!$D484),"NA",'IGS Rate Design'!$I$7*'IGS Customer Information'!$D484)</f>
        <v>0</v>
      </c>
      <c r="G484" s="51">
        <f>IF(ISERROR('IGS Rate Design'!$I$38*'IGS Customer Information'!$D484),"NA",'IGS Rate Design'!$I$38*'IGS Customer Information'!$D484)</f>
        <v>0</v>
      </c>
      <c r="H484" s="51">
        <f>IF(ISERROR('IGS Rate Design'!$I$53*'IGS Customer Information'!$D484),"NA",'IGS Rate Design'!$I$53*'IGS Customer Information'!$D484)</f>
        <v>0</v>
      </c>
    </row>
    <row r="485" spans="1:8" ht="15" customHeight="1" hidden="1" outlineLevel="1">
      <c r="A485" s="123"/>
      <c r="B485" s="127"/>
      <c r="C485" s="128"/>
      <c r="D485" s="95"/>
      <c r="F485" s="51">
        <f>IF(ISERROR('IGS Rate Design'!$I$8*'IGS Customer Information'!$D485),"NA",'IGS Rate Design'!$I$8*'IGS Customer Information'!$D485)</f>
        <v>0</v>
      </c>
      <c r="G485" s="51">
        <f>IF(ISERROR('IGS Rate Design'!$I$39*'IGS Customer Information'!$D485),"NA",'IGS Rate Design'!$I$39*'IGS Customer Information'!$D485)</f>
        <v>0</v>
      </c>
      <c r="H485" s="51">
        <f>IF(ISERROR('IGS Rate Design'!$I$54*'IGS Customer Information'!$D485),"NA",'IGS Rate Design'!$I$54*'IGS Customer Information'!$D485)</f>
        <v>0</v>
      </c>
    </row>
    <row r="486" spans="1:8" ht="15" customHeight="1" hidden="1" outlineLevel="1">
      <c r="A486" s="123"/>
      <c r="B486" s="127"/>
      <c r="C486" s="128"/>
      <c r="D486" s="95"/>
      <c r="F486" s="51">
        <f>IF(ISERROR('IGS Rate Design'!$I$12*'IGS Customer Information'!$D486),"NA",'IGS Rate Design'!$I$12*'IGS Customer Information'!$D486)</f>
        <v>0</v>
      </c>
      <c r="G486" s="51"/>
      <c r="H486" s="51"/>
    </row>
    <row r="487" spans="1:8" ht="15" customHeight="1" hidden="1" outlineLevel="1">
      <c r="A487" s="123"/>
      <c r="B487" s="130"/>
      <c r="C487" s="128"/>
      <c r="D487" s="95"/>
      <c r="F487" s="51"/>
      <c r="G487" s="51"/>
      <c r="H487" s="51"/>
    </row>
    <row r="488" spans="1:8" ht="15" customHeight="1" hidden="1" outlineLevel="1">
      <c r="A488" s="123"/>
      <c r="B488" s="130"/>
      <c r="C488" s="128"/>
      <c r="D488" s="95"/>
      <c r="F488" s="51"/>
      <c r="G488" s="51">
        <f>IF(ISERROR('IGS Rate Design'!$I$41*'IGS Customer Information'!$D488),"NA",'IGS Rate Design'!$I$41*'IGS Customer Information'!$D488)</f>
        <v>0</v>
      </c>
      <c r="H488" s="51">
        <f>IF(ISERROR('IGS Rate Design'!$I$56*'IGS Customer Information'!$D488),"NA",'IGS Rate Design'!$I$56*'IGS Customer Information'!$D488)</f>
        <v>0</v>
      </c>
    </row>
    <row r="489" spans="1:8" ht="15" customHeight="1" hidden="1" outlineLevel="1">
      <c r="A489" s="123"/>
      <c r="B489" s="130"/>
      <c r="C489" s="128"/>
      <c r="D489" s="95"/>
      <c r="F489" s="51"/>
      <c r="G489" s="51">
        <f>IF(ISERROR('IGS Rate Design'!$I$42*'IGS Customer Information'!$D489),"NA",'IGS Rate Design'!$I$42*'IGS Customer Information'!$D489)</f>
        <v>0</v>
      </c>
      <c r="H489" s="51">
        <f>IF(ISERROR('IGS Rate Design'!$I$57*'IGS Customer Information'!$D489),"NA",'IGS Rate Design'!$I$57*'IGS Customer Information'!$D489)</f>
        <v>0</v>
      </c>
    </row>
    <row r="490" spans="4:10" ht="15" collapsed="1">
      <c r="D490" s="88"/>
      <c r="E490" s="49" t="s">
        <v>27</v>
      </c>
      <c r="F490" s="52">
        <f>SUM(F482:F489)</f>
        <v>0</v>
      </c>
      <c r="G490" s="52">
        <f>SUM(G482:G489)</f>
        <v>0</v>
      </c>
      <c r="H490" s="52">
        <f>SUM(H482:H489)</f>
        <v>0</v>
      </c>
      <c r="I490" s="53" t="str">
        <f>IF(ISERROR((G490-F490)/F490),"NA",(G490-F490)/F490)</f>
        <v>NA</v>
      </c>
      <c r="J490" s="53" t="str">
        <f>IF(ISERROR((H490-F490)/F490),"NA",(H490-F490)/F490)</f>
        <v>NA</v>
      </c>
    </row>
    <row r="491" spans="1:4" ht="15">
      <c r="A491" s="126"/>
      <c r="B491" s="123"/>
      <c r="C491" s="123"/>
      <c r="D491" s="92"/>
    </row>
    <row r="492" spans="1:4" ht="15" customHeight="1" hidden="1" outlineLevel="1">
      <c r="A492" s="123"/>
      <c r="B492" s="127"/>
      <c r="C492" s="128"/>
      <c r="D492" s="95"/>
    </row>
    <row r="493" spans="1:8" ht="15" customHeight="1" hidden="1" outlineLevel="1">
      <c r="A493" s="123"/>
      <c r="B493" s="127"/>
      <c r="C493" s="128"/>
      <c r="D493" s="95"/>
      <c r="F493" s="51">
        <f>IF(ISERROR('IGS Rate Design'!$I$6*'IGS Customer Information'!$D493),"NA",'IGS Rate Design'!$I$6*'IGS Customer Information'!$D493)</f>
        <v>0</v>
      </c>
      <c r="G493" s="51">
        <f>IF(ISERROR('IGS Rate Design'!$I$37*'IGS Customer Information'!$D493),"NA",'IGS Rate Design'!$I$37*'IGS Customer Information'!$D493)</f>
        <v>0</v>
      </c>
      <c r="H493" s="51">
        <f>IF(ISERROR('IGS Rate Design'!$I$52*'IGS Customer Information'!$D493),"NA",'IGS Rate Design'!$I$52*'IGS Customer Information'!$D493)</f>
        <v>0</v>
      </c>
    </row>
    <row r="494" spans="1:8" ht="15" customHeight="1" hidden="1" outlineLevel="1">
      <c r="A494" s="123"/>
      <c r="B494" s="127"/>
      <c r="C494" s="128"/>
      <c r="D494" s="95"/>
      <c r="F494" s="51">
        <f>IF(ISERROR('IGS Rate Design'!$I$7*'IGS Customer Information'!$D494),"NA",'IGS Rate Design'!$I$7*'IGS Customer Information'!$D494)</f>
        <v>0</v>
      </c>
      <c r="G494" s="51">
        <f>IF(ISERROR('IGS Rate Design'!$I$38*'IGS Customer Information'!$D494),"NA",'IGS Rate Design'!$I$38*'IGS Customer Information'!$D494)</f>
        <v>0</v>
      </c>
      <c r="H494" s="51">
        <f>IF(ISERROR('IGS Rate Design'!$I$53*'IGS Customer Information'!$D494),"NA",'IGS Rate Design'!$I$53*'IGS Customer Information'!$D494)</f>
        <v>0</v>
      </c>
    </row>
    <row r="495" spans="1:8" ht="15" customHeight="1" hidden="1" outlineLevel="1">
      <c r="A495" s="123"/>
      <c r="B495" s="127"/>
      <c r="C495" s="128"/>
      <c r="D495" s="95"/>
      <c r="F495" s="51">
        <f>IF(ISERROR('IGS Rate Design'!$I$8*'IGS Customer Information'!$D495),"NA",'IGS Rate Design'!$I$8*'IGS Customer Information'!$D495)</f>
        <v>0</v>
      </c>
      <c r="G495" s="51">
        <f>IF(ISERROR('IGS Rate Design'!$I$39*'IGS Customer Information'!$D495),"NA",'IGS Rate Design'!$I$39*'IGS Customer Information'!$D495)</f>
        <v>0</v>
      </c>
      <c r="H495" s="51">
        <f>IF(ISERROR('IGS Rate Design'!$I$54*'IGS Customer Information'!$D495),"NA",'IGS Rate Design'!$I$54*'IGS Customer Information'!$D495)</f>
        <v>0</v>
      </c>
    </row>
    <row r="496" spans="1:8" ht="15" customHeight="1" hidden="1" outlineLevel="1">
      <c r="A496" s="123"/>
      <c r="B496" s="127"/>
      <c r="C496" s="128"/>
      <c r="D496" s="95"/>
      <c r="F496" s="51">
        <f>IF(ISERROR('IGS Rate Design'!$I$12*'IGS Customer Information'!$D496),"NA",'IGS Rate Design'!$I$12*'IGS Customer Information'!$D496)</f>
        <v>0</v>
      </c>
      <c r="G496" s="51"/>
      <c r="H496" s="51"/>
    </row>
    <row r="497" spans="1:8" ht="15" customHeight="1" hidden="1" outlineLevel="1">
      <c r="A497" s="123"/>
      <c r="B497" s="130"/>
      <c r="C497" s="128"/>
      <c r="D497" s="95"/>
      <c r="F497" s="51"/>
      <c r="G497" s="51"/>
      <c r="H497" s="51"/>
    </row>
    <row r="498" spans="1:8" ht="15" customHeight="1" hidden="1" outlineLevel="1">
      <c r="A498" s="123"/>
      <c r="B498" s="130"/>
      <c r="C498" s="128"/>
      <c r="D498" s="95"/>
      <c r="F498" s="51"/>
      <c r="G498" s="51">
        <f>IF(ISERROR('IGS Rate Design'!$I$41*'IGS Customer Information'!$D498),"NA",'IGS Rate Design'!$I$41*'IGS Customer Information'!$D498)</f>
        <v>0</v>
      </c>
      <c r="H498" s="51">
        <f>IF(ISERROR('IGS Rate Design'!$I$56*'IGS Customer Information'!$D498),"NA",'IGS Rate Design'!$I$56*'IGS Customer Information'!$D498)</f>
        <v>0</v>
      </c>
    </row>
    <row r="499" spans="1:8" ht="15" customHeight="1" hidden="1" outlineLevel="1">
      <c r="A499" s="123"/>
      <c r="B499" s="130"/>
      <c r="C499" s="128"/>
      <c r="D499" s="95"/>
      <c r="F499" s="51"/>
      <c r="G499" s="51">
        <f>IF(ISERROR('IGS Rate Design'!$I$42*'IGS Customer Information'!$D499),"NA",'IGS Rate Design'!$I$42*'IGS Customer Information'!$D499)</f>
        <v>0</v>
      </c>
      <c r="H499" s="51">
        <f>IF(ISERROR('IGS Rate Design'!$I$57*'IGS Customer Information'!$D499),"NA",'IGS Rate Design'!$I$57*'IGS Customer Information'!$D499)</f>
        <v>0</v>
      </c>
    </row>
    <row r="500" spans="4:10" ht="15" collapsed="1">
      <c r="D500" s="88"/>
      <c r="E500" s="49" t="s">
        <v>27</v>
      </c>
      <c r="F500" s="52">
        <f>SUM(F492:F499)</f>
        <v>0</v>
      </c>
      <c r="G500" s="52">
        <f>SUM(G492:G499)</f>
        <v>0</v>
      </c>
      <c r="H500" s="52">
        <f>SUM(H492:H499)</f>
        <v>0</v>
      </c>
      <c r="I500" s="53" t="str">
        <f>IF(ISERROR((G500-F500)/F500),"NA",(G500-F500)/F500)</f>
        <v>NA</v>
      </c>
      <c r="J500" s="53" t="str">
        <f>IF(ISERROR((H500-F500)/F500),"NA",(H500-F500)/F500)</f>
        <v>NA</v>
      </c>
    </row>
    <row r="501" spans="1:4" ht="15">
      <c r="A501" s="126"/>
      <c r="B501" s="123"/>
      <c r="C501" s="123"/>
      <c r="D501" s="92"/>
    </row>
    <row r="502" spans="1:4" ht="15" customHeight="1" hidden="1" outlineLevel="1">
      <c r="A502" s="123"/>
      <c r="B502" s="127"/>
      <c r="C502" s="128"/>
      <c r="D502" s="95"/>
    </row>
    <row r="503" spans="1:8" ht="15" customHeight="1" hidden="1" outlineLevel="1">
      <c r="A503" s="123"/>
      <c r="B503" s="127"/>
      <c r="C503" s="128"/>
      <c r="D503" s="95"/>
      <c r="F503" s="51">
        <f>IF(ISERROR('IGS Rate Design'!$I$6*'IGS Customer Information'!$D503),"NA",'IGS Rate Design'!$I$6*'IGS Customer Information'!$D503)</f>
        <v>0</v>
      </c>
      <c r="G503" s="51">
        <f>IF(ISERROR('IGS Rate Design'!$I$37*'IGS Customer Information'!$D503),"NA",'IGS Rate Design'!$I$37*'IGS Customer Information'!$D503)</f>
        <v>0</v>
      </c>
      <c r="H503" s="51">
        <f>IF(ISERROR('IGS Rate Design'!$I$52*'IGS Customer Information'!$D503),"NA",'IGS Rate Design'!$I$52*'IGS Customer Information'!$D503)</f>
        <v>0</v>
      </c>
    </row>
    <row r="504" spans="1:8" ht="15" customHeight="1" hidden="1" outlineLevel="1">
      <c r="A504" s="123"/>
      <c r="B504" s="127"/>
      <c r="C504" s="128"/>
      <c r="D504" s="95"/>
      <c r="F504" s="51">
        <f>IF(ISERROR('IGS Rate Design'!$I$7*'IGS Customer Information'!$D504),"NA",'IGS Rate Design'!$I$7*'IGS Customer Information'!$D504)</f>
        <v>0</v>
      </c>
      <c r="G504" s="51">
        <f>IF(ISERROR('IGS Rate Design'!$I$38*'IGS Customer Information'!$D504),"NA",'IGS Rate Design'!$I$38*'IGS Customer Information'!$D504)</f>
        <v>0</v>
      </c>
      <c r="H504" s="51">
        <f>IF(ISERROR('IGS Rate Design'!$I$53*'IGS Customer Information'!$D504),"NA",'IGS Rate Design'!$I$53*'IGS Customer Information'!$D504)</f>
        <v>0</v>
      </c>
    </row>
    <row r="505" spans="1:8" ht="15" customHeight="1" hidden="1" outlineLevel="1">
      <c r="A505" s="123"/>
      <c r="B505" s="127"/>
      <c r="C505" s="128"/>
      <c r="D505" s="95"/>
      <c r="F505" s="51">
        <f>IF(ISERROR('IGS Rate Design'!$I$8*'IGS Customer Information'!$D505),"NA",'IGS Rate Design'!$I$8*'IGS Customer Information'!$D505)</f>
        <v>0</v>
      </c>
      <c r="G505" s="51">
        <f>IF(ISERROR('IGS Rate Design'!$I$39*'IGS Customer Information'!$D505),"NA",'IGS Rate Design'!$I$39*'IGS Customer Information'!$D505)</f>
        <v>0</v>
      </c>
      <c r="H505" s="51">
        <f>IF(ISERROR('IGS Rate Design'!$I$54*'IGS Customer Information'!$D505),"NA",'IGS Rate Design'!$I$54*'IGS Customer Information'!$D505)</f>
        <v>0</v>
      </c>
    </row>
    <row r="506" spans="1:8" ht="15" customHeight="1" hidden="1" outlineLevel="1">
      <c r="A506" s="123"/>
      <c r="B506" s="127"/>
      <c r="C506" s="128"/>
      <c r="D506" s="95"/>
      <c r="F506" s="51">
        <f>IF(ISERROR('IGS Rate Design'!$I$12*'IGS Customer Information'!$D506),"NA",'IGS Rate Design'!$I$12*'IGS Customer Information'!$D506)</f>
        <v>0</v>
      </c>
      <c r="G506" s="51"/>
      <c r="H506" s="51"/>
    </row>
    <row r="507" spans="1:8" ht="15" customHeight="1" hidden="1" outlineLevel="1">
      <c r="A507" s="123"/>
      <c r="B507" s="130"/>
      <c r="C507" s="128"/>
      <c r="D507" s="95"/>
      <c r="F507" s="51"/>
      <c r="G507" s="51"/>
      <c r="H507" s="51"/>
    </row>
    <row r="508" spans="1:8" ht="15" customHeight="1" hidden="1" outlineLevel="1">
      <c r="A508" s="123"/>
      <c r="B508" s="130"/>
      <c r="C508" s="128"/>
      <c r="D508" s="95"/>
      <c r="F508" s="51"/>
      <c r="G508" s="51">
        <f>IF(ISERROR('IGS Rate Design'!$I$41*'IGS Customer Information'!$D508),"NA",'IGS Rate Design'!$I$41*'IGS Customer Information'!$D508)</f>
        <v>0</v>
      </c>
      <c r="H508" s="51">
        <f>IF(ISERROR('IGS Rate Design'!$I$56*'IGS Customer Information'!$D508),"NA",'IGS Rate Design'!$I$56*'IGS Customer Information'!$D508)</f>
        <v>0</v>
      </c>
    </row>
    <row r="509" spans="1:8" ht="15" customHeight="1" hidden="1" outlineLevel="1">
      <c r="A509" s="123"/>
      <c r="B509" s="130"/>
      <c r="C509" s="128"/>
      <c r="D509" s="95"/>
      <c r="F509" s="51"/>
      <c r="G509" s="51">
        <f>IF(ISERROR('IGS Rate Design'!$I$42*'IGS Customer Information'!$D509),"NA",'IGS Rate Design'!$I$42*'IGS Customer Information'!$D509)</f>
        <v>0</v>
      </c>
      <c r="H509" s="51">
        <f>IF(ISERROR('IGS Rate Design'!$I$57*'IGS Customer Information'!$D509),"NA",'IGS Rate Design'!$I$57*'IGS Customer Information'!$D509)</f>
        <v>0</v>
      </c>
    </row>
    <row r="510" spans="4:10" ht="15" collapsed="1">
      <c r="D510" s="88"/>
      <c r="E510" s="49" t="s">
        <v>27</v>
      </c>
      <c r="F510" s="52">
        <f>SUM(F502:F509)</f>
        <v>0</v>
      </c>
      <c r="G510" s="52">
        <f>SUM(G502:G509)</f>
        <v>0</v>
      </c>
      <c r="H510" s="52">
        <f>SUM(H502:H509)</f>
        <v>0</v>
      </c>
      <c r="I510" s="53" t="str">
        <f>IF(ISERROR((G510-F510)/F510),"NA",(G510-F510)/F510)</f>
        <v>NA</v>
      </c>
      <c r="J510" s="53" t="str">
        <f>IF(ISERROR((H510-F510)/F510),"NA",(H510-F510)/F510)</f>
        <v>NA</v>
      </c>
    </row>
    <row r="511" spans="1:4" ht="15">
      <c r="A511" s="126"/>
      <c r="B511" s="123"/>
      <c r="C511" s="123"/>
      <c r="D511" s="92"/>
    </row>
    <row r="512" spans="1:4" ht="15" customHeight="1" hidden="1" outlineLevel="1">
      <c r="A512" s="123"/>
      <c r="B512" s="127"/>
      <c r="C512" s="128"/>
      <c r="D512" s="95"/>
    </row>
    <row r="513" spans="1:8" ht="15" customHeight="1" hidden="1" outlineLevel="1">
      <c r="A513" s="123"/>
      <c r="B513" s="127"/>
      <c r="C513" s="128"/>
      <c r="D513" s="95"/>
      <c r="F513" s="51">
        <f>IF(ISERROR('IGS Rate Design'!$I$6*'IGS Customer Information'!$D513),"NA",'IGS Rate Design'!$I$6*'IGS Customer Information'!$D513)</f>
        <v>0</v>
      </c>
      <c r="G513" s="51">
        <f>IF(ISERROR('IGS Rate Design'!$I$37*'IGS Customer Information'!$D513),"NA",'IGS Rate Design'!$I$37*'IGS Customer Information'!$D513)</f>
        <v>0</v>
      </c>
      <c r="H513" s="51">
        <f>IF(ISERROR('IGS Rate Design'!$I$52*'IGS Customer Information'!$D513),"NA",'IGS Rate Design'!$I$52*'IGS Customer Information'!$D513)</f>
        <v>0</v>
      </c>
    </row>
    <row r="514" spans="1:8" ht="15" customHeight="1" hidden="1" outlineLevel="1">
      <c r="A514" s="123"/>
      <c r="B514" s="127"/>
      <c r="C514" s="128"/>
      <c r="D514" s="95"/>
      <c r="F514" s="51">
        <f>IF(ISERROR('IGS Rate Design'!$I$7*'IGS Customer Information'!$D514),"NA",'IGS Rate Design'!$I$7*'IGS Customer Information'!$D514)</f>
        <v>0</v>
      </c>
      <c r="G514" s="51">
        <f>IF(ISERROR('IGS Rate Design'!$I$38*'IGS Customer Information'!$D514),"NA",'IGS Rate Design'!$I$38*'IGS Customer Information'!$D514)</f>
        <v>0</v>
      </c>
      <c r="H514" s="51">
        <f>IF(ISERROR('IGS Rate Design'!$I$53*'IGS Customer Information'!$D514),"NA",'IGS Rate Design'!$I$53*'IGS Customer Information'!$D514)</f>
        <v>0</v>
      </c>
    </row>
    <row r="515" spans="1:8" ht="15" customHeight="1" hidden="1" outlineLevel="1">
      <c r="A515" s="123"/>
      <c r="B515" s="127"/>
      <c r="C515" s="128"/>
      <c r="D515" s="95"/>
      <c r="F515" s="51">
        <f>IF(ISERROR('IGS Rate Design'!$I$8*'IGS Customer Information'!$D515),"NA",'IGS Rate Design'!$I$8*'IGS Customer Information'!$D515)</f>
        <v>0</v>
      </c>
      <c r="G515" s="51">
        <f>IF(ISERROR('IGS Rate Design'!$I$39*'IGS Customer Information'!$D515),"NA",'IGS Rate Design'!$I$39*'IGS Customer Information'!$D515)</f>
        <v>0</v>
      </c>
      <c r="H515" s="51">
        <f>IF(ISERROR('IGS Rate Design'!$I$54*'IGS Customer Information'!$D515),"NA",'IGS Rate Design'!$I$54*'IGS Customer Information'!$D515)</f>
        <v>0</v>
      </c>
    </row>
    <row r="516" spans="1:8" ht="15" customHeight="1" hidden="1" outlineLevel="1">
      <c r="A516" s="123"/>
      <c r="B516" s="127"/>
      <c r="C516" s="128"/>
      <c r="D516" s="95"/>
      <c r="F516" s="51">
        <f>IF(ISERROR('IGS Rate Design'!$I$12*'IGS Customer Information'!$D516),"NA",'IGS Rate Design'!$I$12*'IGS Customer Information'!$D516)</f>
        <v>0</v>
      </c>
      <c r="G516" s="51"/>
      <c r="H516" s="51"/>
    </row>
    <row r="517" spans="1:8" ht="15" customHeight="1" hidden="1" outlineLevel="1">
      <c r="A517" s="123"/>
      <c r="B517" s="130"/>
      <c r="C517" s="128"/>
      <c r="D517" s="95"/>
      <c r="F517" s="51"/>
      <c r="G517" s="51"/>
      <c r="H517" s="51"/>
    </row>
    <row r="518" spans="1:8" ht="15" customHeight="1" hidden="1" outlineLevel="1">
      <c r="A518" s="123"/>
      <c r="B518" s="130"/>
      <c r="C518" s="128"/>
      <c r="D518" s="95"/>
      <c r="F518" s="51"/>
      <c r="G518" s="51">
        <f>IF(ISERROR('IGS Rate Design'!$I$41*'IGS Customer Information'!$D518),"NA",'IGS Rate Design'!$I$41*'IGS Customer Information'!$D518)</f>
        <v>0</v>
      </c>
      <c r="H518" s="51">
        <f>IF(ISERROR('IGS Rate Design'!$I$56*'IGS Customer Information'!$D518),"NA",'IGS Rate Design'!$I$56*'IGS Customer Information'!$D518)</f>
        <v>0</v>
      </c>
    </row>
    <row r="519" spans="1:8" ht="15" customHeight="1" hidden="1" outlineLevel="1">
      <c r="A519" s="123"/>
      <c r="B519" s="130"/>
      <c r="C519" s="128"/>
      <c r="D519" s="95"/>
      <c r="F519" s="51"/>
      <c r="G519" s="51">
        <f>IF(ISERROR('IGS Rate Design'!$I$42*'IGS Customer Information'!$D519),"NA",'IGS Rate Design'!$I$42*'IGS Customer Information'!$D519)</f>
        <v>0</v>
      </c>
      <c r="H519" s="51">
        <f>IF(ISERROR('IGS Rate Design'!$I$57*'IGS Customer Information'!$D519),"NA",'IGS Rate Design'!$I$57*'IGS Customer Information'!$D519)</f>
        <v>0</v>
      </c>
    </row>
    <row r="520" spans="4:10" ht="15" collapsed="1">
      <c r="D520" s="88"/>
      <c r="E520" s="49" t="s">
        <v>27</v>
      </c>
      <c r="F520" s="52">
        <f>SUM(F512:F519)</f>
        <v>0</v>
      </c>
      <c r="G520" s="52">
        <f>SUM(G512:G519)</f>
        <v>0</v>
      </c>
      <c r="H520" s="52">
        <f>SUM(H512:H519)</f>
        <v>0</v>
      </c>
      <c r="I520" s="53" t="str">
        <f>IF(ISERROR((G520-F520)/F520),"NA",(G520-F520)/F520)</f>
        <v>NA</v>
      </c>
      <c r="J520" s="53" t="str">
        <f>IF(ISERROR((H520-F520)/F520),"NA",(H520-F520)/F520)</f>
        <v>NA</v>
      </c>
    </row>
    <row r="521" spans="1:4" ht="15">
      <c r="A521" s="126"/>
      <c r="B521" s="123"/>
      <c r="C521" s="123"/>
      <c r="D521" s="92"/>
    </row>
    <row r="522" spans="1:4" ht="15" customHeight="1" hidden="1" outlineLevel="1">
      <c r="A522" s="123"/>
      <c r="B522" s="127"/>
      <c r="C522" s="128"/>
      <c r="D522" s="95"/>
    </row>
    <row r="523" spans="1:8" ht="15" customHeight="1" hidden="1" outlineLevel="1">
      <c r="A523" s="123"/>
      <c r="B523" s="127"/>
      <c r="C523" s="128"/>
      <c r="D523" s="95"/>
      <c r="F523" s="51">
        <f>IF(ISERROR('IGS Rate Design'!$I$6*'IGS Customer Information'!$D523),"NA",'IGS Rate Design'!$I$6*'IGS Customer Information'!$D523)</f>
        <v>0</v>
      </c>
      <c r="G523" s="51">
        <f>IF(ISERROR('IGS Rate Design'!$I$37*'IGS Customer Information'!$D523),"NA",'IGS Rate Design'!$I$37*'IGS Customer Information'!$D523)</f>
        <v>0</v>
      </c>
      <c r="H523" s="51">
        <f>IF(ISERROR('IGS Rate Design'!$I$52*'IGS Customer Information'!$D523),"NA",'IGS Rate Design'!$I$52*'IGS Customer Information'!$D523)</f>
        <v>0</v>
      </c>
    </row>
    <row r="524" spans="1:8" ht="15" customHeight="1" hidden="1" outlineLevel="1">
      <c r="A524" s="123"/>
      <c r="B524" s="127"/>
      <c r="C524" s="128"/>
      <c r="D524" s="95"/>
      <c r="F524" s="51">
        <f>IF(ISERROR('IGS Rate Design'!$I$7*'IGS Customer Information'!$D524),"NA",'IGS Rate Design'!$I$7*'IGS Customer Information'!$D524)</f>
        <v>0</v>
      </c>
      <c r="G524" s="51">
        <f>IF(ISERROR('IGS Rate Design'!$I$38*'IGS Customer Information'!$D524),"NA",'IGS Rate Design'!$I$38*'IGS Customer Information'!$D524)</f>
        <v>0</v>
      </c>
      <c r="H524" s="51">
        <f>IF(ISERROR('IGS Rate Design'!$I$53*'IGS Customer Information'!$D524),"NA",'IGS Rate Design'!$I$53*'IGS Customer Information'!$D524)</f>
        <v>0</v>
      </c>
    </row>
    <row r="525" spans="1:8" ht="15" customHeight="1" hidden="1" outlineLevel="1">
      <c r="A525" s="123"/>
      <c r="B525" s="127"/>
      <c r="C525" s="128"/>
      <c r="D525" s="95"/>
      <c r="F525" s="51">
        <f>IF(ISERROR('IGS Rate Design'!$I$8*'IGS Customer Information'!$D525),"NA",'IGS Rate Design'!$I$8*'IGS Customer Information'!$D525)</f>
        <v>0</v>
      </c>
      <c r="G525" s="51">
        <f>IF(ISERROR('IGS Rate Design'!$I$39*'IGS Customer Information'!$D525),"NA",'IGS Rate Design'!$I$39*'IGS Customer Information'!$D525)</f>
        <v>0</v>
      </c>
      <c r="H525" s="51">
        <f>IF(ISERROR('IGS Rate Design'!$I$54*'IGS Customer Information'!$D525),"NA",'IGS Rate Design'!$I$54*'IGS Customer Information'!$D525)</f>
        <v>0</v>
      </c>
    </row>
    <row r="526" spans="1:8" ht="15" customHeight="1" hidden="1" outlineLevel="1">
      <c r="A526" s="123"/>
      <c r="B526" s="127"/>
      <c r="C526" s="128"/>
      <c r="D526" s="95"/>
      <c r="F526" s="51">
        <f>IF(ISERROR('IGS Rate Design'!$I$12*'IGS Customer Information'!$D526),"NA",'IGS Rate Design'!$I$12*'IGS Customer Information'!$D526)</f>
        <v>0</v>
      </c>
      <c r="G526" s="51"/>
      <c r="H526" s="51"/>
    </row>
    <row r="527" spans="1:8" ht="15" customHeight="1" hidden="1" outlineLevel="1">
      <c r="A527" s="123"/>
      <c r="B527" s="130"/>
      <c r="C527" s="128"/>
      <c r="D527" s="95"/>
      <c r="F527" s="51"/>
      <c r="G527" s="51"/>
      <c r="H527" s="51"/>
    </row>
    <row r="528" spans="1:8" ht="15" customHeight="1" hidden="1" outlineLevel="1">
      <c r="A528" s="123"/>
      <c r="B528" s="130"/>
      <c r="C528" s="128"/>
      <c r="D528" s="95"/>
      <c r="F528" s="51"/>
      <c r="G528" s="51">
        <f>IF(ISERROR('IGS Rate Design'!$I$41*'IGS Customer Information'!$D528),"NA",'IGS Rate Design'!$I$41*'IGS Customer Information'!$D528)</f>
        <v>0</v>
      </c>
      <c r="H528" s="51">
        <f>IF(ISERROR('IGS Rate Design'!$I$56*'IGS Customer Information'!$D528),"NA",'IGS Rate Design'!$I$56*'IGS Customer Information'!$D528)</f>
        <v>0</v>
      </c>
    </row>
    <row r="529" spans="1:8" ht="15" customHeight="1" hidden="1" outlineLevel="1">
      <c r="A529" s="123"/>
      <c r="B529" s="130"/>
      <c r="C529" s="128"/>
      <c r="D529" s="95"/>
      <c r="F529" s="51"/>
      <c r="G529" s="51">
        <f>IF(ISERROR('IGS Rate Design'!$I$42*'IGS Customer Information'!$D529),"NA",'IGS Rate Design'!$I$42*'IGS Customer Information'!$D529)</f>
        <v>0</v>
      </c>
      <c r="H529" s="51">
        <f>IF(ISERROR('IGS Rate Design'!$I$57*'IGS Customer Information'!$D529),"NA",'IGS Rate Design'!$I$57*'IGS Customer Information'!$D529)</f>
        <v>0</v>
      </c>
    </row>
    <row r="530" spans="4:10" ht="15" collapsed="1">
      <c r="D530" s="88"/>
      <c r="E530" s="49" t="s">
        <v>27</v>
      </c>
      <c r="F530" s="52">
        <f>SUM(F522:F529)</f>
        <v>0</v>
      </c>
      <c r="G530" s="52">
        <f>SUM(G522:G529)</f>
        <v>0</v>
      </c>
      <c r="H530" s="52">
        <f>SUM(H522:H529)</f>
        <v>0</v>
      </c>
      <c r="I530" s="53" t="str">
        <f>IF(ISERROR((G530-F530)/F530),"NA",(G530-F530)/F530)</f>
        <v>NA</v>
      </c>
      <c r="J530" s="53" t="str">
        <f>IF(ISERROR((H530-F530)/F530),"NA",(H530-F530)/F530)</f>
        <v>NA</v>
      </c>
    </row>
    <row r="531" spans="1:4" ht="15">
      <c r="A531" s="126"/>
      <c r="B531" s="123"/>
      <c r="C531" s="123"/>
      <c r="D531" s="92"/>
    </row>
    <row r="532" spans="1:4" ht="15" customHeight="1" hidden="1" outlineLevel="1">
      <c r="A532" s="123"/>
      <c r="B532" s="127"/>
      <c r="C532" s="128"/>
      <c r="D532" s="95"/>
    </row>
    <row r="533" spans="1:8" ht="15" customHeight="1" hidden="1" outlineLevel="1">
      <c r="A533" s="123"/>
      <c r="B533" s="127"/>
      <c r="C533" s="128"/>
      <c r="D533" s="95"/>
      <c r="F533" s="51">
        <f>IF(ISERROR('IGS Rate Design'!$I$6*'IGS Customer Information'!$D533),"NA",'IGS Rate Design'!$I$6*'IGS Customer Information'!$D533)</f>
        <v>0</v>
      </c>
      <c r="G533" s="51">
        <f>IF(ISERROR('IGS Rate Design'!$I$37*'IGS Customer Information'!$D533),"NA",'IGS Rate Design'!$I$37*'IGS Customer Information'!$D533)</f>
        <v>0</v>
      </c>
      <c r="H533" s="51">
        <f>IF(ISERROR('IGS Rate Design'!$I$52*'IGS Customer Information'!$D533),"NA",'IGS Rate Design'!$I$52*'IGS Customer Information'!$D533)</f>
        <v>0</v>
      </c>
    </row>
    <row r="534" spans="1:8" ht="15" customHeight="1" hidden="1" outlineLevel="1">
      <c r="A534" s="123"/>
      <c r="B534" s="127"/>
      <c r="C534" s="128"/>
      <c r="D534" s="95"/>
      <c r="F534" s="51">
        <f>IF(ISERROR('IGS Rate Design'!$I$7*'IGS Customer Information'!$D534),"NA",'IGS Rate Design'!$I$7*'IGS Customer Information'!$D534)</f>
        <v>0</v>
      </c>
      <c r="G534" s="51">
        <f>IF(ISERROR('IGS Rate Design'!$I$38*'IGS Customer Information'!$D534),"NA",'IGS Rate Design'!$I$38*'IGS Customer Information'!$D534)</f>
        <v>0</v>
      </c>
      <c r="H534" s="51">
        <f>IF(ISERROR('IGS Rate Design'!$I$53*'IGS Customer Information'!$D534),"NA",'IGS Rate Design'!$I$53*'IGS Customer Information'!$D534)</f>
        <v>0</v>
      </c>
    </row>
    <row r="535" spans="1:8" ht="15" customHeight="1" hidden="1" outlineLevel="1">
      <c r="A535" s="123"/>
      <c r="B535" s="127"/>
      <c r="C535" s="128"/>
      <c r="D535" s="95"/>
      <c r="F535" s="51">
        <f>IF(ISERROR('IGS Rate Design'!$I$8*'IGS Customer Information'!$D535),"NA",'IGS Rate Design'!$I$8*'IGS Customer Information'!$D535)</f>
        <v>0</v>
      </c>
      <c r="G535" s="51">
        <f>IF(ISERROR('IGS Rate Design'!$I$39*'IGS Customer Information'!$D535),"NA",'IGS Rate Design'!$I$39*'IGS Customer Information'!$D535)</f>
        <v>0</v>
      </c>
      <c r="H535" s="51">
        <f>IF(ISERROR('IGS Rate Design'!$I$54*'IGS Customer Information'!$D535),"NA",'IGS Rate Design'!$I$54*'IGS Customer Information'!$D535)</f>
        <v>0</v>
      </c>
    </row>
    <row r="536" spans="1:8" ht="15" customHeight="1" hidden="1" outlineLevel="1">
      <c r="A536" s="123"/>
      <c r="B536" s="127"/>
      <c r="C536" s="128"/>
      <c r="D536" s="95"/>
      <c r="F536" s="51">
        <f>IF(ISERROR('IGS Rate Design'!$I$12*'IGS Customer Information'!$D536),"NA",'IGS Rate Design'!$I$12*'IGS Customer Information'!$D536)</f>
        <v>0</v>
      </c>
      <c r="G536" s="51"/>
      <c r="H536" s="51"/>
    </row>
    <row r="537" spans="1:8" ht="15" customHeight="1" hidden="1" outlineLevel="1">
      <c r="A537" s="123"/>
      <c r="B537" s="130"/>
      <c r="C537" s="128"/>
      <c r="D537" s="95"/>
      <c r="F537" s="51"/>
      <c r="G537" s="51"/>
      <c r="H537" s="51"/>
    </row>
    <row r="538" spans="1:8" ht="15" customHeight="1" hidden="1" outlineLevel="1">
      <c r="A538" s="123"/>
      <c r="B538" s="130"/>
      <c r="C538" s="128"/>
      <c r="D538" s="95"/>
      <c r="F538" s="51"/>
      <c r="G538" s="51">
        <f>IF(ISERROR('IGS Rate Design'!$I$41*'IGS Customer Information'!$D538),"NA",'IGS Rate Design'!$I$41*'IGS Customer Information'!$D538)</f>
        <v>0</v>
      </c>
      <c r="H538" s="51">
        <f>IF(ISERROR('IGS Rate Design'!$I$56*'IGS Customer Information'!$D538),"NA",'IGS Rate Design'!$I$56*'IGS Customer Information'!$D538)</f>
        <v>0</v>
      </c>
    </row>
    <row r="539" spans="1:8" ht="15" customHeight="1" hidden="1" outlineLevel="1">
      <c r="A539" s="123"/>
      <c r="B539" s="130"/>
      <c r="C539" s="128"/>
      <c r="D539" s="95"/>
      <c r="F539" s="51"/>
      <c r="G539" s="51">
        <f>IF(ISERROR('IGS Rate Design'!$I$42*'IGS Customer Information'!$D539),"NA",'IGS Rate Design'!$I$42*'IGS Customer Information'!$D539)</f>
        <v>0</v>
      </c>
      <c r="H539" s="51">
        <f>IF(ISERROR('IGS Rate Design'!$I$57*'IGS Customer Information'!$D539),"NA",'IGS Rate Design'!$I$57*'IGS Customer Information'!$D539)</f>
        <v>0</v>
      </c>
    </row>
    <row r="540" spans="4:10" ht="15" collapsed="1">
      <c r="D540" s="88"/>
      <c r="E540" s="49" t="s">
        <v>27</v>
      </c>
      <c r="F540" s="52">
        <f>SUM(F532:F539)</f>
        <v>0</v>
      </c>
      <c r="G540" s="52">
        <f>SUM(G532:G539)</f>
        <v>0</v>
      </c>
      <c r="H540" s="52">
        <f>SUM(H532:H539)</f>
        <v>0</v>
      </c>
      <c r="I540" s="53" t="str">
        <f>IF(ISERROR((G540-F540)/F540),"NA",(G540-F540)/F540)</f>
        <v>NA</v>
      </c>
      <c r="J540" s="53" t="str">
        <f>IF(ISERROR((H540-F540)/F540),"NA",(H540-F540)/F540)</f>
        <v>NA</v>
      </c>
    </row>
    <row r="541" spans="1:4" ht="15">
      <c r="A541" s="126"/>
      <c r="B541" s="123"/>
      <c r="C541" s="123"/>
      <c r="D541" s="92"/>
    </row>
    <row r="542" spans="1:4" ht="15" customHeight="1" hidden="1" outlineLevel="1">
      <c r="A542" s="123"/>
      <c r="B542" s="127"/>
      <c r="C542" s="128"/>
      <c r="D542" s="95"/>
    </row>
    <row r="543" spans="1:8" ht="15" customHeight="1" hidden="1" outlineLevel="1">
      <c r="A543" s="123"/>
      <c r="B543" s="127"/>
      <c r="C543" s="128"/>
      <c r="D543" s="95"/>
      <c r="F543" s="51">
        <f>IF(ISERROR('IGS Rate Design'!$I$6*'IGS Customer Information'!$D543),"NA",'IGS Rate Design'!$I$6*'IGS Customer Information'!$D543)</f>
        <v>0</v>
      </c>
      <c r="G543" s="51">
        <f>IF(ISERROR('IGS Rate Design'!$I$37*'IGS Customer Information'!$D543),"NA",'IGS Rate Design'!$I$37*'IGS Customer Information'!$D543)</f>
        <v>0</v>
      </c>
      <c r="H543" s="51">
        <f>IF(ISERROR('IGS Rate Design'!$I$52*'IGS Customer Information'!$D543),"NA",'IGS Rate Design'!$I$52*'IGS Customer Information'!$D543)</f>
        <v>0</v>
      </c>
    </row>
    <row r="544" spans="1:8" ht="15" customHeight="1" hidden="1" outlineLevel="1">
      <c r="A544" s="123"/>
      <c r="B544" s="127"/>
      <c r="C544" s="128"/>
      <c r="D544" s="95"/>
      <c r="F544" s="51">
        <f>IF(ISERROR('IGS Rate Design'!$I$7*'IGS Customer Information'!$D544),"NA",'IGS Rate Design'!$I$7*'IGS Customer Information'!$D544)</f>
        <v>0</v>
      </c>
      <c r="G544" s="51">
        <f>IF(ISERROR('IGS Rate Design'!$I$38*'IGS Customer Information'!$D544),"NA",'IGS Rate Design'!$I$38*'IGS Customer Information'!$D544)</f>
        <v>0</v>
      </c>
      <c r="H544" s="51">
        <f>IF(ISERROR('IGS Rate Design'!$I$53*'IGS Customer Information'!$D544),"NA",'IGS Rate Design'!$I$53*'IGS Customer Information'!$D544)</f>
        <v>0</v>
      </c>
    </row>
    <row r="545" spans="1:8" ht="15" customHeight="1" hidden="1" outlineLevel="1">
      <c r="A545" s="123"/>
      <c r="B545" s="127"/>
      <c r="C545" s="128"/>
      <c r="D545" s="95"/>
      <c r="F545" s="51">
        <f>IF(ISERROR('IGS Rate Design'!$I$8*'IGS Customer Information'!$D545),"NA",'IGS Rate Design'!$I$8*'IGS Customer Information'!$D545)</f>
        <v>0</v>
      </c>
      <c r="G545" s="51">
        <f>IF(ISERROR('IGS Rate Design'!$I$39*'IGS Customer Information'!$D545),"NA",'IGS Rate Design'!$I$39*'IGS Customer Information'!$D545)</f>
        <v>0</v>
      </c>
      <c r="H545" s="51">
        <f>IF(ISERROR('IGS Rate Design'!$I$54*'IGS Customer Information'!$D545),"NA",'IGS Rate Design'!$I$54*'IGS Customer Information'!$D545)</f>
        <v>0</v>
      </c>
    </row>
    <row r="546" spans="1:8" ht="15" customHeight="1" hidden="1" outlineLevel="1">
      <c r="A546" s="123"/>
      <c r="B546" s="127"/>
      <c r="C546" s="128"/>
      <c r="D546" s="95"/>
      <c r="F546" s="51">
        <f>IF(ISERROR('IGS Rate Design'!$I$12*'IGS Customer Information'!$D546),"NA",'IGS Rate Design'!$I$12*'IGS Customer Information'!$D546)</f>
        <v>0</v>
      </c>
      <c r="G546" s="51"/>
      <c r="H546" s="51"/>
    </row>
    <row r="547" spans="1:8" ht="15" customHeight="1" hidden="1" outlineLevel="1">
      <c r="A547" s="123"/>
      <c r="B547" s="130"/>
      <c r="C547" s="128"/>
      <c r="D547" s="95"/>
      <c r="F547" s="51"/>
      <c r="G547" s="51"/>
      <c r="H547" s="51"/>
    </row>
    <row r="548" spans="1:8" ht="15" customHeight="1" hidden="1" outlineLevel="1">
      <c r="A548" s="123"/>
      <c r="B548" s="130"/>
      <c r="C548" s="128"/>
      <c r="D548" s="95"/>
      <c r="F548" s="51"/>
      <c r="G548" s="51">
        <f>IF(ISERROR('IGS Rate Design'!$I$41*'IGS Customer Information'!$D548),"NA",'IGS Rate Design'!$I$41*'IGS Customer Information'!$D548)</f>
        <v>0</v>
      </c>
      <c r="H548" s="51">
        <f>IF(ISERROR('IGS Rate Design'!$I$56*'IGS Customer Information'!$D548),"NA",'IGS Rate Design'!$I$56*'IGS Customer Information'!$D548)</f>
        <v>0</v>
      </c>
    </row>
    <row r="549" spans="1:8" ht="15" customHeight="1" hidden="1" outlineLevel="1">
      <c r="A549" s="123"/>
      <c r="B549" s="130"/>
      <c r="C549" s="128"/>
      <c r="D549" s="95"/>
      <c r="F549" s="51"/>
      <c r="G549" s="51">
        <f>IF(ISERROR('IGS Rate Design'!$I$42*'IGS Customer Information'!$D549),"NA",'IGS Rate Design'!$I$42*'IGS Customer Information'!$D549)</f>
        <v>0</v>
      </c>
      <c r="H549" s="51">
        <f>IF(ISERROR('IGS Rate Design'!$I$57*'IGS Customer Information'!$D549),"NA",'IGS Rate Design'!$I$57*'IGS Customer Information'!$D549)</f>
        <v>0</v>
      </c>
    </row>
    <row r="550" spans="4:10" ht="15" collapsed="1">
      <c r="D550" s="88"/>
      <c r="E550" s="49" t="s">
        <v>27</v>
      </c>
      <c r="F550" s="52">
        <f>SUM(F542:F549)</f>
        <v>0</v>
      </c>
      <c r="G550" s="52">
        <f>SUM(G542:G549)</f>
        <v>0</v>
      </c>
      <c r="H550" s="52">
        <f>SUM(H542:H549)</f>
        <v>0</v>
      </c>
      <c r="I550" s="53" t="str">
        <f>IF(ISERROR((G550-F550)/F550),"NA",(G550-F550)/F550)</f>
        <v>NA</v>
      </c>
      <c r="J550" s="53" t="str">
        <f>IF(ISERROR((H550-F550)/F550),"NA",(H550-F550)/F550)</f>
        <v>NA</v>
      </c>
    </row>
    <row r="551" spans="1:4" ht="15">
      <c r="A551" s="126"/>
      <c r="B551" s="123"/>
      <c r="C551" s="123"/>
      <c r="D551" s="92"/>
    </row>
    <row r="552" spans="1:4" ht="15" customHeight="1" hidden="1" outlineLevel="1">
      <c r="A552" s="123"/>
      <c r="B552" s="127"/>
      <c r="C552" s="128"/>
      <c r="D552" s="95"/>
    </row>
    <row r="553" spans="1:8" ht="15" customHeight="1" hidden="1" outlineLevel="1">
      <c r="A553" s="123"/>
      <c r="B553" s="127"/>
      <c r="C553" s="128"/>
      <c r="D553" s="95"/>
      <c r="F553" s="51">
        <f>IF(ISERROR('IGS Rate Design'!$I$6*'IGS Customer Information'!$D553),"NA",'IGS Rate Design'!$I$6*'IGS Customer Information'!$D553)</f>
        <v>0</v>
      </c>
      <c r="G553" s="51">
        <f>IF(ISERROR('IGS Rate Design'!$I$37*'IGS Customer Information'!$D553),"NA",'IGS Rate Design'!$I$37*'IGS Customer Information'!$D553)</f>
        <v>0</v>
      </c>
      <c r="H553" s="51">
        <f>IF(ISERROR('IGS Rate Design'!$I$52*'IGS Customer Information'!$D553),"NA",'IGS Rate Design'!$I$52*'IGS Customer Information'!$D553)</f>
        <v>0</v>
      </c>
    </row>
    <row r="554" spans="1:8" ht="15" customHeight="1" hidden="1" outlineLevel="1">
      <c r="A554" s="123"/>
      <c r="B554" s="127"/>
      <c r="C554" s="128"/>
      <c r="D554" s="95"/>
      <c r="F554" s="51">
        <f>IF(ISERROR('IGS Rate Design'!$I$7*'IGS Customer Information'!$D554),"NA",'IGS Rate Design'!$I$7*'IGS Customer Information'!$D554)</f>
        <v>0</v>
      </c>
      <c r="G554" s="51">
        <f>IF(ISERROR('IGS Rate Design'!$I$38*'IGS Customer Information'!$D554),"NA",'IGS Rate Design'!$I$38*'IGS Customer Information'!$D554)</f>
        <v>0</v>
      </c>
      <c r="H554" s="51">
        <f>IF(ISERROR('IGS Rate Design'!$I$53*'IGS Customer Information'!$D554),"NA",'IGS Rate Design'!$I$53*'IGS Customer Information'!$D554)</f>
        <v>0</v>
      </c>
    </row>
    <row r="555" spans="1:8" ht="15" customHeight="1" hidden="1" outlineLevel="1">
      <c r="A555" s="123"/>
      <c r="B555" s="127"/>
      <c r="C555" s="128"/>
      <c r="D555" s="95"/>
      <c r="F555" s="51">
        <f>IF(ISERROR('IGS Rate Design'!$I$8*'IGS Customer Information'!$D555),"NA",'IGS Rate Design'!$I$8*'IGS Customer Information'!$D555)</f>
        <v>0</v>
      </c>
      <c r="G555" s="51">
        <f>IF(ISERROR('IGS Rate Design'!$I$39*'IGS Customer Information'!$D555),"NA",'IGS Rate Design'!$I$39*'IGS Customer Information'!$D555)</f>
        <v>0</v>
      </c>
      <c r="H555" s="51">
        <f>IF(ISERROR('IGS Rate Design'!$I$54*'IGS Customer Information'!$D555),"NA",'IGS Rate Design'!$I$54*'IGS Customer Information'!$D555)</f>
        <v>0</v>
      </c>
    </row>
    <row r="556" spans="1:8" ht="15" customHeight="1" hidden="1" outlineLevel="1">
      <c r="A556" s="123"/>
      <c r="B556" s="127"/>
      <c r="C556" s="128"/>
      <c r="D556" s="95"/>
      <c r="F556" s="51">
        <f>IF(ISERROR('IGS Rate Design'!$I$12*'IGS Customer Information'!$D556),"NA",'IGS Rate Design'!$I$12*'IGS Customer Information'!$D556)</f>
        <v>0</v>
      </c>
      <c r="G556" s="51"/>
      <c r="H556" s="51"/>
    </row>
    <row r="557" spans="1:8" ht="15" customHeight="1" hidden="1" outlineLevel="1">
      <c r="A557" s="123"/>
      <c r="B557" s="130"/>
      <c r="C557" s="128"/>
      <c r="D557" s="95"/>
      <c r="F557" s="51"/>
      <c r="G557" s="51"/>
      <c r="H557" s="51"/>
    </row>
    <row r="558" spans="1:8" ht="15" customHeight="1" hidden="1" outlineLevel="1">
      <c r="A558" s="123"/>
      <c r="B558" s="130"/>
      <c r="C558" s="128"/>
      <c r="D558" s="95"/>
      <c r="F558" s="51"/>
      <c r="G558" s="51">
        <f>IF(ISERROR('IGS Rate Design'!$I$41*'IGS Customer Information'!$D558),"NA",'IGS Rate Design'!$I$41*'IGS Customer Information'!$D558)</f>
        <v>0</v>
      </c>
      <c r="H558" s="51">
        <f>IF(ISERROR('IGS Rate Design'!$I$56*'IGS Customer Information'!$D558),"NA",'IGS Rate Design'!$I$56*'IGS Customer Information'!$D558)</f>
        <v>0</v>
      </c>
    </row>
    <row r="559" spans="1:8" ht="15" customHeight="1" hidden="1" outlineLevel="1">
      <c r="A559" s="123"/>
      <c r="B559" s="130"/>
      <c r="C559" s="128"/>
      <c r="D559" s="95"/>
      <c r="F559" s="51"/>
      <c r="G559" s="51">
        <f>IF(ISERROR('IGS Rate Design'!$I$42*'IGS Customer Information'!$D559),"NA",'IGS Rate Design'!$I$42*'IGS Customer Information'!$D559)</f>
        <v>0</v>
      </c>
      <c r="H559" s="51">
        <f>IF(ISERROR('IGS Rate Design'!$I$57*'IGS Customer Information'!$D559),"NA",'IGS Rate Design'!$I$57*'IGS Customer Information'!$D559)</f>
        <v>0</v>
      </c>
    </row>
    <row r="560" spans="4:10" ht="15" collapsed="1">
      <c r="D560" s="88"/>
      <c r="E560" s="49" t="s">
        <v>27</v>
      </c>
      <c r="F560" s="52">
        <f>SUM(F552:F559)</f>
        <v>0</v>
      </c>
      <c r="G560" s="52">
        <f>SUM(G552:G559)</f>
        <v>0</v>
      </c>
      <c r="H560" s="52">
        <f>SUM(H552:H559)</f>
        <v>0</v>
      </c>
      <c r="I560" s="53" t="str">
        <f>IF(ISERROR((G560-F560)/F560),"NA",(G560-F560)/F560)</f>
        <v>NA</v>
      </c>
      <c r="J560" s="53" t="str">
        <f>IF(ISERROR((H560-F560)/F560),"NA",(H560-F560)/F560)</f>
        <v>NA</v>
      </c>
    </row>
    <row r="561" spans="1:4" ht="15">
      <c r="A561" s="126"/>
      <c r="B561" s="123"/>
      <c r="C561" s="123"/>
      <c r="D561" s="92"/>
    </row>
    <row r="562" spans="1:4" ht="15" customHeight="1" hidden="1" outlineLevel="1">
      <c r="A562" s="123"/>
      <c r="B562" s="127"/>
      <c r="C562" s="128"/>
      <c r="D562" s="95"/>
    </row>
    <row r="563" spans="1:8" ht="15" customHeight="1" hidden="1" outlineLevel="1">
      <c r="A563" s="123"/>
      <c r="B563" s="127"/>
      <c r="C563" s="128"/>
      <c r="D563" s="95"/>
      <c r="F563" s="51">
        <f>IF(ISERROR('IGS Rate Design'!$I$6*'IGS Customer Information'!$D563),"NA",'IGS Rate Design'!$I$6*'IGS Customer Information'!$D563)</f>
        <v>0</v>
      </c>
      <c r="G563" s="51">
        <f>IF(ISERROR('IGS Rate Design'!$I$37*'IGS Customer Information'!$D563),"NA",'IGS Rate Design'!$I$37*'IGS Customer Information'!$D563)</f>
        <v>0</v>
      </c>
      <c r="H563" s="51">
        <f>IF(ISERROR('IGS Rate Design'!$I$52*'IGS Customer Information'!$D563),"NA",'IGS Rate Design'!$I$52*'IGS Customer Information'!$D563)</f>
        <v>0</v>
      </c>
    </row>
    <row r="564" spans="1:8" ht="15" customHeight="1" hidden="1" outlineLevel="1">
      <c r="A564" s="123"/>
      <c r="B564" s="127"/>
      <c r="C564" s="128"/>
      <c r="D564" s="95"/>
      <c r="F564" s="51">
        <f>IF(ISERROR('IGS Rate Design'!$I$7*'IGS Customer Information'!$D564),"NA",'IGS Rate Design'!$I$7*'IGS Customer Information'!$D564)</f>
        <v>0</v>
      </c>
      <c r="G564" s="51">
        <f>IF(ISERROR('IGS Rate Design'!$I$38*'IGS Customer Information'!$D564),"NA",'IGS Rate Design'!$I$38*'IGS Customer Information'!$D564)</f>
        <v>0</v>
      </c>
      <c r="H564" s="51">
        <f>IF(ISERROR('IGS Rate Design'!$I$53*'IGS Customer Information'!$D564),"NA",'IGS Rate Design'!$I$53*'IGS Customer Information'!$D564)</f>
        <v>0</v>
      </c>
    </row>
    <row r="565" spans="1:8" ht="15" customHeight="1" hidden="1" outlineLevel="1">
      <c r="A565" s="123"/>
      <c r="B565" s="127"/>
      <c r="C565" s="128"/>
      <c r="D565" s="95"/>
      <c r="F565" s="51">
        <f>IF(ISERROR('IGS Rate Design'!$I$8*'IGS Customer Information'!$D565),"NA",'IGS Rate Design'!$I$8*'IGS Customer Information'!$D565)</f>
        <v>0</v>
      </c>
      <c r="G565" s="51">
        <f>IF(ISERROR('IGS Rate Design'!$I$39*'IGS Customer Information'!$D565),"NA",'IGS Rate Design'!$I$39*'IGS Customer Information'!$D565)</f>
        <v>0</v>
      </c>
      <c r="H565" s="51">
        <f>IF(ISERROR('IGS Rate Design'!$I$54*'IGS Customer Information'!$D565),"NA",'IGS Rate Design'!$I$54*'IGS Customer Information'!$D565)</f>
        <v>0</v>
      </c>
    </row>
    <row r="566" spans="1:8" ht="15" customHeight="1" hidden="1" outlineLevel="1">
      <c r="A566" s="123"/>
      <c r="B566" s="127"/>
      <c r="C566" s="128"/>
      <c r="D566" s="95"/>
      <c r="F566" s="51">
        <f>IF(ISERROR('IGS Rate Design'!$I$12*'IGS Customer Information'!$D566),"NA",'IGS Rate Design'!$I$12*'IGS Customer Information'!$D566)</f>
        <v>0</v>
      </c>
      <c r="G566" s="51"/>
      <c r="H566" s="51"/>
    </row>
    <row r="567" spans="1:8" ht="15" customHeight="1" hidden="1" outlineLevel="1">
      <c r="A567" s="123"/>
      <c r="B567" s="130"/>
      <c r="C567" s="128"/>
      <c r="D567" s="95"/>
      <c r="F567" s="51"/>
      <c r="G567" s="51"/>
      <c r="H567" s="51"/>
    </row>
    <row r="568" spans="1:8" ht="15" customHeight="1" hidden="1" outlineLevel="1">
      <c r="A568" s="123"/>
      <c r="B568" s="130"/>
      <c r="C568" s="128"/>
      <c r="D568" s="95"/>
      <c r="F568" s="51"/>
      <c r="G568" s="51">
        <f>IF(ISERROR('IGS Rate Design'!$I$41*'IGS Customer Information'!$D568),"NA",'IGS Rate Design'!$I$41*'IGS Customer Information'!$D568)</f>
        <v>0</v>
      </c>
      <c r="H568" s="51">
        <f>IF(ISERROR('IGS Rate Design'!$I$56*'IGS Customer Information'!$D568),"NA",'IGS Rate Design'!$I$56*'IGS Customer Information'!$D568)</f>
        <v>0</v>
      </c>
    </row>
    <row r="569" spans="1:8" ht="15" customHeight="1" hidden="1" outlineLevel="1">
      <c r="A569" s="123"/>
      <c r="B569" s="130"/>
      <c r="C569" s="128"/>
      <c r="D569" s="95"/>
      <c r="F569" s="51"/>
      <c r="G569" s="51">
        <f>IF(ISERROR('IGS Rate Design'!$I$42*'IGS Customer Information'!$D569),"NA",'IGS Rate Design'!$I$42*'IGS Customer Information'!$D569)</f>
        <v>0</v>
      </c>
      <c r="H569" s="51">
        <f>IF(ISERROR('IGS Rate Design'!$I$57*'IGS Customer Information'!$D569),"NA",'IGS Rate Design'!$I$57*'IGS Customer Information'!$D569)</f>
        <v>0</v>
      </c>
    </row>
    <row r="570" spans="4:10" ht="15" collapsed="1">
      <c r="D570" s="88"/>
      <c r="E570" s="49" t="s">
        <v>27</v>
      </c>
      <c r="F570" s="52">
        <f>SUM(F562:F569)</f>
        <v>0</v>
      </c>
      <c r="G570" s="52">
        <f>SUM(G562:G569)</f>
        <v>0</v>
      </c>
      <c r="H570" s="52">
        <f>SUM(H562:H569)</f>
        <v>0</v>
      </c>
      <c r="I570" s="53" t="str">
        <f>IF(ISERROR((G570-F570)/F570),"NA",(G570-F570)/F570)</f>
        <v>NA</v>
      </c>
      <c r="J570" s="53" t="str">
        <f>IF(ISERROR((H570-F570)/F570),"NA",(H570-F570)/F570)</f>
        <v>NA</v>
      </c>
    </row>
    <row r="571" spans="1:4" ht="15">
      <c r="A571" s="126"/>
      <c r="B571" s="123"/>
      <c r="C571" s="123"/>
      <c r="D571" s="92"/>
    </row>
    <row r="572" spans="1:4" ht="15" customHeight="1" hidden="1" outlineLevel="1">
      <c r="A572" s="123"/>
      <c r="B572" s="127"/>
      <c r="C572" s="128"/>
      <c r="D572" s="95"/>
    </row>
    <row r="573" spans="1:8" ht="15" customHeight="1" hidden="1" outlineLevel="1">
      <c r="A573" s="123"/>
      <c r="B573" s="127"/>
      <c r="C573" s="128"/>
      <c r="D573" s="95"/>
      <c r="F573" s="51">
        <f>IF(ISERROR('IGS Rate Design'!$I$6*'IGS Customer Information'!$D573),"NA",'IGS Rate Design'!$I$6*'IGS Customer Information'!$D573)</f>
        <v>0</v>
      </c>
      <c r="G573" s="51">
        <f>IF(ISERROR('IGS Rate Design'!$I$37*'IGS Customer Information'!$D573),"NA",'IGS Rate Design'!$I$37*'IGS Customer Information'!$D573)</f>
        <v>0</v>
      </c>
      <c r="H573" s="51">
        <f>IF(ISERROR('IGS Rate Design'!$I$52*'IGS Customer Information'!$D573),"NA",'IGS Rate Design'!$I$52*'IGS Customer Information'!$D573)</f>
        <v>0</v>
      </c>
    </row>
    <row r="574" spans="1:8" ht="15" customHeight="1" hidden="1" outlineLevel="1">
      <c r="A574" s="123"/>
      <c r="B574" s="127"/>
      <c r="C574" s="128"/>
      <c r="D574" s="95"/>
      <c r="F574" s="51">
        <f>IF(ISERROR('IGS Rate Design'!$I$7*'IGS Customer Information'!$D574),"NA",'IGS Rate Design'!$I$7*'IGS Customer Information'!$D574)</f>
        <v>0</v>
      </c>
      <c r="G574" s="51">
        <f>IF(ISERROR('IGS Rate Design'!$I$38*'IGS Customer Information'!$D574),"NA",'IGS Rate Design'!$I$38*'IGS Customer Information'!$D574)</f>
        <v>0</v>
      </c>
      <c r="H574" s="51">
        <f>IF(ISERROR('IGS Rate Design'!$I$53*'IGS Customer Information'!$D574),"NA",'IGS Rate Design'!$I$53*'IGS Customer Information'!$D574)</f>
        <v>0</v>
      </c>
    </row>
    <row r="575" spans="1:8" ht="15" customHeight="1" hidden="1" outlineLevel="1">
      <c r="A575" s="123"/>
      <c r="B575" s="127"/>
      <c r="C575" s="128"/>
      <c r="D575" s="95"/>
      <c r="F575" s="51">
        <f>IF(ISERROR('IGS Rate Design'!$I$8*'IGS Customer Information'!$D575),"NA",'IGS Rate Design'!$I$8*'IGS Customer Information'!$D575)</f>
        <v>0</v>
      </c>
      <c r="G575" s="51">
        <f>IF(ISERROR('IGS Rate Design'!$I$39*'IGS Customer Information'!$D575),"NA",'IGS Rate Design'!$I$39*'IGS Customer Information'!$D575)</f>
        <v>0</v>
      </c>
      <c r="H575" s="51">
        <f>IF(ISERROR('IGS Rate Design'!$I$54*'IGS Customer Information'!$D575),"NA",'IGS Rate Design'!$I$54*'IGS Customer Information'!$D575)</f>
        <v>0</v>
      </c>
    </row>
    <row r="576" spans="1:8" ht="15" customHeight="1" hidden="1" outlineLevel="1">
      <c r="A576" s="123"/>
      <c r="B576" s="127"/>
      <c r="C576" s="128"/>
      <c r="D576" s="95"/>
      <c r="F576" s="51">
        <f>IF(ISERROR('IGS Rate Design'!$I$12*'IGS Customer Information'!$D576),"NA",'IGS Rate Design'!$I$12*'IGS Customer Information'!$D576)</f>
        <v>0</v>
      </c>
      <c r="G576" s="51"/>
      <c r="H576" s="51"/>
    </row>
    <row r="577" spans="1:8" ht="15" customHeight="1" hidden="1" outlineLevel="1">
      <c r="A577" s="123"/>
      <c r="B577" s="130"/>
      <c r="C577" s="128"/>
      <c r="D577" s="95"/>
      <c r="F577" s="51"/>
      <c r="G577" s="51"/>
      <c r="H577" s="51"/>
    </row>
    <row r="578" spans="1:8" ht="15" customHeight="1" hidden="1" outlineLevel="1">
      <c r="A578" s="123"/>
      <c r="B578" s="130"/>
      <c r="C578" s="128"/>
      <c r="D578" s="95"/>
      <c r="F578" s="51"/>
      <c r="G578" s="51">
        <f>IF(ISERROR('IGS Rate Design'!$I$41*'IGS Customer Information'!$D578),"NA",'IGS Rate Design'!$I$41*'IGS Customer Information'!$D578)</f>
        <v>0</v>
      </c>
      <c r="H578" s="51">
        <f>IF(ISERROR('IGS Rate Design'!$I$56*'IGS Customer Information'!$D578),"NA",'IGS Rate Design'!$I$56*'IGS Customer Information'!$D578)</f>
        <v>0</v>
      </c>
    </row>
    <row r="579" spans="1:8" ht="15" customHeight="1" hidden="1" outlineLevel="1">
      <c r="A579" s="123"/>
      <c r="B579" s="130"/>
      <c r="C579" s="128"/>
      <c r="D579" s="95"/>
      <c r="F579" s="51"/>
      <c r="G579" s="51">
        <f>IF(ISERROR('IGS Rate Design'!$I$42*'IGS Customer Information'!$D579),"NA",'IGS Rate Design'!$I$42*'IGS Customer Information'!$D579)</f>
        <v>0</v>
      </c>
      <c r="H579" s="51">
        <f>IF(ISERROR('IGS Rate Design'!$I$57*'IGS Customer Information'!$D579),"NA",'IGS Rate Design'!$I$57*'IGS Customer Information'!$D579)</f>
        <v>0</v>
      </c>
    </row>
    <row r="580" spans="4:10" ht="15" collapsed="1">
      <c r="D580" s="88"/>
      <c r="E580" s="49" t="s">
        <v>27</v>
      </c>
      <c r="F580" s="52">
        <f>SUM(F572:F579)</f>
        <v>0</v>
      </c>
      <c r="G580" s="52">
        <f>SUM(G572:G579)</f>
        <v>0</v>
      </c>
      <c r="H580" s="52">
        <f>SUM(H572:H579)</f>
        <v>0</v>
      </c>
      <c r="I580" s="53" t="str">
        <f>IF(ISERROR((G580-F580)/F580),"NA",(G580-F580)/F580)</f>
        <v>NA</v>
      </c>
      <c r="J580" s="53" t="str">
        <f>IF(ISERROR((H580-F580)/F580),"NA",(H580-F580)/F580)</f>
        <v>NA</v>
      </c>
    </row>
    <row r="581" spans="1:4" ht="15">
      <c r="A581" s="126"/>
      <c r="B581" s="123"/>
      <c r="C581" s="123"/>
      <c r="D581" s="92"/>
    </row>
    <row r="582" spans="1:4" ht="15" customHeight="1" hidden="1" outlineLevel="1">
      <c r="A582" s="123"/>
      <c r="B582" s="127"/>
      <c r="C582" s="128"/>
      <c r="D582" s="95"/>
    </row>
    <row r="583" spans="1:8" ht="15" customHeight="1" hidden="1" outlineLevel="1">
      <c r="A583" s="123"/>
      <c r="B583" s="127"/>
      <c r="C583" s="128"/>
      <c r="D583" s="95"/>
      <c r="F583" s="51">
        <f>IF(ISERROR('IGS Rate Design'!$I$6*'IGS Customer Information'!$D583),"NA",'IGS Rate Design'!$I$6*'IGS Customer Information'!$D583)</f>
        <v>0</v>
      </c>
      <c r="G583" s="51">
        <f>IF(ISERROR('IGS Rate Design'!$I$37*'IGS Customer Information'!$D583),"NA",'IGS Rate Design'!$I$37*'IGS Customer Information'!$D583)</f>
        <v>0</v>
      </c>
      <c r="H583" s="51">
        <f>IF(ISERROR('IGS Rate Design'!$I$52*'IGS Customer Information'!$D583),"NA",'IGS Rate Design'!$I$52*'IGS Customer Information'!$D583)</f>
        <v>0</v>
      </c>
    </row>
    <row r="584" spans="1:8" ht="15" customHeight="1" hidden="1" outlineLevel="1">
      <c r="A584" s="123"/>
      <c r="B584" s="127"/>
      <c r="C584" s="128"/>
      <c r="D584" s="95"/>
      <c r="F584" s="51">
        <f>IF(ISERROR('IGS Rate Design'!$I$7*'IGS Customer Information'!$D584),"NA",'IGS Rate Design'!$I$7*'IGS Customer Information'!$D584)</f>
        <v>0</v>
      </c>
      <c r="G584" s="51">
        <f>IF(ISERROR('IGS Rate Design'!$I$38*'IGS Customer Information'!$D584),"NA",'IGS Rate Design'!$I$38*'IGS Customer Information'!$D584)</f>
        <v>0</v>
      </c>
      <c r="H584" s="51">
        <f>IF(ISERROR('IGS Rate Design'!$I$53*'IGS Customer Information'!$D584),"NA",'IGS Rate Design'!$I$53*'IGS Customer Information'!$D584)</f>
        <v>0</v>
      </c>
    </row>
    <row r="585" spans="1:8" ht="15" customHeight="1" hidden="1" outlineLevel="1">
      <c r="A585" s="123"/>
      <c r="B585" s="127"/>
      <c r="C585" s="128"/>
      <c r="D585" s="95"/>
      <c r="F585" s="51">
        <f>IF(ISERROR('IGS Rate Design'!$I$8*'IGS Customer Information'!$D585),"NA",'IGS Rate Design'!$I$8*'IGS Customer Information'!$D585)</f>
        <v>0</v>
      </c>
      <c r="G585" s="51">
        <f>IF(ISERROR('IGS Rate Design'!$I$39*'IGS Customer Information'!$D585),"NA",'IGS Rate Design'!$I$39*'IGS Customer Information'!$D585)</f>
        <v>0</v>
      </c>
      <c r="H585" s="51">
        <f>IF(ISERROR('IGS Rate Design'!$I$54*'IGS Customer Information'!$D585),"NA",'IGS Rate Design'!$I$54*'IGS Customer Information'!$D585)</f>
        <v>0</v>
      </c>
    </row>
    <row r="586" spans="1:8" ht="15" customHeight="1" hidden="1" outlineLevel="1">
      <c r="A586" s="123"/>
      <c r="B586" s="127"/>
      <c r="C586" s="128"/>
      <c r="D586" s="95"/>
      <c r="F586" s="51">
        <f>IF(ISERROR('IGS Rate Design'!$I$12*'IGS Customer Information'!$D586),"NA",'IGS Rate Design'!$I$12*'IGS Customer Information'!$D586)</f>
        <v>0</v>
      </c>
      <c r="G586" s="51"/>
      <c r="H586" s="51"/>
    </row>
    <row r="587" spans="1:8" ht="15" customHeight="1" hidden="1" outlineLevel="1">
      <c r="A587" s="123"/>
      <c r="B587" s="130"/>
      <c r="C587" s="128"/>
      <c r="D587" s="95"/>
      <c r="F587" s="51"/>
      <c r="G587" s="51"/>
      <c r="H587" s="51"/>
    </row>
    <row r="588" spans="1:8" ht="15" customHeight="1" hidden="1" outlineLevel="1">
      <c r="A588" s="123"/>
      <c r="B588" s="130"/>
      <c r="C588" s="128"/>
      <c r="D588" s="95"/>
      <c r="F588" s="51"/>
      <c r="G588" s="51">
        <f>IF(ISERROR('IGS Rate Design'!$I$41*'IGS Customer Information'!$D588),"NA",'IGS Rate Design'!$I$41*'IGS Customer Information'!$D588)</f>
        <v>0</v>
      </c>
      <c r="H588" s="51">
        <f>IF(ISERROR('IGS Rate Design'!$I$56*'IGS Customer Information'!$D588),"NA",'IGS Rate Design'!$I$56*'IGS Customer Information'!$D588)</f>
        <v>0</v>
      </c>
    </row>
    <row r="589" spans="1:8" ht="15" customHeight="1" hidden="1" outlineLevel="1">
      <c r="A589" s="123"/>
      <c r="B589" s="130"/>
      <c r="C589" s="128"/>
      <c r="D589" s="95"/>
      <c r="F589" s="51"/>
      <c r="G589" s="51">
        <f>IF(ISERROR('IGS Rate Design'!$I$42*'IGS Customer Information'!$D589),"NA",'IGS Rate Design'!$I$42*'IGS Customer Information'!$D589)</f>
        <v>0</v>
      </c>
      <c r="H589" s="51">
        <f>IF(ISERROR('IGS Rate Design'!$I$57*'IGS Customer Information'!$D589),"NA",'IGS Rate Design'!$I$57*'IGS Customer Information'!$D589)</f>
        <v>0</v>
      </c>
    </row>
    <row r="590" spans="4:10" ht="15" collapsed="1">
      <c r="D590" s="88"/>
      <c r="E590" s="49" t="s">
        <v>27</v>
      </c>
      <c r="F590" s="52">
        <f>SUM(F582:F589)</f>
        <v>0</v>
      </c>
      <c r="G590" s="52">
        <f>SUM(G582:G589)</f>
        <v>0</v>
      </c>
      <c r="H590" s="52">
        <f>SUM(H582:H589)</f>
        <v>0</v>
      </c>
      <c r="I590" s="61" t="str">
        <f>IF(ISERROR((G590-F590)/F590),"NA",(G590-F590)/F590)</f>
        <v>NA</v>
      </c>
      <c r="J590" s="61" t="str">
        <f>IF(ISERROR((H590-F590)/F590),"NA",(H590-F590)/F590)</f>
        <v>NA</v>
      </c>
    </row>
    <row r="591" spans="1:10" ht="15">
      <c r="A591" s="126"/>
      <c r="B591" s="123"/>
      <c r="C591" s="123"/>
      <c r="D591" s="92"/>
      <c r="I591" s="62"/>
      <c r="J591" s="62"/>
    </row>
    <row r="592" spans="1:13" ht="15" customHeight="1" hidden="1" outlineLevel="1">
      <c r="A592" s="123"/>
      <c r="B592" s="127"/>
      <c r="C592" s="128"/>
      <c r="D592" s="95"/>
      <c r="L592" s="55">
        <f aca="true" t="shared" si="1" ref="L592:M599">F592+F582+F572+F562+F552+F542+F532+F522+F512+F502+F492+F482+F472+F462+F452+F442+F432+F422+F412+F402+F392+F382+F372+F362+F352+F342+F332+F322+F312+F302+F292+F282+F272+F262+F252+F242+F232+F222+F212+F202+F192+F182+F172+F162+F152+F142+F132+F122+F112+F102+F92+F82</f>
        <v>0</v>
      </c>
      <c r="M592" s="55">
        <f t="shared" si="1"/>
        <v>0</v>
      </c>
    </row>
    <row r="593" spans="1:13" ht="15" customHeight="1" hidden="1" outlineLevel="1">
      <c r="A593" s="123"/>
      <c r="B593" s="127"/>
      <c r="C593" s="128"/>
      <c r="D593" s="95"/>
      <c r="F593" s="51">
        <f>IF(ISERROR('IGS Rate Design'!$I$6*'IGS Customer Information'!$D593),"NA",'IGS Rate Design'!$I$6*'IGS Customer Information'!$D593)</f>
        <v>0</v>
      </c>
      <c r="G593" s="51">
        <f>IF(ISERROR('IGS Rate Design'!$I$37*'IGS Customer Information'!$D593),"NA",'IGS Rate Design'!$I$37*'IGS Customer Information'!$D593)</f>
        <v>0</v>
      </c>
      <c r="H593" s="51">
        <f>IF(ISERROR('IGS Rate Design'!$I$52*'IGS Customer Information'!$D593),"NA",'IGS Rate Design'!$I$52*'IGS Customer Information'!$D593)</f>
        <v>0</v>
      </c>
      <c r="L593" s="55">
        <f t="shared" si="1"/>
        <v>0</v>
      </c>
      <c r="M593" s="55">
        <f t="shared" si="1"/>
        <v>0</v>
      </c>
    </row>
    <row r="594" spans="2:13" ht="15" customHeight="1" hidden="1" outlineLevel="1">
      <c r="B594" s="127"/>
      <c r="C594" s="128"/>
      <c r="D594" s="95"/>
      <c r="F594" s="51">
        <f>IF(ISERROR('IGS Rate Design'!$I$7*'IGS Customer Information'!$D594),"NA",'IGS Rate Design'!$I$7*'IGS Customer Information'!$D594)</f>
        <v>0</v>
      </c>
      <c r="G594" s="51">
        <f>IF(ISERROR('IGS Rate Design'!$I$38*'IGS Customer Information'!$D594),"NA",'IGS Rate Design'!$I$38*'IGS Customer Information'!$D594)</f>
        <v>0</v>
      </c>
      <c r="H594" s="51">
        <f>IF(ISERROR('IGS Rate Design'!$I$53*'IGS Customer Information'!$D594),"NA",'IGS Rate Design'!$I$53*'IGS Customer Information'!$D594)</f>
        <v>0</v>
      </c>
      <c r="L594" s="55">
        <f t="shared" si="1"/>
        <v>0</v>
      </c>
      <c r="M594" s="55">
        <f t="shared" si="1"/>
        <v>0</v>
      </c>
    </row>
    <row r="595" spans="2:13" ht="15" customHeight="1" hidden="1" outlineLevel="1">
      <c r="B595" s="127"/>
      <c r="C595" s="128"/>
      <c r="D595" s="95"/>
      <c r="F595" s="51">
        <f>IF(ISERROR('IGS Rate Design'!$I$8*'IGS Customer Information'!$D595),"NA",'IGS Rate Design'!$I$8*'IGS Customer Information'!$D595)</f>
        <v>0</v>
      </c>
      <c r="G595" s="51">
        <f>IF(ISERROR('IGS Rate Design'!$I$39*'IGS Customer Information'!$D595),"NA",'IGS Rate Design'!$I$39*'IGS Customer Information'!$D595)</f>
        <v>0</v>
      </c>
      <c r="H595" s="51">
        <f>IF(ISERROR('IGS Rate Design'!$I$54*'IGS Customer Information'!$D595),"NA",'IGS Rate Design'!$I$54*'IGS Customer Information'!$D595)</f>
        <v>0</v>
      </c>
      <c r="L595" s="55">
        <f t="shared" si="1"/>
        <v>0</v>
      </c>
      <c r="M595" s="55">
        <f t="shared" si="1"/>
        <v>0</v>
      </c>
    </row>
    <row r="596" spans="2:13" ht="15" customHeight="1" hidden="1" outlineLevel="1">
      <c r="B596" s="127"/>
      <c r="C596" s="128"/>
      <c r="D596" s="95"/>
      <c r="F596" s="51">
        <f>IF(ISERROR('IGS Rate Design'!$I$12*'IGS Customer Information'!$D596),"NA",'IGS Rate Design'!$I$12*'IGS Customer Information'!$D596)</f>
        <v>0</v>
      </c>
      <c r="G596" s="51"/>
      <c r="H596" s="51"/>
      <c r="L596" s="55">
        <f t="shared" si="1"/>
        <v>0</v>
      </c>
      <c r="M596" s="55">
        <f t="shared" si="1"/>
        <v>0</v>
      </c>
    </row>
    <row r="597" spans="2:13" ht="15" customHeight="1" hidden="1" outlineLevel="1">
      <c r="B597" s="130"/>
      <c r="C597" s="128"/>
      <c r="D597" s="95"/>
      <c r="F597" s="51"/>
      <c r="G597" s="51"/>
      <c r="H597" s="51"/>
      <c r="L597" s="55">
        <f t="shared" si="1"/>
        <v>0</v>
      </c>
      <c r="M597" s="55">
        <f t="shared" si="1"/>
        <v>0</v>
      </c>
    </row>
    <row r="598" spans="2:13" ht="15" customHeight="1" hidden="1" outlineLevel="1">
      <c r="B598" s="130"/>
      <c r="C598" s="128"/>
      <c r="D598" s="95"/>
      <c r="F598" s="51"/>
      <c r="G598" s="51">
        <f>IF(ISERROR('IGS Rate Design'!$I$41*'IGS Customer Information'!$D598),"NA",'IGS Rate Design'!$I$41*'IGS Customer Information'!$D598)</f>
        <v>0</v>
      </c>
      <c r="H598" s="51">
        <f>IF(ISERROR('IGS Rate Design'!$I$56*'IGS Customer Information'!$D598),"NA",'IGS Rate Design'!$I$56*'IGS Customer Information'!$D598)</f>
        <v>0</v>
      </c>
      <c r="L598" s="55">
        <f t="shared" si="1"/>
        <v>0</v>
      </c>
      <c r="M598" s="55">
        <f t="shared" si="1"/>
        <v>0</v>
      </c>
    </row>
    <row r="599" spans="2:13" ht="15" customHeight="1" hidden="1" outlineLevel="1">
      <c r="B599" s="130"/>
      <c r="C599" s="128"/>
      <c r="D599" s="95"/>
      <c r="F599" s="51"/>
      <c r="G599" s="51">
        <f>IF(ISERROR('IGS Rate Design'!$I$42*'IGS Customer Information'!$D599),"NA",'IGS Rate Design'!$I$42*'IGS Customer Information'!$D599)</f>
        <v>0</v>
      </c>
      <c r="H599" s="51">
        <f>IF(ISERROR('IGS Rate Design'!$I$57*'IGS Customer Information'!$D599),"NA",'IGS Rate Design'!$I$57*'IGS Customer Information'!$D599)</f>
        <v>0</v>
      </c>
      <c r="L599" s="55">
        <f t="shared" si="1"/>
        <v>0</v>
      </c>
      <c r="M599" s="55">
        <f t="shared" si="1"/>
        <v>0</v>
      </c>
    </row>
    <row r="600" spans="4:10" ht="15" collapsed="1">
      <c r="D600" s="88"/>
      <c r="E600" s="49" t="s">
        <v>27</v>
      </c>
      <c r="F600" s="52">
        <f>SUM(F592:F599)</f>
        <v>0</v>
      </c>
      <c r="G600" s="52">
        <f>SUM(G592:G599)</f>
        <v>0</v>
      </c>
      <c r="H600" s="52">
        <f>SUM(H592:H599)</f>
        <v>0</v>
      </c>
      <c r="I600" s="61" t="str">
        <f>IF(ISERROR((G600-F600)/F600),"NA",(G600-F600)/F600)</f>
        <v>NA</v>
      </c>
      <c r="J600" s="61" t="str">
        <f>IF(ISERROR((H600-F600)/F600),"NA",(H600-F600)/F600)</f>
        <v>NA</v>
      </c>
    </row>
    <row r="601" spans="4:14" ht="15">
      <c r="D601" s="88"/>
      <c r="L601" s="55">
        <f>F600+F590+F580+F570+F560+F550+F540+F530+F520+F510+F500+F490+F480+F470+F460+F450+F440+F430+F420+F410+F400+F390+F380+F370+F360+F350+F340+F330+F320+F310+F300+F290+F280+F270+F260+F250+F240+F230+F220+F210+F200+F190+F180+F170+F160+F150+F140+F130+F120+F110+F100+F90</f>
        <v>0</v>
      </c>
      <c r="M601" s="55">
        <f>G600+G590+G580+G570+G560+G550+G540+G530+G520+G510+G500+G490+G480+G470+G460+G450+G440+G430+G420+G410+G400+G390+G380+G370+G360+G350+G340+G330+G320+G310+G300+G290+G280+G270+G260+G250+G240+G230+G220+G210+G200+G190+G180+G170+G160+G150+G140+G130+G120+G110+G100+G90</f>
        <v>0</v>
      </c>
      <c r="N601" s="55">
        <f>H600+H590+H580+H570+H560+H550+H540+H530+H520+H510+H500+H490+H480+H470+H460+H450+H440+H430+H420+H410+H400+H390+H380+H370+H360+H350+H340+H330+H320+H310+H300+H290+H280+H270+H260+H250+H240+H230+H220+H210+H200+H190+H180+H170+H160+H150+H140+H130+H120+H110+H100+H90</f>
        <v>0</v>
      </c>
    </row>
    <row r="602" spans="1:4" ht="15" customHeight="1">
      <c r="A602" s="131"/>
      <c r="B602" s="131"/>
      <c r="C602" s="132"/>
      <c r="D602" s="92"/>
    </row>
    <row r="603" spans="1:4" ht="15" customHeight="1">
      <c r="A603" s="131"/>
      <c r="B603" s="131"/>
      <c r="C603" s="133"/>
      <c r="D603" s="125"/>
    </row>
    <row r="604" spans="1:4" ht="15">
      <c r="A604" s="134"/>
      <c r="B604" s="132"/>
      <c r="C604" s="132"/>
      <c r="D604" s="92"/>
    </row>
    <row r="605" spans="1:4" ht="15" customHeight="1" hidden="1" outlineLevel="1">
      <c r="A605" s="132"/>
      <c r="B605" s="135"/>
      <c r="C605" s="136"/>
      <c r="D605" s="95"/>
    </row>
    <row r="606" spans="1:8" ht="15" customHeight="1" hidden="1" outlineLevel="1">
      <c r="A606" s="132"/>
      <c r="B606" s="135"/>
      <c r="C606" s="136"/>
      <c r="D606" s="95"/>
      <c r="F606" s="51">
        <f>IF(ISERROR('IGS Rate Design'!$J$6*'IGS Customer Information'!$D606),"NA",'IGS Rate Design'!$J$6*'IGS Customer Information'!$D606)</f>
        <v>0</v>
      </c>
      <c r="G606" s="51">
        <f>IF(ISERROR('IGS Rate Design'!$J$37*'IGS Customer Information'!$D606),"NA",'IGS Rate Design'!$J$37*'IGS Customer Information'!$D606)</f>
        <v>0</v>
      </c>
      <c r="H606" s="51">
        <f>IF(ISERROR('IGS Rate Design'!$J$52*'IGS Customer Information'!$D606),"NA",'IGS Rate Design'!$J$52*'IGS Customer Information'!$D606)</f>
        <v>0</v>
      </c>
    </row>
    <row r="607" spans="1:8" ht="15" customHeight="1" hidden="1" outlineLevel="1">
      <c r="A607" s="132"/>
      <c r="B607" s="135"/>
      <c r="C607" s="136"/>
      <c r="D607" s="95"/>
      <c r="F607" s="51">
        <f>IF(ISERROR('IGS Rate Design'!$J$7*'IGS Customer Information'!$D607),"NA",'IGS Rate Design'!$J$7*'IGS Customer Information'!$D607)</f>
        <v>0</v>
      </c>
      <c r="G607" s="51">
        <f>IF(ISERROR('IGS Rate Design'!$J$38*'IGS Customer Information'!$D607),"NA",'IGS Rate Design'!$J$38*'IGS Customer Information'!$D607)</f>
        <v>0</v>
      </c>
      <c r="H607" s="51">
        <f>IF(ISERROR('IGS Rate Design'!$J$53*'IGS Customer Information'!$D607),"NA",'IGS Rate Design'!$J$53*'IGS Customer Information'!$D607)</f>
        <v>0</v>
      </c>
    </row>
    <row r="608" spans="1:8" ht="15" customHeight="1" hidden="1" outlineLevel="1">
      <c r="A608" s="132"/>
      <c r="B608" s="135"/>
      <c r="C608" s="136"/>
      <c r="D608" s="95"/>
      <c r="F608" s="51">
        <f>IF(ISERROR('IGS Rate Design'!$J$8*'IGS Customer Information'!$D608),"NA",'IGS Rate Design'!$J$8*'IGS Customer Information'!$D608)</f>
        <v>0</v>
      </c>
      <c r="G608" s="51">
        <f>IF(ISERROR('IGS Rate Design'!$J$39*'IGS Customer Information'!$D608),"NA",'IGS Rate Design'!$J$39*'IGS Customer Information'!$D608)</f>
        <v>0</v>
      </c>
      <c r="H608" s="51">
        <f>IF(ISERROR('IGS Rate Design'!$J$54*'IGS Customer Information'!$D608),"NA",'IGS Rate Design'!$J$54*'IGS Customer Information'!$D608)</f>
        <v>0</v>
      </c>
    </row>
    <row r="609" spans="1:8" ht="15" customHeight="1" hidden="1" outlineLevel="1">
      <c r="A609" s="132"/>
      <c r="B609" s="135"/>
      <c r="C609" s="136"/>
      <c r="D609" s="95"/>
      <c r="F609" s="51">
        <f>IF(ISERROR('IGS Rate Design'!$J$12*'IGS Customer Information'!$D609),"NA",'IGS Rate Design'!$J$12*'IGS Customer Information'!$D609)</f>
        <v>0</v>
      </c>
      <c r="G609" s="51"/>
      <c r="H609" s="51"/>
    </row>
    <row r="610" spans="1:8" ht="15" customHeight="1" hidden="1" outlineLevel="1">
      <c r="A610" s="132"/>
      <c r="B610" s="137"/>
      <c r="C610" s="136"/>
      <c r="D610" s="95"/>
      <c r="F610" s="51"/>
      <c r="G610" s="51"/>
      <c r="H610" s="51"/>
    </row>
    <row r="611" spans="1:8" ht="15" customHeight="1" hidden="1" outlineLevel="1">
      <c r="A611" s="132"/>
      <c r="B611" s="137"/>
      <c r="C611" s="136"/>
      <c r="D611" s="95"/>
      <c r="F611" s="51"/>
      <c r="G611" s="51">
        <f>IF(ISERROR('IGS Rate Design'!$J$41*'IGS Customer Information'!$D611),"NA",'IGS Rate Design'!$J$41*'IGS Customer Information'!$D611)</f>
        <v>0</v>
      </c>
      <c r="H611" s="51">
        <f>IF(ISERROR('IGS Rate Design'!$J$56*'IGS Customer Information'!$D611),"NA",'IGS Rate Design'!$J$56*'IGS Customer Information'!$D611)</f>
        <v>0</v>
      </c>
    </row>
    <row r="612" spans="1:8" ht="15" customHeight="1" hidden="1" outlineLevel="1">
      <c r="A612" s="132"/>
      <c r="B612" s="137"/>
      <c r="C612" s="136"/>
      <c r="D612" s="95"/>
      <c r="F612" s="51"/>
      <c r="G612" s="51">
        <f>IF(ISERROR('IGS Rate Design'!$J$42*'IGS Customer Information'!$D612),"NA",'IGS Rate Design'!$J$42*'IGS Customer Information'!$D612)</f>
        <v>0</v>
      </c>
      <c r="H612" s="51">
        <f>IF(ISERROR('IGS Rate Design'!$J$57*'IGS Customer Information'!$D612),"NA",'IGS Rate Design'!$J$57*'IGS Customer Information'!$D612)</f>
        <v>0</v>
      </c>
    </row>
    <row r="613" spans="4:10" ht="15" collapsed="1">
      <c r="D613" s="88"/>
      <c r="E613" s="49" t="s">
        <v>27</v>
      </c>
      <c r="F613" s="52">
        <f>SUM(F605:F612)</f>
        <v>0</v>
      </c>
      <c r="G613" s="52">
        <f>SUM(G605:G612)</f>
        <v>0</v>
      </c>
      <c r="H613" s="52">
        <f>SUM(H605:H612)</f>
        <v>0</v>
      </c>
      <c r="I613" s="53" t="str">
        <f>IF(ISERROR((G613-F613)/F613),"NA",(G613-F613)/F613)</f>
        <v>NA</v>
      </c>
      <c r="J613" s="53" t="str">
        <f>IF(ISERROR((H613-F613)/F613),"NA",(H613-F613)/F613)</f>
        <v>NA</v>
      </c>
    </row>
    <row r="614" spans="1:4" ht="15">
      <c r="A614" s="134"/>
      <c r="B614" s="132"/>
      <c r="C614" s="132"/>
      <c r="D614" s="92"/>
    </row>
    <row r="615" spans="1:4" ht="15" customHeight="1" hidden="1" outlineLevel="1">
      <c r="A615" s="132"/>
      <c r="B615" s="135"/>
      <c r="C615" s="136"/>
      <c r="D615" s="95"/>
    </row>
    <row r="616" spans="1:8" ht="15" customHeight="1" hidden="1" outlineLevel="1">
      <c r="A616" s="132"/>
      <c r="B616" s="135"/>
      <c r="C616" s="136"/>
      <c r="D616" s="95"/>
      <c r="F616" s="51">
        <f>IF(ISERROR('IGS Rate Design'!$J$6*'IGS Customer Information'!$D616),"NA",'IGS Rate Design'!$J$6*'IGS Customer Information'!$D616)</f>
        <v>0</v>
      </c>
      <c r="G616" s="51">
        <f>IF(ISERROR('IGS Rate Design'!$J$37*'IGS Customer Information'!$D616),"NA",'IGS Rate Design'!$J$37*'IGS Customer Information'!$D616)</f>
        <v>0</v>
      </c>
      <c r="H616" s="51">
        <f>IF(ISERROR('IGS Rate Design'!$J$52*'IGS Customer Information'!$D616),"NA",'IGS Rate Design'!$J$52*'IGS Customer Information'!$D616)</f>
        <v>0</v>
      </c>
    </row>
    <row r="617" spans="1:8" ht="15" customHeight="1" hidden="1" outlineLevel="1">
      <c r="A617" s="132"/>
      <c r="B617" s="135"/>
      <c r="C617" s="136"/>
      <c r="D617" s="95"/>
      <c r="F617" s="51">
        <f>IF(ISERROR('IGS Rate Design'!$J$7*'IGS Customer Information'!$D617),"NA",'IGS Rate Design'!$J$7*'IGS Customer Information'!$D617)</f>
        <v>0</v>
      </c>
      <c r="G617" s="51">
        <f>IF(ISERROR('IGS Rate Design'!$J$38*'IGS Customer Information'!$D617),"NA",'IGS Rate Design'!$J$38*'IGS Customer Information'!$D617)</f>
        <v>0</v>
      </c>
      <c r="H617" s="51">
        <f>IF(ISERROR('IGS Rate Design'!$J$53*'IGS Customer Information'!$D617),"NA",'IGS Rate Design'!$J$53*'IGS Customer Information'!$D617)</f>
        <v>0</v>
      </c>
    </row>
    <row r="618" spans="1:8" ht="15" customHeight="1" hidden="1" outlineLevel="1">
      <c r="A618" s="132"/>
      <c r="B618" s="135"/>
      <c r="C618" s="136"/>
      <c r="D618" s="95"/>
      <c r="F618" s="51">
        <f>IF(ISERROR('IGS Rate Design'!$J$8*'IGS Customer Information'!$D618),"NA",'IGS Rate Design'!$J$8*'IGS Customer Information'!$D618)</f>
        <v>0</v>
      </c>
      <c r="G618" s="51">
        <f>IF(ISERROR('IGS Rate Design'!$J$39*'IGS Customer Information'!$D618),"NA",'IGS Rate Design'!$J$39*'IGS Customer Information'!$D618)</f>
        <v>0</v>
      </c>
      <c r="H618" s="51">
        <f>IF(ISERROR('IGS Rate Design'!$J$54*'IGS Customer Information'!$D618),"NA",'IGS Rate Design'!$J$54*'IGS Customer Information'!$D618)</f>
        <v>0</v>
      </c>
    </row>
    <row r="619" spans="1:8" ht="15" customHeight="1" hidden="1" outlineLevel="1">
      <c r="A619" s="132"/>
      <c r="B619" s="135"/>
      <c r="C619" s="136"/>
      <c r="D619" s="95"/>
      <c r="F619" s="51">
        <f>IF(ISERROR('IGS Rate Design'!$J$12*'IGS Customer Information'!$D619),"NA",'IGS Rate Design'!$J$12*'IGS Customer Information'!$D619)</f>
        <v>0</v>
      </c>
      <c r="G619" s="51"/>
      <c r="H619" s="51"/>
    </row>
    <row r="620" spans="1:8" ht="15" customHeight="1" hidden="1" outlineLevel="1">
      <c r="A620" s="132"/>
      <c r="B620" s="137"/>
      <c r="C620" s="136"/>
      <c r="D620" s="95"/>
      <c r="F620" s="51"/>
      <c r="G620" s="51"/>
      <c r="H620" s="51"/>
    </row>
    <row r="621" spans="1:8" ht="15" customHeight="1" hidden="1" outlineLevel="1">
      <c r="A621" s="132"/>
      <c r="B621" s="137"/>
      <c r="C621" s="136"/>
      <c r="D621" s="95"/>
      <c r="F621" s="51"/>
      <c r="G621" s="51">
        <f>IF(ISERROR('IGS Rate Design'!$J$41*'IGS Customer Information'!$D621),"NA",'IGS Rate Design'!$J$41*'IGS Customer Information'!$D621)</f>
        <v>0</v>
      </c>
      <c r="H621" s="51">
        <f>IF(ISERROR('IGS Rate Design'!$J$56*'IGS Customer Information'!$D621),"NA",'IGS Rate Design'!$J$56*'IGS Customer Information'!$D621)</f>
        <v>0</v>
      </c>
    </row>
    <row r="622" spans="1:8" ht="15" customHeight="1" hidden="1" outlineLevel="1">
      <c r="A622" s="132"/>
      <c r="B622" s="137"/>
      <c r="C622" s="136"/>
      <c r="D622" s="95"/>
      <c r="F622" s="51"/>
      <c r="G622" s="51">
        <f>IF(ISERROR('IGS Rate Design'!$J$42*'IGS Customer Information'!$D622),"NA",'IGS Rate Design'!$J$42*'IGS Customer Information'!$D622)</f>
        <v>0</v>
      </c>
      <c r="H622" s="51">
        <f>IF(ISERROR('IGS Rate Design'!$J$57*'IGS Customer Information'!$D622),"NA",'IGS Rate Design'!$J$57*'IGS Customer Information'!$D622)</f>
        <v>0</v>
      </c>
    </row>
    <row r="623" spans="4:10" ht="15" collapsed="1">
      <c r="D623" s="88"/>
      <c r="E623" s="49" t="s">
        <v>27</v>
      </c>
      <c r="F623" s="52">
        <f>SUM(F615:F622)</f>
        <v>0</v>
      </c>
      <c r="G623" s="52">
        <f>SUM(G615:G622)</f>
        <v>0</v>
      </c>
      <c r="H623" s="52">
        <f>SUM(H615:H622)</f>
        <v>0</v>
      </c>
      <c r="I623" s="53" t="str">
        <f>IF(ISERROR((G623-F623)/F623),"NA",(G623-F623)/F623)</f>
        <v>NA</v>
      </c>
      <c r="J623" s="53" t="str">
        <f>IF(ISERROR((H623-F623)/F623),"NA",(H623-F623)/F623)</f>
        <v>NA</v>
      </c>
    </row>
    <row r="624" spans="1:4" ht="15">
      <c r="A624" s="134"/>
      <c r="B624" s="132"/>
      <c r="C624" s="132"/>
      <c r="D624" s="92"/>
    </row>
    <row r="625" spans="1:4" ht="15" customHeight="1" hidden="1" outlineLevel="1">
      <c r="A625" s="132"/>
      <c r="B625" s="135"/>
      <c r="C625" s="136"/>
      <c r="D625" s="95"/>
    </row>
    <row r="626" spans="1:8" ht="15" customHeight="1" hidden="1" outlineLevel="1">
      <c r="A626" s="132"/>
      <c r="B626" s="135"/>
      <c r="C626" s="136"/>
      <c r="D626" s="95"/>
      <c r="F626" s="51">
        <f>IF(ISERROR('IGS Rate Design'!$J$6*'IGS Customer Information'!$D626),"NA",'IGS Rate Design'!$J$6*'IGS Customer Information'!$D626)</f>
        <v>0</v>
      </c>
      <c r="G626" s="51">
        <f>IF(ISERROR('IGS Rate Design'!$J$37*'IGS Customer Information'!$D626),"NA",'IGS Rate Design'!$J$37*'IGS Customer Information'!$D626)</f>
        <v>0</v>
      </c>
      <c r="H626" s="51">
        <f>IF(ISERROR('IGS Rate Design'!$J$52*'IGS Customer Information'!$D626),"NA",'IGS Rate Design'!$J$52*'IGS Customer Information'!$D626)</f>
        <v>0</v>
      </c>
    </row>
    <row r="627" spans="1:8" ht="15" customHeight="1" hidden="1" outlineLevel="1">
      <c r="A627" s="132"/>
      <c r="B627" s="135"/>
      <c r="C627" s="136"/>
      <c r="D627" s="95"/>
      <c r="F627" s="51">
        <f>IF(ISERROR('IGS Rate Design'!$J$7*'IGS Customer Information'!$D627),"NA",'IGS Rate Design'!$J$7*'IGS Customer Information'!$D627)</f>
        <v>0</v>
      </c>
      <c r="G627" s="51">
        <f>IF(ISERROR('IGS Rate Design'!$J$38*'IGS Customer Information'!$D627),"NA",'IGS Rate Design'!$J$38*'IGS Customer Information'!$D627)</f>
        <v>0</v>
      </c>
      <c r="H627" s="51">
        <f>IF(ISERROR('IGS Rate Design'!$J$53*'IGS Customer Information'!$D627),"NA",'IGS Rate Design'!$J$53*'IGS Customer Information'!$D627)</f>
        <v>0</v>
      </c>
    </row>
    <row r="628" spans="1:8" ht="15" customHeight="1" hidden="1" outlineLevel="1">
      <c r="A628" s="132"/>
      <c r="B628" s="135"/>
      <c r="C628" s="136"/>
      <c r="D628" s="95"/>
      <c r="F628" s="51">
        <f>IF(ISERROR('IGS Rate Design'!$J$8*'IGS Customer Information'!$D628),"NA",'IGS Rate Design'!$J$8*'IGS Customer Information'!$D628)</f>
        <v>0</v>
      </c>
      <c r="G628" s="51">
        <f>IF(ISERROR('IGS Rate Design'!$J$39*'IGS Customer Information'!$D628),"NA",'IGS Rate Design'!$J$39*'IGS Customer Information'!$D628)</f>
        <v>0</v>
      </c>
      <c r="H628" s="51">
        <f>IF(ISERROR('IGS Rate Design'!$J$54*'IGS Customer Information'!$D628),"NA",'IGS Rate Design'!$J$54*'IGS Customer Information'!$D628)</f>
        <v>0</v>
      </c>
    </row>
    <row r="629" spans="1:8" ht="15" customHeight="1" hidden="1" outlineLevel="1">
      <c r="A629" s="132"/>
      <c r="B629" s="135"/>
      <c r="C629" s="136"/>
      <c r="D629" s="95"/>
      <c r="F629" s="51">
        <f>IF(ISERROR('IGS Rate Design'!$J$12*'IGS Customer Information'!$D629),"NA",'IGS Rate Design'!$J$12*'IGS Customer Information'!$D629)</f>
        <v>0</v>
      </c>
      <c r="G629" s="51"/>
      <c r="H629" s="51"/>
    </row>
    <row r="630" spans="1:8" ht="15" customHeight="1" hidden="1" outlineLevel="1">
      <c r="A630" s="132"/>
      <c r="B630" s="137"/>
      <c r="C630" s="136"/>
      <c r="D630" s="95"/>
      <c r="F630" s="51"/>
      <c r="G630" s="51"/>
      <c r="H630" s="51"/>
    </row>
    <row r="631" spans="1:8" ht="15" customHeight="1" hidden="1" outlineLevel="1">
      <c r="A631" s="132"/>
      <c r="B631" s="137"/>
      <c r="C631" s="136"/>
      <c r="D631" s="95"/>
      <c r="F631" s="51"/>
      <c r="G631" s="51">
        <f>IF(ISERROR('IGS Rate Design'!$J$41*'IGS Customer Information'!$D631),"NA",'IGS Rate Design'!$J$41*'IGS Customer Information'!$D631)</f>
        <v>0</v>
      </c>
      <c r="H631" s="51">
        <f>IF(ISERROR('IGS Rate Design'!$J$56*'IGS Customer Information'!$D631),"NA",'IGS Rate Design'!$J$56*'IGS Customer Information'!$D631)</f>
        <v>0</v>
      </c>
    </row>
    <row r="632" spans="1:8" ht="15" customHeight="1" hidden="1" outlineLevel="1">
      <c r="A632" s="132"/>
      <c r="B632" s="137"/>
      <c r="C632" s="136"/>
      <c r="D632" s="95"/>
      <c r="F632" s="51"/>
      <c r="G632" s="51">
        <f>IF(ISERROR('IGS Rate Design'!$J$42*'IGS Customer Information'!$D632),"NA",'IGS Rate Design'!$J$42*'IGS Customer Information'!$D632)</f>
        <v>0</v>
      </c>
      <c r="H632" s="51">
        <f>IF(ISERROR('IGS Rate Design'!$J$57*'IGS Customer Information'!$D632),"NA",'IGS Rate Design'!$J$57*'IGS Customer Information'!$D632)</f>
        <v>0</v>
      </c>
    </row>
    <row r="633" spans="4:10" ht="15" collapsed="1">
      <c r="D633" s="88"/>
      <c r="E633" s="49" t="s">
        <v>27</v>
      </c>
      <c r="F633" s="52">
        <f>SUM(F625:F632)</f>
        <v>0</v>
      </c>
      <c r="G633" s="52">
        <f>SUM(G625:G632)</f>
        <v>0</v>
      </c>
      <c r="H633" s="52">
        <f>SUM(H625:H632)</f>
        <v>0</v>
      </c>
      <c r="I633" s="53" t="str">
        <f>IF(ISERROR((G633-F633)/F633),"NA",(G633-F633)/F633)</f>
        <v>NA</v>
      </c>
      <c r="J633" s="53" t="str">
        <f>IF(ISERROR((H633-F633)/F633),"NA",(H633-F633)/F633)</f>
        <v>NA</v>
      </c>
    </row>
    <row r="634" spans="1:4" ht="15">
      <c r="A634" s="134"/>
      <c r="B634" s="132"/>
      <c r="C634" s="132"/>
      <c r="D634" s="92"/>
    </row>
    <row r="635" spans="1:4" ht="15" customHeight="1" hidden="1" outlineLevel="1">
      <c r="A635" s="132"/>
      <c r="B635" s="135"/>
      <c r="C635" s="136"/>
      <c r="D635" s="95"/>
    </row>
    <row r="636" spans="1:8" ht="15" customHeight="1" hidden="1" outlineLevel="1">
      <c r="A636" s="132"/>
      <c r="B636" s="135"/>
      <c r="C636" s="136"/>
      <c r="D636" s="95"/>
      <c r="F636" s="51">
        <f>IF(ISERROR('IGS Rate Design'!$J$6*'IGS Customer Information'!$D636),"NA",'IGS Rate Design'!$J$6*'IGS Customer Information'!$D636)</f>
        <v>0</v>
      </c>
      <c r="G636" s="51">
        <f>IF(ISERROR('IGS Rate Design'!$J$37*'IGS Customer Information'!$D636),"NA",'IGS Rate Design'!$J$37*'IGS Customer Information'!$D636)</f>
        <v>0</v>
      </c>
      <c r="H636" s="51">
        <f>IF(ISERROR('IGS Rate Design'!$J$52*'IGS Customer Information'!$D636),"NA",'IGS Rate Design'!$J$52*'IGS Customer Information'!$D636)</f>
        <v>0</v>
      </c>
    </row>
    <row r="637" spans="1:8" ht="15" customHeight="1" hidden="1" outlineLevel="1">
      <c r="A637" s="132"/>
      <c r="B637" s="135"/>
      <c r="C637" s="136"/>
      <c r="D637" s="95"/>
      <c r="F637" s="51">
        <f>IF(ISERROR('IGS Rate Design'!$J$7*'IGS Customer Information'!$D637),"NA",'IGS Rate Design'!$J$7*'IGS Customer Information'!$D637)</f>
        <v>0</v>
      </c>
      <c r="G637" s="51">
        <f>IF(ISERROR('IGS Rate Design'!$J$38*'IGS Customer Information'!$D637),"NA",'IGS Rate Design'!$J$38*'IGS Customer Information'!$D637)</f>
        <v>0</v>
      </c>
      <c r="H637" s="51">
        <f>IF(ISERROR('IGS Rate Design'!$J$53*'IGS Customer Information'!$D637),"NA",'IGS Rate Design'!$J$53*'IGS Customer Information'!$D637)</f>
        <v>0</v>
      </c>
    </row>
    <row r="638" spans="1:8" ht="15" customHeight="1" hidden="1" outlineLevel="1">
      <c r="A638" s="132"/>
      <c r="B638" s="135"/>
      <c r="C638" s="136"/>
      <c r="D638" s="95"/>
      <c r="F638" s="51">
        <f>IF(ISERROR('IGS Rate Design'!$J$8*'IGS Customer Information'!$D638),"NA",'IGS Rate Design'!$J$8*'IGS Customer Information'!$D638)</f>
        <v>0</v>
      </c>
      <c r="G638" s="51">
        <f>IF(ISERROR('IGS Rate Design'!$J$39*'IGS Customer Information'!$D638),"NA",'IGS Rate Design'!$J$39*'IGS Customer Information'!$D638)</f>
        <v>0</v>
      </c>
      <c r="H638" s="51">
        <f>IF(ISERROR('IGS Rate Design'!$J$54*'IGS Customer Information'!$D638),"NA",'IGS Rate Design'!$J$54*'IGS Customer Information'!$D638)</f>
        <v>0</v>
      </c>
    </row>
    <row r="639" spans="1:8" ht="15" customHeight="1" hidden="1" outlineLevel="1">
      <c r="A639" s="132"/>
      <c r="B639" s="135"/>
      <c r="C639" s="136"/>
      <c r="D639" s="95"/>
      <c r="F639" s="51">
        <f>IF(ISERROR('IGS Rate Design'!$J$12*'IGS Customer Information'!$D639),"NA",'IGS Rate Design'!$J$12*'IGS Customer Information'!$D639)</f>
        <v>0</v>
      </c>
      <c r="G639" s="51"/>
      <c r="H639" s="51"/>
    </row>
    <row r="640" spans="1:8" ht="15" customHeight="1" hidden="1" outlineLevel="1">
      <c r="A640" s="132"/>
      <c r="B640" s="137"/>
      <c r="C640" s="136"/>
      <c r="D640" s="95"/>
      <c r="F640" s="51"/>
      <c r="G640" s="51"/>
      <c r="H640" s="51"/>
    </row>
    <row r="641" spans="1:8" ht="15" customHeight="1" hidden="1" outlineLevel="1">
      <c r="A641" s="132"/>
      <c r="B641" s="137"/>
      <c r="C641" s="136"/>
      <c r="D641" s="95"/>
      <c r="F641" s="51"/>
      <c r="G641" s="51">
        <f>IF(ISERROR('IGS Rate Design'!$J$41*'IGS Customer Information'!$D641),"NA",'IGS Rate Design'!$J$41*'IGS Customer Information'!$D641)</f>
        <v>0</v>
      </c>
      <c r="H641" s="51">
        <f>IF(ISERROR('IGS Rate Design'!$J$56*'IGS Customer Information'!$D641),"NA",'IGS Rate Design'!$J$56*'IGS Customer Information'!$D641)</f>
        <v>0</v>
      </c>
    </row>
    <row r="642" spans="1:8" ht="15" customHeight="1" hidden="1" outlineLevel="1">
      <c r="A642" s="132"/>
      <c r="B642" s="137"/>
      <c r="C642" s="136"/>
      <c r="D642" s="95"/>
      <c r="F642" s="51"/>
      <c r="G642" s="51">
        <f>IF(ISERROR('IGS Rate Design'!$J$42*'IGS Customer Information'!$D642),"NA",'IGS Rate Design'!$J$42*'IGS Customer Information'!$D642)</f>
        <v>0</v>
      </c>
      <c r="H642" s="51">
        <f>IF(ISERROR('IGS Rate Design'!$J$57*'IGS Customer Information'!$D642),"NA",'IGS Rate Design'!$J$57*'IGS Customer Information'!$D642)</f>
        <v>0</v>
      </c>
    </row>
    <row r="643" spans="4:10" ht="15" collapsed="1">
      <c r="D643" s="88"/>
      <c r="E643" s="49" t="s">
        <v>27</v>
      </c>
      <c r="F643" s="52">
        <f>SUM(F635:F642)</f>
        <v>0</v>
      </c>
      <c r="G643" s="52">
        <f>SUM(G635:G642)</f>
        <v>0</v>
      </c>
      <c r="H643" s="52">
        <f>SUM(H635:H642)</f>
        <v>0</v>
      </c>
      <c r="I643" s="53" t="str">
        <f>IF(ISERROR((G643-F643)/F643),"NA",(G643-F643)/F643)</f>
        <v>NA</v>
      </c>
      <c r="J643" s="53" t="str">
        <f>IF(ISERROR((H643-F643)/F643),"NA",(H643-F643)/F643)</f>
        <v>NA</v>
      </c>
    </row>
    <row r="644" spans="1:4" ht="15">
      <c r="A644" s="134"/>
      <c r="B644" s="132"/>
      <c r="C644" s="132"/>
      <c r="D644" s="92"/>
    </row>
    <row r="645" spans="1:4" ht="15" customHeight="1" hidden="1" outlineLevel="1">
      <c r="A645" s="132"/>
      <c r="B645" s="135"/>
      <c r="C645" s="136"/>
      <c r="D645" s="95"/>
    </row>
    <row r="646" spans="1:8" ht="15" customHeight="1" hidden="1" outlineLevel="1">
      <c r="A646" s="132"/>
      <c r="B646" s="135"/>
      <c r="C646" s="136"/>
      <c r="D646" s="95"/>
      <c r="F646" s="51">
        <f>IF(ISERROR('IGS Rate Design'!$J$6*'IGS Customer Information'!$D646),"NA",'IGS Rate Design'!$J$6*'IGS Customer Information'!$D646)</f>
        <v>0</v>
      </c>
      <c r="G646" s="51">
        <f>IF(ISERROR('IGS Rate Design'!$J$37*'IGS Customer Information'!$D646),"NA",'IGS Rate Design'!$J$37*'IGS Customer Information'!$D646)</f>
        <v>0</v>
      </c>
      <c r="H646" s="51">
        <f>IF(ISERROR('IGS Rate Design'!$J$52*'IGS Customer Information'!$D646),"NA",'IGS Rate Design'!$J$52*'IGS Customer Information'!$D646)</f>
        <v>0</v>
      </c>
    </row>
    <row r="647" spans="1:8" ht="15" customHeight="1" hidden="1" outlineLevel="1">
      <c r="A647" s="132"/>
      <c r="B647" s="135"/>
      <c r="C647" s="136"/>
      <c r="D647" s="95"/>
      <c r="F647" s="51">
        <f>IF(ISERROR('IGS Rate Design'!$J$7*'IGS Customer Information'!$D647),"NA",'IGS Rate Design'!$J$7*'IGS Customer Information'!$D647)</f>
        <v>0</v>
      </c>
      <c r="G647" s="51">
        <f>IF(ISERROR('IGS Rate Design'!$J$38*'IGS Customer Information'!$D647),"NA",'IGS Rate Design'!$J$38*'IGS Customer Information'!$D647)</f>
        <v>0</v>
      </c>
      <c r="H647" s="51">
        <f>IF(ISERROR('IGS Rate Design'!$J$53*'IGS Customer Information'!$D647),"NA",'IGS Rate Design'!$J$53*'IGS Customer Information'!$D647)</f>
        <v>0</v>
      </c>
    </row>
    <row r="648" spans="1:8" ht="15" customHeight="1" hidden="1" outlineLevel="1">
      <c r="A648" s="132"/>
      <c r="B648" s="135"/>
      <c r="C648" s="136"/>
      <c r="D648" s="95"/>
      <c r="F648" s="51">
        <f>IF(ISERROR('IGS Rate Design'!$J$8*'IGS Customer Information'!$D648),"NA",'IGS Rate Design'!$J$8*'IGS Customer Information'!$D648)</f>
        <v>0</v>
      </c>
      <c r="G648" s="51">
        <f>IF(ISERROR('IGS Rate Design'!$J$39*'IGS Customer Information'!$D648),"NA",'IGS Rate Design'!$J$39*'IGS Customer Information'!$D648)</f>
        <v>0</v>
      </c>
      <c r="H648" s="51">
        <f>IF(ISERROR('IGS Rate Design'!$J$54*'IGS Customer Information'!$D648),"NA",'IGS Rate Design'!$J$54*'IGS Customer Information'!$D648)</f>
        <v>0</v>
      </c>
    </row>
    <row r="649" spans="1:8" ht="15" customHeight="1" hidden="1" outlineLevel="1">
      <c r="A649" s="132"/>
      <c r="B649" s="135"/>
      <c r="C649" s="136"/>
      <c r="D649" s="95"/>
      <c r="F649" s="51">
        <f>IF(ISERROR('IGS Rate Design'!$J$12*'IGS Customer Information'!$D649),"NA",'IGS Rate Design'!$J$12*'IGS Customer Information'!$D649)</f>
        <v>0</v>
      </c>
      <c r="G649" s="51"/>
      <c r="H649" s="51"/>
    </row>
    <row r="650" spans="1:8" ht="15" customHeight="1" hidden="1" outlineLevel="1">
      <c r="A650" s="132"/>
      <c r="B650" s="137"/>
      <c r="C650" s="136"/>
      <c r="D650" s="95"/>
      <c r="F650" s="51"/>
      <c r="G650" s="51"/>
      <c r="H650" s="51"/>
    </row>
    <row r="651" spans="1:8" ht="15" customHeight="1" hidden="1" outlineLevel="1">
      <c r="A651" s="132"/>
      <c r="B651" s="137"/>
      <c r="C651" s="136"/>
      <c r="D651" s="95"/>
      <c r="F651" s="51"/>
      <c r="G651" s="51">
        <f>IF(ISERROR('IGS Rate Design'!$J$41*'IGS Customer Information'!$D651),"NA",'IGS Rate Design'!$J$41*'IGS Customer Information'!$D651)</f>
        <v>0</v>
      </c>
      <c r="H651" s="51">
        <f>IF(ISERROR('IGS Rate Design'!$J$56*'IGS Customer Information'!$D651),"NA",'IGS Rate Design'!$J$56*'IGS Customer Information'!$D651)</f>
        <v>0</v>
      </c>
    </row>
    <row r="652" spans="1:8" ht="15" customHeight="1" hidden="1" outlineLevel="1">
      <c r="A652" s="132"/>
      <c r="B652" s="137"/>
      <c r="C652" s="136"/>
      <c r="D652" s="95"/>
      <c r="F652" s="51"/>
      <c r="G652" s="51">
        <f>IF(ISERROR('IGS Rate Design'!$J$42*'IGS Customer Information'!$D652),"NA",'IGS Rate Design'!$J$42*'IGS Customer Information'!$D652)</f>
        <v>0</v>
      </c>
      <c r="H652" s="51">
        <f>IF(ISERROR('IGS Rate Design'!$J$57*'IGS Customer Information'!$D652),"NA",'IGS Rate Design'!$J$57*'IGS Customer Information'!$D652)</f>
        <v>0</v>
      </c>
    </row>
    <row r="653" spans="4:10" ht="15" collapsed="1">
      <c r="D653" s="88"/>
      <c r="E653" s="49" t="s">
        <v>27</v>
      </c>
      <c r="F653" s="52">
        <f>SUM(F645:F652)</f>
        <v>0</v>
      </c>
      <c r="G653" s="52">
        <f>SUM(G645:G652)</f>
        <v>0</v>
      </c>
      <c r="H653" s="52">
        <f>SUM(H645:H652)</f>
        <v>0</v>
      </c>
      <c r="I653" s="53" t="str">
        <f>IF(ISERROR((G653-F653)/F653),"NA",(G653-F653)/F653)</f>
        <v>NA</v>
      </c>
      <c r="J653" s="53" t="str">
        <f>IF(ISERROR((H653-F653)/F653),"NA",(H653-F653)/F653)</f>
        <v>NA</v>
      </c>
    </row>
    <row r="654" spans="1:4" ht="15">
      <c r="A654" s="134"/>
      <c r="B654" s="132"/>
      <c r="C654" s="132"/>
      <c r="D654" s="92"/>
    </row>
    <row r="655" spans="1:4" ht="15" customHeight="1" hidden="1" outlineLevel="1">
      <c r="A655" s="132"/>
      <c r="B655" s="135"/>
      <c r="C655" s="136"/>
      <c r="D655" s="95"/>
    </row>
    <row r="656" spans="1:8" ht="15" customHeight="1" hidden="1" outlineLevel="1">
      <c r="A656" s="132"/>
      <c r="B656" s="135"/>
      <c r="C656" s="136"/>
      <c r="D656" s="95"/>
      <c r="F656" s="51">
        <f>IF(ISERROR('IGS Rate Design'!$J$6*'IGS Customer Information'!$D656),"NA",'IGS Rate Design'!$J$6*'IGS Customer Information'!$D656)</f>
        <v>0</v>
      </c>
      <c r="G656" s="51">
        <f>IF(ISERROR('IGS Rate Design'!$J$37*'IGS Customer Information'!$D656),"NA",'IGS Rate Design'!$J$37*'IGS Customer Information'!$D656)</f>
        <v>0</v>
      </c>
      <c r="H656" s="51">
        <f>IF(ISERROR('IGS Rate Design'!$J$52*'IGS Customer Information'!$D656),"NA",'IGS Rate Design'!$J$52*'IGS Customer Information'!$D656)</f>
        <v>0</v>
      </c>
    </row>
    <row r="657" spans="1:8" ht="15" customHeight="1" hidden="1" outlineLevel="1">
      <c r="A657" s="132"/>
      <c r="B657" s="135"/>
      <c r="C657" s="136"/>
      <c r="D657" s="95"/>
      <c r="F657" s="51">
        <f>IF(ISERROR('IGS Rate Design'!$J$7*'IGS Customer Information'!$D657),"NA",'IGS Rate Design'!$J$7*'IGS Customer Information'!$D657)</f>
        <v>0</v>
      </c>
      <c r="G657" s="51">
        <f>IF(ISERROR('IGS Rate Design'!$J$38*'IGS Customer Information'!$D657),"NA",'IGS Rate Design'!$J$38*'IGS Customer Information'!$D657)</f>
        <v>0</v>
      </c>
      <c r="H657" s="51">
        <f>IF(ISERROR('IGS Rate Design'!$J$53*'IGS Customer Information'!$D657),"NA",'IGS Rate Design'!$J$53*'IGS Customer Information'!$D657)</f>
        <v>0</v>
      </c>
    </row>
    <row r="658" spans="1:8" ht="15" customHeight="1" hidden="1" outlineLevel="1">
      <c r="A658" s="132"/>
      <c r="B658" s="135"/>
      <c r="C658" s="136"/>
      <c r="D658" s="95"/>
      <c r="F658" s="51">
        <f>IF(ISERROR('IGS Rate Design'!$J$8*'IGS Customer Information'!$D658),"NA",'IGS Rate Design'!$J$8*'IGS Customer Information'!$D658)</f>
        <v>0</v>
      </c>
      <c r="G658" s="51">
        <f>IF(ISERROR('IGS Rate Design'!$J$39*'IGS Customer Information'!$D658),"NA",'IGS Rate Design'!$J$39*'IGS Customer Information'!$D658)</f>
        <v>0</v>
      </c>
      <c r="H658" s="51">
        <f>IF(ISERROR('IGS Rate Design'!$J$54*'IGS Customer Information'!$D658),"NA",'IGS Rate Design'!$J$54*'IGS Customer Information'!$D658)</f>
        <v>0</v>
      </c>
    </row>
    <row r="659" spans="1:8" ht="15" customHeight="1" hidden="1" outlineLevel="1">
      <c r="A659" s="132"/>
      <c r="B659" s="135"/>
      <c r="C659" s="136"/>
      <c r="D659" s="95"/>
      <c r="F659" s="51">
        <f>IF(ISERROR('IGS Rate Design'!$J$12*'IGS Customer Information'!$D659),"NA",'IGS Rate Design'!$J$12*'IGS Customer Information'!$D659)</f>
        <v>0</v>
      </c>
      <c r="G659" s="51"/>
      <c r="H659" s="51"/>
    </row>
    <row r="660" spans="1:8" ht="15" customHeight="1" hidden="1" outlineLevel="1">
      <c r="A660" s="132"/>
      <c r="B660" s="137"/>
      <c r="C660" s="136"/>
      <c r="D660" s="95"/>
      <c r="F660" s="51"/>
      <c r="G660" s="51"/>
      <c r="H660" s="51"/>
    </row>
    <row r="661" spans="1:8" ht="15" customHeight="1" hidden="1" outlineLevel="1">
      <c r="A661" s="132"/>
      <c r="B661" s="137"/>
      <c r="C661" s="136"/>
      <c r="D661" s="95"/>
      <c r="F661" s="51"/>
      <c r="G661" s="51">
        <f>IF(ISERROR('IGS Rate Design'!$J$41*'IGS Customer Information'!$D661),"NA",'IGS Rate Design'!$J$41*'IGS Customer Information'!$D661)</f>
        <v>0</v>
      </c>
      <c r="H661" s="51">
        <f>IF(ISERROR('IGS Rate Design'!$J$56*'IGS Customer Information'!$D661),"NA",'IGS Rate Design'!$J$56*'IGS Customer Information'!$D661)</f>
        <v>0</v>
      </c>
    </row>
    <row r="662" spans="1:8" ht="15" customHeight="1" hidden="1" outlineLevel="1">
      <c r="A662" s="132"/>
      <c r="B662" s="137"/>
      <c r="C662" s="136"/>
      <c r="D662" s="95"/>
      <c r="F662" s="51"/>
      <c r="G662" s="51">
        <f>IF(ISERROR('IGS Rate Design'!$J$42*'IGS Customer Information'!$D662),"NA",'IGS Rate Design'!$J$42*'IGS Customer Information'!$D662)</f>
        <v>0</v>
      </c>
      <c r="H662" s="51">
        <f>IF(ISERROR('IGS Rate Design'!$J$57*'IGS Customer Information'!$D662),"NA",'IGS Rate Design'!$J$57*'IGS Customer Information'!$D662)</f>
        <v>0</v>
      </c>
    </row>
    <row r="663" spans="4:10" ht="15" collapsed="1">
      <c r="D663" s="88"/>
      <c r="E663" s="49" t="s">
        <v>27</v>
      </c>
      <c r="F663" s="52">
        <f>SUM(F655:F662)</f>
        <v>0</v>
      </c>
      <c r="G663" s="52">
        <f>SUM(G655:G662)</f>
        <v>0</v>
      </c>
      <c r="H663" s="52">
        <f>SUM(H655:H662)</f>
        <v>0</v>
      </c>
      <c r="I663" s="53" t="str">
        <f>IF(ISERROR((G663-F663)/F663),"NA",(G663-F663)/F663)</f>
        <v>NA</v>
      </c>
      <c r="J663" s="53" t="str">
        <f>IF(ISERROR((H663-F663)/F663),"NA",(H663-F663)/F663)</f>
        <v>NA</v>
      </c>
    </row>
    <row r="664" spans="1:4" ht="15">
      <c r="A664" s="134"/>
      <c r="B664" s="132"/>
      <c r="C664" s="132"/>
      <c r="D664" s="92"/>
    </row>
    <row r="665" spans="1:4" ht="15" customHeight="1" hidden="1" outlineLevel="1">
      <c r="A665" s="132"/>
      <c r="B665" s="135"/>
      <c r="C665" s="136"/>
      <c r="D665" s="95"/>
    </row>
    <row r="666" spans="1:8" ht="15" customHeight="1" hidden="1" outlineLevel="1">
      <c r="A666" s="132"/>
      <c r="B666" s="135"/>
      <c r="C666" s="136"/>
      <c r="D666" s="95"/>
      <c r="F666" s="51">
        <f>IF(ISERROR('IGS Rate Design'!$J$6*'IGS Customer Information'!$D666),"NA",'IGS Rate Design'!$J$6*'IGS Customer Information'!$D666)</f>
        <v>0</v>
      </c>
      <c r="G666" s="51">
        <f>IF(ISERROR('IGS Rate Design'!$J$37*'IGS Customer Information'!$D666),"NA",'IGS Rate Design'!$J$37*'IGS Customer Information'!$D666)</f>
        <v>0</v>
      </c>
      <c r="H666" s="51">
        <f>IF(ISERROR('IGS Rate Design'!$J$52*'IGS Customer Information'!$D666),"NA",'IGS Rate Design'!$J$52*'IGS Customer Information'!$D666)</f>
        <v>0</v>
      </c>
    </row>
    <row r="667" spans="1:8" ht="15" customHeight="1" hidden="1" outlineLevel="1">
      <c r="A667" s="132"/>
      <c r="B667" s="135"/>
      <c r="C667" s="136"/>
      <c r="D667" s="95"/>
      <c r="F667" s="51">
        <f>IF(ISERROR('IGS Rate Design'!$J$7*'IGS Customer Information'!$D667),"NA",'IGS Rate Design'!$J$7*'IGS Customer Information'!$D667)</f>
        <v>0</v>
      </c>
      <c r="G667" s="51">
        <f>IF(ISERROR('IGS Rate Design'!$J$38*'IGS Customer Information'!$D667),"NA",'IGS Rate Design'!$J$38*'IGS Customer Information'!$D667)</f>
        <v>0</v>
      </c>
      <c r="H667" s="51">
        <f>IF(ISERROR('IGS Rate Design'!$J$53*'IGS Customer Information'!$D667),"NA",'IGS Rate Design'!$J$53*'IGS Customer Information'!$D667)</f>
        <v>0</v>
      </c>
    </row>
    <row r="668" spans="1:8" ht="15" customHeight="1" hidden="1" outlineLevel="1">
      <c r="A668" s="132"/>
      <c r="B668" s="135"/>
      <c r="C668" s="136"/>
      <c r="D668" s="95"/>
      <c r="F668" s="51">
        <f>IF(ISERROR('IGS Rate Design'!$J$8*'IGS Customer Information'!$D668),"NA",'IGS Rate Design'!$J$8*'IGS Customer Information'!$D668)</f>
        <v>0</v>
      </c>
      <c r="G668" s="51">
        <f>IF(ISERROR('IGS Rate Design'!$J$39*'IGS Customer Information'!$D668),"NA",'IGS Rate Design'!$J$39*'IGS Customer Information'!$D668)</f>
        <v>0</v>
      </c>
      <c r="H668" s="51">
        <f>IF(ISERROR('IGS Rate Design'!$J$54*'IGS Customer Information'!$D668),"NA",'IGS Rate Design'!$J$54*'IGS Customer Information'!$D668)</f>
        <v>0</v>
      </c>
    </row>
    <row r="669" spans="1:8" ht="15" customHeight="1" hidden="1" outlineLevel="1">
      <c r="A669" s="132"/>
      <c r="B669" s="135"/>
      <c r="C669" s="136"/>
      <c r="D669" s="95"/>
      <c r="F669" s="51">
        <f>IF(ISERROR('IGS Rate Design'!$J$12*'IGS Customer Information'!$D669),"NA",'IGS Rate Design'!$J$12*'IGS Customer Information'!$D669)</f>
        <v>0</v>
      </c>
      <c r="G669" s="51"/>
      <c r="H669" s="51"/>
    </row>
    <row r="670" spans="1:8" ht="15" customHeight="1" hidden="1" outlineLevel="1">
      <c r="A670" s="132"/>
      <c r="B670" s="137"/>
      <c r="C670" s="136"/>
      <c r="D670" s="95"/>
      <c r="F670" s="51"/>
      <c r="G670" s="51"/>
      <c r="H670" s="51"/>
    </row>
    <row r="671" spans="1:8" ht="15" customHeight="1" hidden="1" outlineLevel="1">
      <c r="A671" s="132"/>
      <c r="B671" s="137"/>
      <c r="C671" s="136"/>
      <c r="D671" s="95"/>
      <c r="F671" s="51"/>
      <c r="G671" s="51">
        <f>IF(ISERROR('IGS Rate Design'!$J$41*'IGS Customer Information'!$D671),"NA",'IGS Rate Design'!$J$41*'IGS Customer Information'!$D671)</f>
        <v>0</v>
      </c>
      <c r="H671" s="51">
        <f>IF(ISERROR('IGS Rate Design'!$J$56*'IGS Customer Information'!$D671),"NA",'IGS Rate Design'!$J$56*'IGS Customer Information'!$D671)</f>
        <v>0</v>
      </c>
    </row>
    <row r="672" spans="1:8" ht="15" customHeight="1" hidden="1" outlineLevel="1">
      <c r="A672" s="132"/>
      <c r="B672" s="137"/>
      <c r="C672" s="136"/>
      <c r="D672" s="95"/>
      <c r="F672" s="51"/>
      <c r="G672" s="51">
        <f>IF(ISERROR('IGS Rate Design'!$J$42*'IGS Customer Information'!$D672),"NA",'IGS Rate Design'!$J$42*'IGS Customer Information'!$D672)</f>
        <v>0</v>
      </c>
      <c r="H672" s="51">
        <f>IF(ISERROR('IGS Rate Design'!$J$57*'IGS Customer Information'!$D672),"NA",'IGS Rate Design'!$J$57*'IGS Customer Information'!$D672)</f>
        <v>0</v>
      </c>
    </row>
    <row r="673" spans="4:10" ht="15" collapsed="1">
      <c r="D673" s="88"/>
      <c r="E673" s="49" t="s">
        <v>27</v>
      </c>
      <c r="F673" s="52">
        <f>SUM(F665:F672)</f>
        <v>0</v>
      </c>
      <c r="G673" s="52">
        <f>SUM(G665:G672)</f>
        <v>0</v>
      </c>
      <c r="H673" s="52">
        <f>SUM(H665:H672)</f>
        <v>0</v>
      </c>
      <c r="I673" s="53" t="str">
        <f>IF(ISERROR((G673-F673)/F673),"NA",(G673-F673)/F673)</f>
        <v>NA</v>
      </c>
      <c r="J673" s="53" t="str">
        <f>IF(ISERROR((H673-F673)/F673),"NA",(H673-F673)/F673)</f>
        <v>NA</v>
      </c>
    </row>
    <row r="674" spans="1:4" ht="15">
      <c r="A674" s="134"/>
      <c r="B674" s="132"/>
      <c r="C674" s="132"/>
      <c r="D674" s="92"/>
    </row>
    <row r="675" spans="1:4" ht="15" customHeight="1" hidden="1" outlineLevel="1">
      <c r="A675" s="132"/>
      <c r="B675" s="135"/>
      <c r="C675" s="136"/>
      <c r="D675" s="95"/>
    </row>
    <row r="676" spans="1:8" ht="15" customHeight="1" hidden="1" outlineLevel="1">
      <c r="A676" s="132"/>
      <c r="B676" s="135"/>
      <c r="C676" s="136"/>
      <c r="D676" s="95"/>
      <c r="F676" s="51">
        <f>IF(ISERROR('IGS Rate Design'!$J$6*'IGS Customer Information'!$D676),"NA",'IGS Rate Design'!$J$6*'IGS Customer Information'!$D676)</f>
        <v>0</v>
      </c>
      <c r="G676" s="51">
        <f>IF(ISERROR('IGS Rate Design'!$J$37*'IGS Customer Information'!$D676),"NA",'IGS Rate Design'!$J$37*'IGS Customer Information'!$D676)</f>
        <v>0</v>
      </c>
      <c r="H676" s="51">
        <f>IF(ISERROR('IGS Rate Design'!$J$52*'IGS Customer Information'!$D676),"NA",'IGS Rate Design'!$J$52*'IGS Customer Information'!$D676)</f>
        <v>0</v>
      </c>
    </row>
    <row r="677" spans="1:8" ht="15" customHeight="1" hidden="1" outlineLevel="1">
      <c r="A677" s="132"/>
      <c r="B677" s="135"/>
      <c r="C677" s="136"/>
      <c r="D677" s="95"/>
      <c r="F677" s="51">
        <f>IF(ISERROR('IGS Rate Design'!$J$7*'IGS Customer Information'!$D677),"NA",'IGS Rate Design'!$J$7*'IGS Customer Information'!$D677)</f>
        <v>0</v>
      </c>
      <c r="G677" s="51">
        <f>IF(ISERROR('IGS Rate Design'!$J$38*'IGS Customer Information'!$D677),"NA",'IGS Rate Design'!$J$38*'IGS Customer Information'!$D677)</f>
        <v>0</v>
      </c>
      <c r="H677" s="51">
        <f>IF(ISERROR('IGS Rate Design'!$J$53*'IGS Customer Information'!$D677),"NA",'IGS Rate Design'!$J$53*'IGS Customer Information'!$D677)</f>
        <v>0</v>
      </c>
    </row>
    <row r="678" spans="1:8" ht="15" customHeight="1" hidden="1" outlineLevel="1">
      <c r="A678" s="132"/>
      <c r="B678" s="135"/>
      <c r="C678" s="136"/>
      <c r="D678" s="95"/>
      <c r="F678" s="51">
        <f>IF(ISERROR('IGS Rate Design'!$J$8*'IGS Customer Information'!$D678),"NA",'IGS Rate Design'!$J$8*'IGS Customer Information'!$D678)</f>
        <v>0</v>
      </c>
      <c r="G678" s="51">
        <f>IF(ISERROR('IGS Rate Design'!$J$39*'IGS Customer Information'!$D678),"NA",'IGS Rate Design'!$J$39*'IGS Customer Information'!$D678)</f>
        <v>0</v>
      </c>
      <c r="H678" s="51">
        <f>IF(ISERROR('IGS Rate Design'!$J$54*'IGS Customer Information'!$D678),"NA",'IGS Rate Design'!$J$54*'IGS Customer Information'!$D678)</f>
        <v>0</v>
      </c>
    </row>
    <row r="679" spans="1:8" ht="15" customHeight="1" hidden="1" outlineLevel="1">
      <c r="A679" s="132"/>
      <c r="B679" s="135"/>
      <c r="C679" s="136"/>
      <c r="D679" s="95"/>
      <c r="F679" s="51">
        <f>IF(ISERROR('IGS Rate Design'!$J$12*'IGS Customer Information'!$D679),"NA",'IGS Rate Design'!$J$12*'IGS Customer Information'!$D679)</f>
        <v>0</v>
      </c>
      <c r="G679" s="51"/>
      <c r="H679" s="51"/>
    </row>
    <row r="680" spans="1:8" ht="15" customHeight="1" hidden="1" outlineLevel="1">
      <c r="A680" s="132"/>
      <c r="B680" s="137"/>
      <c r="C680" s="136"/>
      <c r="D680" s="95"/>
      <c r="F680" s="51"/>
      <c r="G680" s="51"/>
      <c r="H680" s="51"/>
    </row>
    <row r="681" spans="1:8" ht="15" customHeight="1" hidden="1" outlineLevel="1">
      <c r="A681" s="132"/>
      <c r="B681" s="137"/>
      <c r="C681" s="136"/>
      <c r="D681" s="95"/>
      <c r="F681" s="51"/>
      <c r="G681" s="51">
        <f>IF(ISERROR('IGS Rate Design'!$J$41*'IGS Customer Information'!$D681),"NA",'IGS Rate Design'!$J$41*'IGS Customer Information'!$D681)</f>
        <v>0</v>
      </c>
      <c r="H681" s="51">
        <f>IF(ISERROR('IGS Rate Design'!$J$56*'IGS Customer Information'!$D681),"NA",'IGS Rate Design'!$J$56*'IGS Customer Information'!$D681)</f>
        <v>0</v>
      </c>
    </row>
    <row r="682" spans="1:8" ht="15" customHeight="1" hidden="1" outlineLevel="1">
      <c r="A682" s="132"/>
      <c r="B682" s="137"/>
      <c r="C682" s="136"/>
      <c r="D682" s="95"/>
      <c r="F682" s="51"/>
      <c r="G682" s="51">
        <f>IF(ISERROR('IGS Rate Design'!$J$42*'IGS Customer Information'!$D682),"NA",'IGS Rate Design'!$J$42*'IGS Customer Information'!$D682)</f>
        <v>0</v>
      </c>
      <c r="H682" s="51">
        <f>IF(ISERROR('IGS Rate Design'!$J$57*'IGS Customer Information'!$D682),"NA",'IGS Rate Design'!$J$57*'IGS Customer Information'!$D682)</f>
        <v>0</v>
      </c>
    </row>
    <row r="683" spans="4:10" ht="15" collapsed="1">
      <c r="D683" s="88"/>
      <c r="E683" s="49" t="s">
        <v>27</v>
      </c>
      <c r="F683" s="52">
        <f>SUM(F675:F682)</f>
        <v>0</v>
      </c>
      <c r="G683" s="52">
        <f>SUM(G675:G682)</f>
        <v>0</v>
      </c>
      <c r="H683" s="52">
        <f>SUM(H675:H682)</f>
        <v>0</v>
      </c>
      <c r="I683" s="53" t="str">
        <f>IF(ISERROR((G683-F683)/F683),"NA",(G683-F683)/F683)</f>
        <v>NA</v>
      </c>
      <c r="J683" s="53" t="str">
        <f>IF(ISERROR((H683-F683)/F683),"NA",(H683-F683)/F683)</f>
        <v>NA</v>
      </c>
    </row>
    <row r="684" spans="1:4" ht="15">
      <c r="A684" s="134"/>
      <c r="B684" s="132"/>
      <c r="C684" s="132"/>
      <c r="D684" s="92"/>
    </row>
    <row r="685" spans="1:4" ht="15" customHeight="1" hidden="1" outlineLevel="1">
      <c r="A685" s="132"/>
      <c r="B685" s="135"/>
      <c r="C685" s="136"/>
      <c r="D685" s="95"/>
    </row>
    <row r="686" spans="1:8" ht="15" customHeight="1" hidden="1" outlineLevel="1">
      <c r="A686" s="132"/>
      <c r="B686" s="135"/>
      <c r="C686" s="136"/>
      <c r="D686" s="95"/>
      <c r="F686" s="51">
        <f>IF(ISERROR('IGS Rate Design'!$J$6*'IGS Customer Information'!$D686),"NA",'IGS Rate Design'!$J$6*'IGS Customer Information'!$D686)</f>
        <v>0</v>
      </c>
      <c r="G686" s="51">
        <f>IF(ISERROR('IGS Rate Design'!$J$37*'IGS Customer Information'!$D686),"NA",'IGS Rate Design'!$J$37*'IGS Customer Information'!$D686)</f>
        <v>0</v>
      </c>
      <c r="H686" s="51">
        <f>IF(ISERROR('IGS Rate Design'!$J$52*'IGS Customer Information'!$D686),"NA",'IGS Rate Design'!$J$52*'IGS Customer Information'!$D686)</f>
        <v>0</v>
      </c>
    </row>
    <row r="687" spans="1:8" ht="15" customHeight="1" hidden="1" outlineLevel="1">
      <c r="A687" s="132"/>
      <c r="B687" s="135"/>
      <c r="C687" s="136"/>
      <c r="D687" s="95"/>
      <c r="F687" s="51">
        <f>IF(ISERROR('IGS Rate Design'!$J$7*'IGS Customer Information'!$D687),"NA",'IGS Rate Design'!$J$7*'IGS Customer Information'!$D687)</f>
        <v>0</v>
      </c>
      <c r="G687" s="51">
        <f>IF(ISERROR('IGS Rate Design'!$J$38*'IGS Customer Information'!$D687),"NA",'IGS Rate Design'!$J$38*'IGS Customer Information'!$D687)</f>
        <v>0</v>
      </c>
      <c r="H687" s="51">
        <f>IF(ISERROR('IGS Rate Design'!$J$53*'IGS Customer Information'!$D687),"NA",'IGS Rate Design'!$J$53*'IGS Customer Information'!$D687)</f>
        <v>0</v>
      </c>
    </row>
    <row r="688" spans="1:8" ht="15" customHeight="1" hidden="1" outlineLevel="1">
      <c r="A688" s="132"/>
      <c r="B688" s="135"/>
      <c r="C688" s="136"/>
      <c r="D688" s="95"/>
      <c r="F688" s="51">
        <f>IF(ISERROR('IGS Rate Design'!$J$8*'IGS Customer Information'!$D688),"NA",'IGS Rate Design'!$J$8*'IGS Customer Information'!$D688)</f>
        <v>0</v>
      </c>
      <c r="G688" s="51">
        <f>IF(ISERROR('IGS Rate Design'!$J$39*'IGS Customer Information'!$D688),"NA",'IGS Rate Design'!$J$39*'IGS Customer Information'!$D688)</f>
        <v>0</v>
      </c>
      <c r="H688" s="51">
        <f>IF(ISERROR('IGS Rate Design'!$J$54*'IGS Customer Information'!$D688),"NA",'IGS Rate Design'!$J$54*'IGS Customer Information'!$D688)</f>
        <v>0</v>
      </c>
    </row>
    <row r="689" spans="1:8" ht="15" customHeight="1" hidden="1" outlineLevel="1">
      <c r="A689" s="132"/>
      <c r="B689" s="135"/>
      <c r="C689" s="136"/>
      <c r="D689" s="95"/>
      <c r="F689" s="51">
        <f>IF(ISERROR('IGS Rate Design'!$J$12*'IGS Customer Information'!$D689),"NA",'IGS Rate Design'!$J$12*'IGS Customer Information'!$D689)</f>
        <v>0</v>
      </c>
      <c r="G689" s="51"/>
      <c r="H689" s="51"/>
    </row>
    <row r="690" spans="1:8" ht="15" customHeight="1" hidden="1" outlineLevel="1">
      <c r="A690" s="132"/>
      <c r="B690" s="137"/>
      <c r="C690" s="136"/>
      <c r="D690" s="95"/>
      <c r="F690" s="51"/>
      <c r="G690" s="51"/>
      <c r="H690" s="51"/>
    </row>
    <row r="691" spans="1:8" ht="15" customHeight="1" hidden="1" outlineLevel="1">
      <c r="A691" s="132"/>
      <c r="B691" s="137"/>
      <c r="C691" s="136"/>
      <c r="D691" s="95"/>
      <c r="F691" s="51"/>
      <c r="G691" s="51">
        <f>IF(ISERROR('IGS Rate Design'!$J$41*'IGS Customer Information'!$D691),"NA",'IGS Rate Design'!$J$41*'IGS Customer Information'!$D691)</f>
        <v>0</v>
      </c>
      <c r="H691" s="51">
        <f>IF(ISERROR('IGS Rate Design'!$J$56*'IGS Customer Information'!$D691),"NA",'IGS Rate Design'!$J$56*'IGS Customer Information'!$D691)</f>
        <v>0</v>
      </c>
    </row>
    <row r="692" spans="1:8" ht="15" customHeight="1" hidden="1" outlineLevel="1">
      <c r="A692" s="132"/>
      <c r="B692" s="137"/>
      <c r="C692" s="136"/>
      <c r="D692" s="95"/>
      <c r="F692" s="51"/>
      <c r="G692" s="51">
        <f>IF(ISERROR('IGS Rate Design'!$J$42*'IGS Customer Information'!$D692),"NA",'IGS Rate Design'!$J$42*'IGS Customer Information'!$D692)</f>
        <v>0</v>
      </c>
      <c r="H692" s="51">
        <f>IF(ISERROR('IGS Rate Design'!$J$57*'IGS Customer Information'!$D692),"NA",'IGS Rate Design'!$J$57*'IGS Customer Information'!$D692)</f>
        <v>0</v>
      </c>
    </row>
    <row r="693" spans="4:10" ht="15" collapsed="1">
      <c r="D693" s="88"/>
      <c r="E693" s="49" t="s">
        <v>27</v>
      </c>
      <c r="F693" s="52">
        <f>SUM(F685:F692)</f>
        <v>0</v>
      </c>
      <c r="G693" s="52">
        <f>SUM(G685:G692)</f>
        <v>0</v>
      </c>
      <c r="H693" s="52">
        <f>SUM(H685:H692)</f>
        <v>0</v>
      </c>
      <c r="I693" s="53" t="str">
        <f>IF(ISERROR((G693-F693)/F693),"NA",(G693-F693)/F693)</f>
        <v>NA</v>
      </c>
      <c r="J693" s="53" t="str">
        <f>IF(ISERROR((H693-F693)/F693),"NA",(H693-F693)/F693)</f>
        <v>NA</v>
      </c>
    </row>
    <row r="694" spans="1:4" ht="15">
      <c r="A694" s="134"/>
      <c r="B694" s="132"/>
      <c r="C694" s="132"/>
      <c r="D694" s="92"/>
    </row>
    <row r="695" spans="1:4" ht="15" customHeight="1" hidden="1" outlineLevel="1">
      <c r="A695" s="132"/>
      <c r="B695" s="135"/>
      <c r="C695" s="136"/>
      <c r="D695" s="95"/>
    </row>
    <row r="696" spans="1:8" ht="15" customHeight="1" hidden="1" outlineLevel="1">
      <c r="A696" s="132"/>
      <c r="B696" s="135"/>
      <c r="C696" s="136"/>
      <c r="D696" s="95"/>
      <c r="F696" s="51">
        <f>IF(ISERROR('IGS Rate Design'!$J$6*'IGS Customer Information'!$D696),"NA",'IGS Rate Design'!$J$6*'IGS Customer Information'!$D696)</f>
        <v>0</v>
      </c>
      <c r="G696" s="51">
        <f>IF(ISERROR('IGS Rate Design'!$J$37*'IGS Customer Information'!$D696),"NA",'IGS Rate Design'!$J$37*'IGS Customer Information'!$D696)</f>
        <v>0</v>
      </c>
      <c r="H696" s="51">
        <f>IF(ISERROR('IGS Rate Design'!$J$52*'IGS Customer Information'!$D696),"NA",'IGS Rate Design'!$J$52*'IGS Customer Information'!$D696)</f>
        <v>0</v>
      </c>
    </row>
    <row r="697" spans="1:8" ht="15" customHeight="1" hidden="1" outlineLevel="1">
      <c r="A697" s="132"/>
      <c r="B697" s="135"/>
      <c r="C697" s="136"/>
      <c r="D697" s="95"/>
      <c r="F697" s="51">
        <f>IF(ISERROR('IGS Rate Design'!$J$7*'IGS Customer Information'!$D697),"NA",'IGS Rate Design'!$J$7*'IGS Customer Information'!$D697)</f>
        <v>0</v>
      </c>
      <c r="G697" s="51">
        <f>IF(ISERROR('IGS Rate Design'!$J$38*'IGS Customer Information'!$D697),"NA",'IGS Rate Design'!$J$38*'IGS Customer Information'!$D697)</f>
        <v>0</v>
      </c>
      <c r="H697" s="51">
        <f>IF(ISERROR('IGS Rate Design'!$J$53*'IGS Customer Information'!$D697),"NA",'IGS Rate Design'!$J$53*'IGS Customer Information'!$D697)</f>
        <v>0</v>
      </c>
    </row>
    <row r="698" spans="1:8" ht="15" customHeight="1" hidden="1" outlineLevel="1">
      <c r="A698" s="132"/>
      <c r="B698" s="135"/>
      <c r="C698" s="136"/>
      <c r="D698" s="95"/>
      <c r="F698" s="51">
        <f>IF(ISERROR('IGS Rate Design'!$J$8*'IGS Customer Information'!$D698),"NA",'IGS Rate Design'!$J$8*'IGS Customer Information'!$D698)</f>
        <v>0</v>
      </c>
      <c r="G698" s="51">
        <f>IF(ISERROR('IGS Rate Design'!$J$39*'IGS Customer Information'!$D698),"NA",'IGS Rate Design'!$J$39*'IGS Customer Information'!$D698)</f>
        <v>0</v>
      </c>
      <c r="H698" s="51">
        <f>IF(ISERROR('IGS Rate Design'!$J$54*'IGS Customer Information'!$D698),"NA",'IGS Rate Design'!$J$54*'IGS Customer Information'!$D698)</f>
        <v>0</v>
      </c>
    </row>
    <row r="699" spans="1:8" ht="15" customHeight="1" hidden="1" outlineLevel="1">
      <c r="A699" s="132"/>
      <c r="B699" s="135"/>
      <c r="C699" s="136"/>
      <c r="D699" s="95"/>
      <c r="F699" s="51">
        <f>IF(ISERROR('IGS Rate Design'!$J$12*'IGS Customer Information'!$D699),"NA",'IGS Rate Design'!$J$12*'IGS Customer Information'!$D699)</f>
        <v>0</v>
      </c>
      <c r="G699" s="51"/>
      <c r="H699" s="51"/>
    </row>
    <row r="700" spans="1:8" ht="15" customHeight="1" hidden="1" outlineLevel="1">
      <c r="A700" s="132"/>
      <c r="B700" s="137"/>
      <c r="C700" s="136"/>
      <c r="D700" s="95"/>
      <c r="F700" s="51"/>
      <c r="G700" s="51"/>
      <c r="H700" s="51"/>
    </row>
    <row r="701" spans="1:8" ht="15" customHeight="1" hidden="1" outlineLevel="1">
      <c r="A701" s="132"/>
      <c r="B701" s="137"/>
      <c r="C701" s="136"/>
      <c r="D701" s="95"/>
      <c r="F701" s="51"/>
      <c r="G701" s="51">
        <f>IF(ISERROR('IGS Rate Design'!$J$41*'IGS Customer Information'!$D701),"NA",'IGS Rate Design'!$J$41*'IGS Customer Information'!$D701)</f>
        <v>0</v>
      </c>
      <c r="H701" s="51">
        <f>IF(ISERROR('IGS Rate Design'!$J$56*'IGS Customer Information'!$D701),"NA",'IGS Rate Design'!$J$56*'IGS Customer Information'!$D701)</f>
        <v>0</v>
      </c>
    </row>
    <row r="702" spans="1:8" ht="15" customHeight="1" hidden="1" outlineLevel="1">
      <c r="A702" s="132"/>
      <c r="B702" s="137"/>
      <c r="C702" s="136"/>
      <c r="D702" s="95"/>
      <c r="F702" s="51"/>
      <c r="G702" s="51">
        <f>IF(ISERROR('IGS Rate Design'!$J$42*'IGS Customer Information'!$D702),"NA",'IGS Rate Design'!$J$42*'IGS Customer Information'!$D702)</f>
        <v>0</v>
      </c>
      <c r="H702" s="51">
        <f>IF(ISERROR('IGS Rate Design'!$J$57*'IGS Customer Information'!$D702),"NA",'IGS Rate Design'!$J$57*'IGS Customer Information'!$D702)</f>
        <v>0</v>
      </c>
    </row>
    <row r="703" spans="4:10" ht="15" collapsed="1">
      <c r="D703" s="88"/>
      <c r="E703" s="49" t="s">
        <v>27</v>
      </c>
      <c r="F703" s="52">
        <f>SUM(F695:F702)</f>
        <v>0</v>
      </c>
      <c r="G703" s="52">
        <f>SUM(G695:G702)</f>
        <v>0</v>
      </c>
      <c r="H703" s="52">
        <f>SUM(H695:H702)</f>
        <v>0</v>
      </c>
      <c r="I703" s="53" t="str">
        <f>IF(ISERROR((G703-F703)/F703),"NA",(G703-F703)/F703)</f>
        <v>NA</v>
      </c>
      <c r="J703" s="53" t="str">
        <f>IF(ISERROR((H703-F703)/F703),"NA",(H703-F703)/F703)</f>
        <v>NA</v>
      </c>
    </row>
    <row r="704" spans="1:4" ht="15">
      <c r="A704" s="134"/>
      <c r="B704" s="132"/>
      <c r="C704" s="132"/>
      <c r="D704" s="92"/>
    </row>
    <row r="705" spans="1:4" ht="15" customHeight="1" hidden="1" outlineLevel="1">
      <c r="A705" s="132"/>
      <c r="B705" s="135"/>
      <c r="C705" s="136"/>
      <c r="D705" s="95"/>
    </row>
    <row r="706" spans="1:8" ht="15" customHeight="1" hidden="1" outlineLevel="1">
      <c r="A706" s="132"/>
      <c r="B706" s="135"/>
      <c r="C706" s="136"/>
      <c r="D706" s="95"/>
      <c r="F706" s="51">
        <f>IF(ISERROR('IGS Rate Design'!$J$6*'IGS Customer Information'!$D706),"NA",'IGS Rate Design'!$J$6*'IGS Customer Information'!$D706)</f>
        <v>0</v>
      </c>
      <c r="G706" s="51">
        <f>IF(ISERROR('IGS Rate Design'!$J$37*'IGS Customer Information'!$D706),"NA",'IGS Rate Design'!$J$37*'IGS Customer Information'!$D706)</f>
        <v>0</v>
      </c>
      <c r="H706" s="51">
        <f>IF(ISERROR('IGS Rate Design'!$J$52*'IGS Customer Information'!$D706),"NA",'IGS Rate Design'!$J$52*'IGS Customer Information'!$D706)</f>
        <v>0</v>
      </c>
    </row>
    <row r="707" spans="1:8" ht="15" customHeight="1" hidden="1" outlineLevel="1">
      <c r="A707" s="132"/>
      <c r="B707" s="135"/>
      <c r="C707" s="136"/>
      <c r="D707" s="95"/>
      <c r="F707" s="51">
        <f>IF(ISERROR('IGS Rate Design'!$J$7*'IGS Customer Information'!$D707),"NA",'IGS Rate Design'!$J$7*'IGS Customer Information'!$D707)</f>
        <v>0</v>
      </c>
      <c r="G707" s="51">
        <f>IF(ISERROR('IGS Rate Design'!$J$38*'IGS Customer Information'!$D707),"NA",'IGS Rate Design'!$J$38*'IGS Customer Information'!$D707)</f>
        <v>0</v>
      </c>
      <c r="H707" s="51">
        <f>IF(ISERROR('IGS Rate Design'!$J$53*'IGS Customer Information'!$D707),"NA",'IGS Rate Design'!$J$53*'IGS Customer Information'!$D707)</f>
        <v>0</v>
      </c>
    </row>
    <row r="708" spans="1:8" ht="15" customHeight="1" hidden="1" outlineLevel="1">
      <c r="A708" s="132"/>
      <c r="B708" s="135"/>
      <c r="C708" s="136"/>
      <c r="D708" s="95"/>
      <c r="F708" s="51">
        <f>IF(ISERROR('IGS Rate Design'!$J$8*'IGS Customer Information'!$D708),"NA",'IGS Rate Design'!$J$8*'IGS Customer Information'!$D708)</f>
        <v>0</v>
      </c>
      <c r="G708" s="51">
        <f>IF(ISERROR('IGS Rate Design'!$J$39*'IGS Customer Information'!$D708),"NA",'IGS Rate Design'!$J$39*'IGS Customer Information'!$D708)</f>
        <v>0</v>
      </c>
      <c r="H708" s="51">
        <f>IF(ISERROR('IGS Rate Design'!$J$54*'IGS Customer Information'!$D708),"NA",'IGS Rate Design'!$J$54*'IGS Customer Information'!$D708)</f>
        <v>0</v>
      </c>
    </row>
    <row r="709" spans="1:8" ht="15" customHeight="1" hidden="1" outlineLevel="1">
      <c r="A709" s="132"/>
      <c r="B709" s="135"/>
      <c r="C709" s="136"/>
      <c r="D709" s="95"/>
      <c r="F709" s="51">
        <f>IF(ISERROR('IGS Rate Design'!$J$12*'IGS Customer Information'!$D709),"NA",'IGS Rate Design'!$J$12*'IGS Customer Information'!$D709)</f>
        <v>0</v>
      </c>
      <c r="G709" s="51"/>
      <c r="H709" s="51"/>
    </row>
    <row r="710" spans="1:8" ht="15" customHeight="1" hidden="1" outlineLevel="1">
      <c r="A710" s="132"/>
      <c r="B710" s="137"/>
      <c r="C710" s="136"/>
      <c r="D710" s="95"/>
      <c r="F710" s="51"/>
      <c r="G710" s="51"/>
      <c r="H710" s="51"/>
    </row>
    <row r="711" spans="1:8" ht="15" customHeight="1" hidden="1" outlineLevel="1">
      <c r="A711" s="132"/>
      <c r="B711" s="137"/>
      <c r="C711" s="136"/>
      <c r="D711" s="95"/>
      <c r="F711" s="51"/>
      <c r="G711" s="51">
        <f>IF(ISERROR('IGS Rate Design'!$J$41*'IGS Customer Information'!$D711),"NA",'IGS Rate Design'!$J$41*'IGS Customer Information'!$D711)</f>
        <v>0</v>
      </c>
      <c r="H711" s="51">
        <f>IF(ISERROR('IGS Rate Design'!$J$56*'IGS Customer Information'!$D711),"NA",'IGS Rate Design'!$J$56*'IGS Customer Information'!$D711)</f>
        <v>0</v>
      </c>
    </row>
    <row r="712" spans="1:8" ht="15" customHeight="1" hidden="1" outlineLevel="1">
      <c r="A712" s="132"/>
      <c r="B712" s="137"/>
      <c r="C712" s="136"/>
      <c r="D712" s="95"/>
      <c r="F712" s="51"/>
      <c r="G712" s="51">
        <f>IF(ISERROR('IGS Rate Design'!$J$42*'IGS Customer Information'!$D712),"NA",'IGS Rate Design'!$J$42*'IGS Customer Information'!$D712)</f>
        <v>0</v>
      </c>
      <c r="H712" s="51">
        <f>IF(ISERROR('IGS Rate Design'!$J$57*'IGS Customer Information'!$D712),"NA",'IGS Rate Design'!$J$57*'IGS Customer Information'!$D712)</f>
        <v>0</v>
      </c>
    </row>
    <row r="713" spans="4:10" ht="15" collapsed="1">
      <c r="D713" s="88"/>
      <c r="E713" s="49" t="s">
        <v>27</v>
      </c>
      <c r="F713" s="52">
        <f>SUM(F705:F712)</f>
        <v>0</v>
      </c>
      <c r="G713" s="52">
        <f>SUM(G705:G712)</f>
        <v>0</v>
      </c>
      <c r="H713" s="52">
        <f>SUM(H705:H712)</f>
        <v>0</v>
      </c>
      <c r="I713" s="53" t="str">
        <f>IF(ISERROR((G713-F713)/F713),"NA",(G713-F713)/F713)</f>
        <v>NA</v>
      </c>
      <c r="J713" s="53" t="str">
        <f>IF(ISERROR((H713-F713)/F713),"NA",(H713-F713)/F713)</f>
        <v>NA</v>
      </c>
    </row>
    <row r="714" spans="1:4" ht="15">
      <c r="A714" s="134"/>
      <c r="B714" s="132"/>
      <c r="C714" s="132"/>
      <c r="D714" s="92"/>
    </row>
    <row r="715" spans="1:4" ht="15" customHeight="1" hidden="1" outlineLevel="1">
      <c r="A715" s="132"/>
      <c r="B715" s="135"/>
      <c r="C715" s="136"/>
      <c r="D715" s="95"/>
    </row>
    <row r="716" spans="1:8" ht="15" customHeight="1" hidden="1" outlineLevel="1">
      <c r="A716" s="132"/>
      <c r="B716" s="135"/>
      <c r="C716" s="136"/>
      <c r="D716" s="95"/>
      <c r="F716" s="51">
        <f>IF(ISERROR('IGS Rate Design'!$J$6*'IGS Customer Information'!$D716),"NA",'IGS Rate Design'!$J$6*'IGS Customer Information'!$D716)</f>
        <v>0</v>
      </c>
      <c r="G716" s="51">
        <f>IF(ISERROR('IGS Rate Design'!$J$37*'IGS Customer Information'!$D716),"NA",'IGS Rate Design'!$J$37*'IGS Customer Information'!$D716)</f>
        <v>0</v>
      </c>
      <c r="H716" s="51">
        <f>IF(ISERROR('IGS Rate Design'!$J$52*'IGS Customer Information'!$D716),"NA",'IGS Rate Design'!$J$52*'IGS Customer Information'!$D716)</f>
        <v>0</v>
      </c>
    </row>
    <row r="717" spans="1:8" ht="15" customHeight="1" hidden="1" outlineLevel="1">
      <c r="A717" s="132"/>
      <c r="B717" s="135"/>
      <c r="C717" s="136"/>
      <c r="D717" s="95"/>
      <c r="F717" s="51">
        <f>IF(ISERROR('IGS Rate Design'!$J$7*'IGS Customer Information'!$D717),"NA",'IGS Rate Design'!$J$7*'IGS Customer Information'!$D717)</f>
        <v>0</v>
      </c>
      <c r="G717" s="51">
        <f>IF(ISERROR('IGS Rate Design'!$J$38*'IGS Customer Information'!$D717),"NA",'IGS Rate Design'!$J$38*'IGS Customer Information'!$D717)</f>
        <v>0</v>
      </c>
      <c r="H717" s="51">
        <f>IF(ISERROR('IGS Rate Design'!$J$53*'IGS Customer Information'!$D717),"NA",'IGS Rate Design'!$J$53*'IGS Customer Information'!$D717)</f>
        <v>0</v>
      </c>
    </row>
    <row r="718" spans="1:8" ht="15" customHeight="1" hidden="1" outlineLevel="1">
      <c r="A718" s="132"/>
      <c r="B718" s="135"/>
      <c r="C718" s="136"/>
      <c r="D718" s="95"/>
      <c r="F718" s="51">
        <f>IF(ISERROR('IGS Rate Design'!$J$8*'IGS Customer Information'!$D718),"NA",'IGS Rate Design'!$J$8*'IGS Customer Information'!$D718)</f>
        <v>0</v>
      </c>
      <c r="G718" s="51">
        <f>IF(ISERROR('IGS Rate Design'!$J$39*'IGS Customer Information'!$D718),"NA",'IGS Rate Design'!$J$39*'IGS Customer Information'!$D718)</f>
        <v>0</v>
      </c>
      <c r="H718" s="51">
        <f>IF(ISERROR('IGS Rate Design'!$J$54*'IGS Customer Information'!$D718),"NA",'IGS Rate Design'!$J$54*'IGS Customer Information'!$D718)</f>
        <v>0</v>
      </c>
    </row>
    <row r="719" spans="1:8" ht="15" customHeight="1" hidden="1" outlineLevel="1">
      <c r="A719" s="132"/>
      <c r="B719" s="135"/>
      <c r="C719" s="136"/>
      <c r="D719" s="95"/>
      <c r="F719" s="51">
        <f>IF(ISERROR('IGS Rate Design'!$J$12*'IGS Customer Information'!$D719),"NA",'IGS Rate Design'!$J$12*'IGS Customer Information'!$D719)</f>
        <v>0</v>
      </c>
      <c r="G719" s="51"/>
      <c r="H719" s="51"/>
    </row>
    <row r="720" spans="1:8" ht="15" customHeight="1" hidden="1" outlineLevel="1">
      <c r="A720" s="132"/>
      <c r="B720" s="137"/>
      <c r="C720" s="136"/>
      <c r="D720" s="95"/>
      <c r="F720" s="51"/>
      <c r="G720" s="51"/>
      <c r="H720" s="51"/>
    </row>
    <row r="721" spans="1:8" ht="15" customHeight="1" hidden="1" outlineLevel="1">
      <c r="A721" s="132"/>
      <c r="B721" s="137"/>
      <c r="C721" s="136"/>
      <c r="D721" s="95"/>
      <c r="F721" s="51"/>
      <c r="G721" s="51">
        <f>IF(ISERROR('IGS Rate Design'!$J$41*'IGS Customer Information'!$D721),"NA",'IGS Rate Design'!$J$41*'IGS Customer Information'!$D721)</f>
        <v>0</v>
      </c>
      <c r="H721" s="51">
        <f>IF(ISERROR('IGS Rate Design'!$J$56*'IGS Customer Information'!$D721),"NA",'IGS Rate Design'!$J$56*'IGS Customer Information'!$D721)</f>
        <v>0</v>
      </c>
    </row>
    <row r="722" spans="1:8" ht="15" customHeight="1" hidden="1" outlineLevel="1">
      <c r="A722" s="132"/>
      <c r="B722" s="137"/>
      <c r="C722" s="136"/>
      <c r="D722" s="95"/>
      <c r="F722" s="51"/>
      <c r="G722" s="51">
        <f>IF(ISERROR('IGS Rate Design'!$J$42*'IGS Customer Information'!$D722),"NA",'IGS Rate Design'!$J$42*'IGS Customer Information'!$D722)</f>
        <v>0</v>
      </c>
      <c r="H722" s="51">
        <f>IF(ISERROR('IGS Rate Design'!$J$57*'IGS Customer Information'!$D722),"NA",'IGS Rate Design'!$J$57*'IGS Customer Information'!$D722)</f>
        <v>0</v>
      </c>
    </row>
    <row r="723" spans="4:10" ht="15" collapsed="1">
      <c r="D723" s="88"/>
      <c r="E723" s="49" t="s">
        <v>27</v>
      </c>
      <c r="F723" s="52">
        <f>SUM(F715:F722)</f>
        <v>0</v>
      </c>
      <c r="G723" s="52">
        <f>SUM(G715:G722)</f>
        <v>0</v>
      </c>
      <c r="H723" s="52">
        <f>SUM(H715:H722)</f>
        <v>0</v>
      </c>
      <c r="I723" s="53" t="str">
        <f>IF(ISERROR((G723-F723)/F723),"NA",(G723-F723)/F723)</f>
        <v>NA</v>
      </c>
      <c r="J723" s="53" t="str">
        <f>IF(ISERROR((H723-F723)/F723),"NA",(H723-F723)/F723)</f>
        <v>NA</v>
      </c>
    </row>
    <row r="724" spans="1:4" ht="15">
      <c r="A724" s="134"/>
      <c r="B724" s="132"/>
      <c r="C724" s="132"/>
      <c r="D724" s="92"/>
    </row>
    <row r="725" spans="1:4" ht="15" customHeight="1" hidden="1" outlineLevel="1">
      <c r="A725" s="132"/>
      <c r="B725" s="135"/>
      <c r="C725" s="136"/>
      <c r="D725" s="95"/>
    </row>
    <row r="726" spans="1:8" ht="15" customHeight="1" hidden="1" outlineLevel="1">
      <c r="A726" s="132"/>
      <c r="B726" s="135"/>
      <c r="C726" s="136"/>
      <c r="D726" s="95"/>
      <c r="F726" s="51">
        <f>IF(ISERROR('IGS Rate Design'!$J$6*'IGS Customer Information'!$D726),"NA",'IGS Rate Design'!$J$6*'IGS Customer Information'!$D726)</f>
        <v>0</v>
      </c>
      <c r="G726" s="51">
        <f>IF(ISERROR('IGS Rate Design'!$J$37*'IGS Customer Information'!$D726),"NA",'IGS Rate Design'!$J$37*'IGS Customer Information'!$D726)</f>
        <v>0</v>
      </c>
      <c r="H726" s="51">
        <f>IF(ISERROR('IGS Rate Design'!$J$52*'IGS Customer Information'!$D726),"NA",'IGS Rate Design'!$J$52*'IGS Customer Information'!$D726)</f>
        <v>0</v>
      </c>
    </row>
    <row r="727" spans="1:8" ht="15" customHeight="1" hidden="1" outlineLevel="1">
      <c r="A727" s="132"/>
      <c r="B727" s="135"/>
      <c r="C727" s="136"/>
      <c r="D727" s="95"/>
      <c r="F727" s="51">
        <f>IF(ISERROR('IGS Rate Design'!$J$7*'IGS Customer Information'!$D727),"NA",'IGS Rate Design'!$J$7*'IGS Customer Information'!$D727)</f>
        <v>0</v>
      </c>
      <c r="G727" s="51">
        <f>IF(ISERROR('IGS Rate Design'!$J$38*'IGS Customer Information'!$D727),"NA",'IGS Rate Design'!$J$38*'IGS Customer Information'!$D727)</f>
        <v>0</v>
      </c>
      <c r="H727" s="51">
        <f>IF(ISERROR('IGS Rate Design'!$J$53*'IGS Customer Information'!$D727),"NA",'IGS Rate Design'!$J$53*'IGS Customer Information'!$D727)</f>
        <v>0</v>
      </c>
    </row>
    <row r="728" spans="1:8" ht="15" customHeight="1" hidden="1" outlineLevel="1">
      <c r="A728" s="132"/>
      <c r="B728" s="135"/>
      <c r="C728" s="136"/>
      <c r="D728" s="95"/>
      <c r="F728" s="51">
        <f>IF(ISERROR('IGS Rate Design'!$J$8*'IGS Customer Information'!$D728),"NA",'IGS Rate Design'!$J$8*'IGS Customer Information'!$D728)</f>
        <v>0</v>
      </c>
      <c r="G728" s="51">
        <f>IF(ISERROR('IGS Rate Design'!$J$39*'IGS Customer Information'!$D728),"NA",'IGS Rate Design'!$J$39*'IGS Customer Information'!$D728)</f>
        <v>0</v>
      </c>
      <c r="H728" s="51">
        <f>IF(ISERROR('IGS Rate Design'!$J$54*'IGS Customer Information'!$D728),"NA",'IGS Rate Design'!$J$54*'IGS Customer Information'!$D728)</f>
        <v>0</v>
      </c>
    </row>
    <row r="729" spans="1:8" ht="15" customHeight="1" hidden="1" outlineLevel="1">
      <c r="A729" s="132"/>
      <c r="B729" s="135"/>
      <c r="C729" s="136"/>
      <c r="D729" s="95"/>
      <c r="F729" s="51">
        <f>IF(ISERROR('IGS Rate Design'!$J$12*'IGS Customer Information'!$D729),"NA",'IGS Rate Design'!$J$12*'IGS Customer Information'!$D729)</f>
        <v>0</v>
      </c>
      <c r="G729" s="51"/>
      <c r="H729" s="51"/>
    </row>
    <row r="730" spans="1:8" ht="15" customHeight="1" hidden="1" outlineLevel="1">
      <c r="A730" s="132"/>
      <c r="B730" s="137"/>
      <c r="C730" s="136"/>
      <c r="D730" s="95"/>
      <c r="F730" s="51"/>
      <c r="G730" s="51"/>
      <c r="H730" s="51"/>
    </row>
    <row r="731" spans="1:8" ht="15" customHeight="1" hidden="1" outlineLevel="1">
      <c r="A731" s="132"/>
      <c r="B731" s="137"/>
      <c r="C731" s="136"/>
      <c r="D731" s="95"/>
      <c r="F731" s="51"/>
      <c r="G731" s="51">
        <f>IF(ISERROR('IGS Rate Design'!$J$41*'IGS Customer Information'!$D731),"NA",'IGS Rate Design'!$J$41*'IGS Customer Information'!$D731)</f>
        <v>0</v>
      </c>
      <c r="H731" s="51">
        <f>IF(ISERROR('IGS Rate Design'!$J$56*'IGS Customer Information'!$D731),"NA",'IGS Rate Design'!$J$56*'IGS Customer Information'!$D731)</f>
        <v>0</v>
      </c>
    </row>
    <row r="732" spans="1:8" ht="15" customHeight="1" hidden="1" outlineLevel="1">
      <c r="A732" s="132"/>
      <c r="B732" s="137"/>
      <c r="C732" s="136"/>
      <c r="D732" s="95"/>
      <c r="F732" s="51"/>
      <c r="G732" s="51">
        <f>IF(ISERROR('IGS Rate Design'!$J$42*'IGS Customer Information'!$D732),"NA",'IGS Rate Design'!$J$42*'IGS Customer Information'!$D732)</f>
        <v>0</v>
      </c>
      <c r="H732" s="51">
        <f>IF(ISERROR('IGS Rate Design'!$J$57*'IGS Customer Information'!$D732),"NA",'IGS Rate Design'!$J$57*'IGS Customer Information'!$D732)</f>
        <v>0</v>
      </c>
    </row>
    <row r="733" spans="4:10" ht="15" collapsed="1">
      <c r="D733" s="88"/>
      <c r="E733" s="49" t="s">
        <v>27</v>
      </c>
      <c r="F733" s="52">
        <f>SUM(F725:F732)</f>
        <v>0</v>
      </c>
      <c r="G733" s="52">
        <f>SUM(G725:G732)</f>
        <v>0</v>
      </c>
      <c r="H733" s="52">
        <f>SUM(H725:H732)</f>
        <v>0</v>
      </c>
      <c r="I733" s="53" t="str">
        <f>IF(ISERROR((G733-F733)/F733),"NA",(G733-F733)/F733)</f>
        <v>NA</v>
      </c>
      <c r="J733" s="53" t="str">
        <f>IF(ISERROR((H733-F733)/F733),"NA",(H733-F733)/F733)</f>
        <v>NA</v>
      </c>
    </row>
    <row r="734" spans="1:4" ht="15">
      <c r="A734" s="134"/>
      <c r="B734" s="132"/>
      <c r="C734" s="132"/>
      <c r="D734" s="92"/>
    </row>
    <row r="735" spans="1:4" ht="15" customHeight="1" hidden="1" outlineLevel="1">
      <c r="A735" s="132"/>
      <c r="B735" s="135"/>
      <c r="C735" s="136"/>
      <c r="D735" s="95"/>
    </row>
    <row r="736" spans="1:8" ht="15" customHeight="1" hidden="1" outlineLevel="1">
      <c r="A736" s="132"/>
      <c r="B736" s="135"/>
      <c r="C736" s="136"/>
      <c r="D736" s="95"/>
      <c r="F736" s="51">
        <f>IF(ISERROR('IGS Rate Design'!$J$6*'IGS Customer Information'!$D736),"NA",'IGS Rate Design'!$J$6*'IGS Customer Information'!$D736)</f>
        <v>0</v>
      </c>
      <c r="G736" s="51">
        <f>IF(ISERROR('IGS Rate Design'!$J$37*'IGS Customer Information'!$D736),"NA",'IGS Rate Design'!$J$37*'IGS Customer Information'!$D736)</f>
        <v>0</v>
      </c>
      <c r="H736" s="51">
        <f>IF(ISERROR('IGS Rate Design'!$J$52*'IGS Customer Information'!$D736),"NA",'IGS Rate Design'!$J$52*'IGS Customer Information'!$D736)</f>
        <v>0</v>
      </c>
    </row>
    <row r="737" spans="1:8" ht="15" customHeight="1" hidden="1" outlineLevel="1">
      <c r="A737" s="132"/>
      <c r="B737" s="135"/>
      <c r="C737" s="136"/>
      <c r="D737" s="95"/>
      <c r="F737" s="51">
        <f>IF(ISERROR('IGS Rate Design'!$J$7*'IGS Customer Information'!$D737),"NA",'IGS Rate Design'!$J$7*'IGS Customer Information'!$D737)</f>
        <v>0</v>
      </c>
      <c r="G737" s="51">
        <f>IF(ISERROR('IGS Rate Design'!$J$38*'IGS Customer Information'!$D737),"NA",'IGS Rate Design'!$J$38*'IGS Customer Information'!$D737)</f>
        <v>0</v>
      </c>
      <c r="H737" s="51">
        <f>IF(ISERROR('IGS Rate Design'!$J$53*'IGS Customer Information'!$D737),"NA",'IGS Rate Design'!$J$53*'IGS Customer Information'!$D737)</f>
        <v>0</v>
      </c>
    </row>
    <row r="738" spans="1:8" ht="15" customHeight="1" hidden="1" outlineLevel="1">
      <c r="A738" s="132"/>
      <c r="B738" s="135"/>
      <c r="C738" s="136"/>
      <c r="D738" s="95"/>
      <c r="F738" s="51">
        <f>IF(ISERROR('IGS Rate Design'!$J$8*'IGS Customer Information'!$D738),"NA",'IGS Rate Design'!$J$8*'IGS Customer Information'!$D738)</f>
        <v>0</v>
      </c>
      <c r="G738" s="51">
        <f>IF(ISERROR('IGS Rate Design'!$J$39*'IGS Customer Information'!$D738),"NA",'IGS Rate Design'!$J$39*'IGS Customer Information'!$D738)</f>
        <v>0</v>
      </c>
      <c r="H738" s="51">
        <f>IF(ISERROR('IGS Rate Design'!$J$54*'IGS Customer Information'!$D738),"NA",'IGS Rate Design'!$J$54*'IGS Customer Information'!$D738)</f>
        <v>0</v>
      </c>
    </row>
    <row r="739" spans="1:8" ht="15" customHeight="1" hidden="1" outlineLevel="1">
      <c r="A739" s="132"/>
      <c r="B739" s="135"/>
      <c r="C739" s="136"/>
      <c r="D739" s="95"/>
      <c r="F739" s="51">
        <f>IF(ISERROR('IGS Rate Design'!$J$12*'IGS Customer Information'!$D739),"NA",'IGS Rate Design'!$J$12*'IGS Customer Information'!$D739)</f>
        <v>0</v>
      </c>
      <c r="G739" s="51"/>
      <c r="H739" s="51"/>
    </row>
    <row r="740" spans="1:8" ht="15" customHeight="1" hidden="1" outlineLevel="1">
      <c r="A740" s="132"/>
      <c r="B740" s="137"/>
      <c r="C740" s="136"/>
      <c r="D740" s="95"/>
      <c r="F740" s="51"/>
      <c r="G740" s="51"/>
      <c r="H740" s="51"/>
    </row>
    <row r="741" spans="1:8" ht="15" customHeight="1" hidden="1" outlineLevel="1">
      <c r="A741" s="132"/>
      <c r="B741" s="137"/>
      <c r="C741" s="136"/>
      <c r="D741" s="95"/>
      <c r="F741" s="51"/>
      <c r="G741" s="51">
        <f>IF(ISERROR('IGS Rate Design'!$J$41*'IGS Customer Information'!$D741),"NA",'IGS Rate Design'!$J$41*'IGS Customer Information'!$D741)</f>
        <v>0</v>
      </c>
      <c r="H741" s="51">
        <f>IF(ISERROR('IGS Rate Design'!$J$56*'IGS Customer Information'!$D741),"NA",'IGS Rate Design'!$J$56*'IGS Customer Information'!$D741)</f>
        <v>0</v>
      </c>
    </row>
    <row r="742" spans="1:8" ht="15" customHeight="1" hidden="1" outlineLevel="1">
      <c r="A742" s="132"/>
      <c r="B742" s="137"/>
      <c r="C742" s="136"/>
      <c r="D742" s="95"/>
      <c r="F742" s="51"/>
      <c r="G742" s="51">
        <f>IF(ISERROR('IGS Rate Design'!$J$42*'IGS Customer Information'!$D742),"NA",'IGS Rate Design'!$J$42*'IGS Customer Information'!$D742)</f>
        <v>0</v>
      </c>
      <c r="H742" s="51">
        <f>IF(ISERROR('IGS Rate Design'!$J$57*'IGS Customer Information'!$D742),"NA",'IGS Rate Design'!$J$57*'IGS Customer Information'!$D742)</f>
        <v>0</v>
      </c>
    </row>
    <row r="743" spans="4:10" ht="15" collapsed="1">
      <c r="D743" s="88"/>
      <c r="E743" s="49" t="s">
        <v>27</v>
      </c>
      <c r="F743" s="52">
        <f>SUM(F735:F742)</f>
        <v>0</v>
      </c>
      <c r="G743" s="52">
        <f>SUM(G735:G742)</f>
        <v>0</v>
      </c>
      <c r="H743" s="52">
        <f>SUM(H735:H742)</f>
        <v>0</v>
      </c>
      <c r="I743" s="53" t="str">
        <f>IF(ISERROR((G743-F743)/F743),"NA",(G743-F743)/F743)</f>
        <v>NA</v>
      </c>
      <c r="J743" s="53" t="str">
        <f>IF(ISERROR((H743-F743)/F743),"NA",(H743-F743)/F743)</f>
        <v>NA</v>
      </c>
    </row>
    <row r="744" spans="1:4" ht="15">
      <c r="A744" s="134"/>
      <c r="B744" s="132"/>
      <c r="C744" s="132"/>
      <c r="D744" s="92"/>
    </row>
    <row r="745" spans="1:4" ht="15" customHeight="1" hidden="1" outlineLevel="1">
      <c r="A745" s="132"/>
      <c r="B745" s="135"/>
      <c r="C745" s="136"/>
      <c r="D745" s="95"/>
    </row>
    <row r="746" spans="1:8" ht="15" customHeight="1" hidden="1" outlineLevel="1">
      <c r="A746" s="132"/>
      <c r="B746" s="135"/>
      <c r="C746" s="136"/>
      <c r="D746" s="95"/>
      <c r="F746" s="51">
        <f>IF(ISERROR('IGS Rate Design'!$J$6*'IGS Customer Information'!$D746),"NA",'IGS Rate Design'!$J$6*'IGS Customer Information'!$D746)</f>
        <v>0</v>
      </c>
      <c r="G746" s="51">
        <f>IF(ISERROR('IGS Rate Design'!$J$37*'IGS Customer Information'!$D746),"NA",'IGS Rate Design'!$J$37*'IGS Customer Information'!$D746)</f>
        <v>0</v>
      </c>
      <c r="H746" s="51">
        <f>IF(ISERROR('IGS Rate Design'!$J$52*'IGS Customer Information'!$D746),"NA",'IGS Rate Design'!$J$52*'IGS Customer Information'!$D746)</f>
        <v>0</v>
      </c>
    </row>
    <row r="747" spans="1:8" ht="15" customHeight="1" hidden="1" outlineLevel="1">
      <c r="A747" s="132"/>
      <c r="B747" s="135"/>
      <c r="C747" s="136"/>
      <c r="D747" s="95"/>
      <c r="F747" s="51">
        <f>IF(ISERROR('IGS Rate Design'!$J$7*'IGS Customer Information'!$D747),"NA",'IGS Rate Design'!$J$7*'IGS Customer Information'!$D747)</f>
        <v>0</v>
      </c>
      <c r="G747" s="51">
        <f>IF(ISERROR('IGS Rate Design'!$J$38*'IGS Customer Information'!$D747),"NA",'IGS Rate Design'!$J$38*'IGS Customer Information'!$D747)</f>
        <v>0</v>
      </c>
      <c r="H747" s="51">
        <f>IF(ISERROR('IGS Rate Design'!$J$53*'IGS Customer Information'!$D747),"NA",'IGS Rate Design'!$J$53*'IGS Customer Information'!$D747)</f>
        <v>0</v>
      </c>
    </row>
    <row r="748" spans="1:8" ht="15" customHeight="1" hidden="1" outlineLevel="1">
      <c r="A748" s="132"/>
      <c r="B748" s="135"/>
      <c r="C748" s="136"/>
      <c r="D748" s="95"/>
      <c r="F748" s="51">
        <f>IF(ISERROR('IGS Rate Design'!$J$8*'IGS Customer Information'!$D748),"NA",'IGS Rate Design'!$J$8*'IGS Customer Information'!$D748)</f>
        <v>0</v>
      </c>
      <c r="G748" s="51">
        <f>IF(ISERROR('IGS Rate Design'!$J$39*'IGS Customer Information'!$D748),"NA",'IGS Rate Design'!$J$39*'IGS Customer Information'!$D748)</f>
        <v>0</v>
      </c>
      <c r="H748" s="51">
        <f>IF(ISERROR('IGS Rate Design'!$J$54*'IGS Customer Information'!$D748),"NA",'IGS Rate Design'!$J$54*'IGS Customer Information'!$D748)</f>
        <v>0</v>
      </c>
    </row>
    <row r="749" spans="1:8" ht="15" customHeight="1" hidden="1" outlineLevel="1">
      <c r="A749" s="132"/>
      <c r="B749" s="135"/>
      <c r="C749" s="136"/>
      <c r="D749" s="95"/>
      <c r="F749" s="51">
        <f>IF(ISERROR('IGS Rate Design'!$J$12*'IGS Customer Information'!$D749),"NA",'IGS Rate Design'!$J$12*'IGS Customer Information'!$D749)</f>
        <v>0</v>
      </c>
      <c r="G749" s="51"/>
      <c r="H749" s="51"/>
    </row>
    <row r="750" spans="1:8" ht="15" customHeight="1" hidden="1" outlineLevel="1">
      <c r="A750" s="132"/>
      <c r="B750" s="137"/>
      <c r="C750" s="136"/>
      <c r="D750" s="95"/>
      <c r="F750" s="51"/>
      <c r="G750" s="51"/>
      <c r="H750" s="51"/>
    </row>
    <row r="751" spans="1:8" ht="15" customHeight="1" hidden="1" outlineLevel="1">
      <c r="A751" s="132"/>
      <c r="B751" s="137"/>
      <c r="C751" s="136"/>
      <c r="D751" s="95"/>
      <c r="F751" s="51"/>
      <c r="G751" s="51">
        <f>IF(ISERROR('IGS Rate Design'!$J$41*'IGS Customer Information'!$D751),"NA",'IGS Rate Design'!$J$41*'IGS Customer Information'!$D751)</f>
        <v>0</v>
      </c>
      <c r="H751" s="51">
        <f>IF(ISERROR('IGS Rate Design'!$J$56*'IGS Customer Information'!$D751),"NA",'IGS Rate Design'!$J$56*'IGS Customer Information'!$D751)</f>
        <v>0</v>
      </c>
    </row>
    <row r="752" spans="1:8" ht="15" customHeight="1" hidden="1" outlineLevel="1">
      <c r="A752" s="132"/>
      <c r="B752" s="137"/>
      <c r="C752" s="136"/>
      <c r="D752" s="95"/>
      <c r="F752" s="51"/>
      <c r="G752" s="51">
        <f>IF(ISERROR('IGS Rate Design'!$J$42*'IGS Customer Information'!$D752),"NA",'IGS Rate Design'!$J$42*'IGS Customer Information'!$D752)</f>
        <v>0</v>
      </c>
      <c r="H752" s="51">
        <f>IF(ISERROR('IGS Rate Design'!$J$57*'IGS Customer Information'!$D752),"NA",'IGS Rate Design'!$J$57*'IGS Customer Information'!$D752)</f>
        <v>0</v>
      </c>
    </row>
    <row r="753" spans="4:10" ht="15" collapsed="1">
      <c r="D753" s="88"/>
      <c r="E753" s="49" t="s">
        <v>27</v>
      </c>
      <c r="F753" s="52">
        <f>SUM(F745:F752)</f>
        <v>0</v>
      </c>
      <c r="G753" s="52">
        <f>SUM(G745:G752)</f>
        <v>0</v>
      </c>
      <c r="H753" s="52">
        <f>SUM(H745:H752)</f>
        <v>0</v>
      </c>
      <c r="I753" s="53" t="str">
        <f>IF(ISERROR((G753-F753)/F753),"NA",(G753-F753)/F753)</f>
        <v>NA</v>
      </c>
      <c r="J753" s="53" t="str">
        <f>IF(ISERROR((H753-F753)/F753),"NA",(H753-F753)/F753)</f>
        <v>NA</v>
      </c>
    </row>
    <row r="754" spans="1:4" ht="15">
      <c r="A754" s="134"/>
      <c r="B754" s="132"/>
      <c r="C754" s="132"/>
      <c r="D754" s="92"/>
    </row>
    <row r="755" spans="1:4" ht="15" customHeight="1" hidden="1" outlineLevel="1">
      <c r="A755" s="132"/>
      <c r="B755" s="135"/>
      <c r="C755" s="136"/>
      <c r="D755" s="95"/>
    </row>
    <row r="756" spans="1:8" ht="15" customHeight="1" hidden="1" outlineLevel="1">
      <c r="A756" s="132"/>
      <c r="B756" s="135"/>
      <c r="C756" s="136"/>
      <c r="D756" s="95"/>
      <c r="F756" s="51">
        <f>IF(ISERROR('IGS Rate Design'!$J$6*'IGS Customer Information'!$D756),"NA",'IGS Rate Design'!$J$6*'IGS Customer Information'!$D756)</f>
        <v>0</v>
      </c>
      <c r="G756" s="51">
        <f>IF(ISERROR('IGS Rate Design'!$J$37*'IGS Customer Information'!$D756),"NA",'IGS Rate Design'!$J$37*'IGS Customer Information'!$D756)</f>
        <v>0</v>
      </c>
      <c r="H756" s="51">
        <f>IF(ISERROR('IGS Rate Design'!$J$52*'IGS Customer Information'!$D756),"NA",'IGS Rate Design'!$J$52*'IGS Customer Information'!$D756)</f>
        <v>0</v>
      </c>
    </row>
    <row r="757" spans="1:8" ht="15" customHeight="1" hidden="1" outlineLevel="1">
      <c r="A757" s="132"/>
      <c r="B757" s="135"/>
      <c r="C757" s="136"/>
      <c r="D757" s="95"/>
      <c r="F757" s="51">
        <f>IF(ISERROR('IGS Rate Design'!$J$7*'IGS Customer Information'!$D757),"NA",'IGS Rate Design'!$J$7*'IGS Customer Information'!$D757)</f>
        <v>0</v>
      </c>
      <c r="G757" s="51">
        <f>IF(ISERROR('IGS Rate Design'!$J$38*'IGS Customer Information'!$D757),"NA",'IGS Rate Design'!$J$38*'IGS Customer Information'!$D757)</f>
        <v>0</v>
      </c>
      <c r="H757" s="51">
        <f>IF(ISERROR('IGS Rate Design'!$J$53*'IGS Customer Information'!$D757),"NA",'IGS Rate Design'!$J$53*'IGS Customer Information'!$D757)</f>
        <v>0</v>
      </c>
    </row>
    <row r="758" spans="1:8" ht="15" customHeight="1" hidden="1" outlineLevel="1">
      <c r="A758" s="132"/>
      <c r="B758" s="135"/>
      <c r="C758" s="136"/>
      <c r="D758" s="95"/>
      <c r="F758" s="51">
        <f>IF(ISERROR('IGS Rate Design'!$J$8*'IGS Customer Information'!$D758),"NA",'IGS Rate Design'!$J$8*'IGS Customer Information'!$D758)</f>
        <v>0</v>
      </c>
      <c r="G758" s="51">
        <f>IF(ISERROR('IGS Rate Design'!$J$39*'IGS Customer Information'!$D758),"NA",'IGS Rate Design'!$J$39*'IGS Customer Information'!$D758)</f>
        <v>0</v>
      </c>
      <c r="H758" s="51">
        <f>IF(ISERROR('IGS Rate Design'!$J$54*'IGS Customer Information'!$D758),"NA",'IGS Rate Design'!$J$54*'IGS Customer Information'!$D758)</f>
        <v>0</v>
      </c>
    </row>
    <row r="759" spans="1:8" ht="15" customHeight="1" hidden="1" outlineLevel="1">
      <c r="A759" s="132"/>
      <c r="B759" s="135"/>
      <c r="C759" s="136"/>
      <c r="D759" s="95"/>
      <c r="F759" s="51">
        <f>IF(ISERROR('IGS Rate Design'!$J$12*'IGS Customer Information'!$D759),"NA",'IGS Rate Design'!$J$12*'IGS Customer Information'!$D759)</f>
        <v>0</v>
      </c>
      <c r="G759" s="51"/>
      <c r="H759" s="51"/>
    </row>
    <row r="760" spans="1:8" ht="15" customHeight="1" hidden="1" outlineLevel="1">
      <c r="A760" s="132"/>
      <c r="B760" s="137"/>
      <c r="C760" s="136"/>
      <c r="D760" s="95"/>
      <c r="F760" s="51"/>
      <c r="G760" s="51"/>
      <c r="H760" s="51"/>
    </row>
    <row r="761" spans="1:8" ht="15" customHeight="1" hidden="1" outlineLevel="1">
      <c r="A761" s="132"/>
      <c r="B761" s="137"/>
      <c r="C761" s="136"/>
      <c r="D761" s="95"/>
      <c r="F761" s="51"/>
      <c r="G761" s="51">
        <f>IF(ISERROR('IGS Rate Design'!$J$41*'IGS Customer Information'!$D761),"NA",'IGS Rate Design'!$J$41*'IGS Customer Information'!$D761)</f>
        <v>0</v>
      </c>
      <c r="H761" s="51">
        <f>IF(ISERROR('IGS Rate Design'!$J$56*'IGS Customer Information'!$D761),"NA",'IGS Rate Design'!$J$56*'IGS Customer Information'!$D761)</f>
        <v>0</v>
      </c>
    </row>
    <row r="762" spans="1:8" ht="15" customHeight="1" hidden="1" outlineLevel="1">
      <c r="A762" s="132"/>
      <c r="B762" s="137"/>
      <c r="C762" s="136"/>
      <c r="D762" s="95"/>
      <c r="F762" s="51"/>
      <c r="G762" s="51">
        <f>IF(ISERROR('IGS Rate Design'!$J$42*'IGS Customer Information'!$D762),"NA",'IGS Rate Design'!$J$42*'IGS Customer Information'!$D762)</f>
        <v>0</v>
      </c>
      <c r="H762" s="51">
        <f>IF(ISERROR('IGS Rate Design'!$J$57*'IGS Customer Information'!$D762),"NA",'IGS Rate Design'!$J$57*'IGS Customer Information'!$D762)</f>
        <v>0</v>
      </c>
    </row>
    <row r="763" spans="4:10" ht="15" collapsed="1">
      <c r="D763" s="88"/>
      <c r="E763" s="49" t="s">
        <v>27</v>
      </c>
      <c r="F763" s="52">
        <f>SUM(F755:F762)</f>
        <v>0</v>
      </c>
      <c r="G763" s="52">
        <f>SUM(G755:G762)</f>
        <v>0</v>
      </c>
      <c r="H763" s="52">
        <f>SUM(H755:H762)</f>
        <v>0</v>
      </c>
      <c r="I763" s="53" t="str">
        <f>IF(ISERROR((G763-F763)/F763),"NA",(G763-F763)/F763)</f>
        <v>NA</v>
      </c>
      <c r="J763" s="53" t="str">
        <f>IF(ISERROR((H763-F763)/F763),"NA",(H763-F763)/F763)</f>
        <v>NA</v>
      </c>
    </row>
    <row r="764" spans="1:4" ht="15">
      <c r="A764" s="134"/>
      <c r="B764" s="132"/>
      <c r="C764" s="132"/>
      <c r="D764" s="92"/>
    </row>
    <row r="765" spans="1:4" ht="15" customHeight="1" hidden="1" outlineLevel="1">
      <c r="A765" s="132"/>
      <c r="B765" s="135"/>
      <c r="C765" s="136"/>
      <c r="D765" s="95"/>
    </row>
    <row r="766" spans="1:8" ht="15" customHeight="1" hidden="1" outlineLevel="1">
      <c r="A766" s="132"/>
      <c r="B766" s="135"/>
      <c r="C766" s="136"/>
      <c r="D766" s="95"/>
      <c r="F766" s="51">
        <f>IF(ISERROR('IGS Rate Design'!$J$6*'IGS Customer Information'!$D766),"NA",'IGS Rate Design'!$J$6*'IGS Customer Information'!$D766)</f>
        <v>0</v>
      </c>
      <c r="G766" s="51">
        <f>IF(ISERROR('IGS Rate Design'!$J$37*'IGS Customer Information'!$D766),"NA",'IGS Rate Design'!$J$37*'IGS Customer Information'!$D766)</f>
        <v>0</v>
      </c>
      <c r="H766" s="51">
        <f>IF(ISERROR('IGS Rate Design'!$J$52*'IGS Customer Information'!$D766),"NA",'IGS Rate Design'!$J$52*'IGS Customer Information'!$D766)</f>
        <v>0</v>
      </c>
    </row>
    <row r="767" spans="1:8" ht="15" customHeight="1" hidden="1" outlineLevel="1">
      <c r="A767" s="132"/>
      <c r="B767" s="135"/>
      <c r="C767" s="136"/>
      <c r="D767" s="95"/>
      <c r="F767" s="51">
        <f>IF(ISERROR('IGS Rate Design'!$J$7*'IGS Customer Information'!$D767),"NA",'IGS Rate Design'!$J$7*'IGS Customer Information'!$D767)</f>
        <v>0</v>
      </c>
      <c r="G767" s="51">
        <f>IF(ISERROR('IGS Rate Design'!$J$38*'IGS Customer Information'!$D767),"NA",'IGS Rate Design'!$J$38*'IGS Customer Information'!$D767)</f>
        <v>0</v>
      </c>
      <c r="H767" s="51">
        <f>IF(ISERROR('IGS Rate Design'!$J$53*'IGS Customer Information'!$D767),"NA",'IGS Rate Design'!$J$53*'IGS Customer Information'!$D767)</f>
        <v>0</v>
      </c>
    </row>
    <row r="768" spans="1:8" ht="15" customHeight="1" hidden="1" outlineLevel="1">
      <c r="A768" s="132"/>
      <c r="B768" s="135"/>
      <c r="C768" s="136"/>
      <c r="D768" s="95"/>
      <c r="F768" s="51">
        <f>IF(ISERROR('IGS Rate Design'!$J$8*'IGS Customer Information'!$D768),"NA",'IGS Rate Design'!$J$8*'IGS Customer Information'!$D768)</f>
        <v>0</v>
      </c>
      <c r="G768" s="51">
        <f>IF(ISERROR('IGS Rate Design'!$J$39*'IGS Customer Information'!$D768),"NA",'IGS Rate Design'!$J$39*'IGS Customer Information'!$D768)</f>
        <v>0</v>
      </c>
      <c r="H768" s="51">
        <f>IF(ISERROR('IGS Rate Design'!$J$54*'IGS Customer Information'!$D768),"NA",'IGS Rate Design'!$J$54*'IGS Customer Information'!$D768)</f>
        <v>0</v>
      </c>
    </row>
    <row r="769" spans="1:8" ht="15" customHeight="1" hidden="1" outlineLevel="1">
      <c r="A769" s="132"/>
      <c r="B769" s="135"/>
      <c r="C769" s="136"/>
      <c r="D769" s="95"/>
      <c r="F769" s="51">
        <f>IF(ISERROR('IGS Rate Design'!$J$12*'IGS Customer Information'!$D769),"NA",'IGS Rate Design'!$J$12*'IGS Customer Information'!$D769)</f>
        <v>0</v>
      </c>
      <c r="G769" s="51"/>
      <c r="H769" s="51"/>
    </row>
    <row r="770" spans="1:8" ht="15" customHeight="1" hidden="1" outlineLevel="1">
      <c r="A770" s="132"/>
      <c r="B770" s="137"/>
      <c r="C770" s="136"/>
      <c r="D770" s="95"/>
      <c r="F770" s="51"/>
      <c r="G770" s="51"/>
      <c r="H770" s="51"/>
    </row>
    <row r="771" spans="1:8" ht="15" customHeight="1" hidden="1" outlineLevel="1">
      <c r="A771" s="132"/>
      <c r="B771" s="137"/>
      <c r="C771" s="136"/>
      <c r="D771" s="95"/>
      <c r="F771" s="51"/>
      <c r="G771" s="51">
        <f>IF(ISERROR('IGS Rate Design'!$J$41*'IGS Customer Information'!$D771),"NA",'IGS Rate Design'!$J$41*'IGS Customer Information'!$D771)</f>
        <v>0</v>
      </c>
      <c r="H771" s="51">
        <f>IF(ISERROR('IGS Rate Design'!$J$56*'IGS Customer Information'!$D771),"NA",'IGS Rate Design'!$J$56*'IGS Customer Information'!$D771)</f>
        <v>0</v>
      </c>
    </row>
    <row r="772" spans="1:8" ht="15" customHeight="1" hidden="1" outlineLevel="1">
      <c r="A772" s="132"/>
      <c r="B772" s="137"/>
      <c r="C772" s="136"/>
      <c r="D772" s="95"/>
      <c r="F772" s="51"/>
      <c r="G772" s="51">
        <f>IF(ISERROR('IGS Rate Design'!$J$42*'IGS Customer Information'!$D772),"NA",'IGS Rate Design'!$J$42*'IGS Customer Information'!$D772)</f>
        <v>0</v>
      </c>
      <c r="H772" s="51">
        <f>IF(ISERROR('IGS Rate Design'!$J$57*'IGS Customer Information'!$D772),"NA",'IGS Rate Design'!$J$57*'IGS Customer Information'!$D772)</f>
        <v>0</v>
      </c>
    </row>
    <row r="773" spans="4:10" ht="15" collapsed="1">
      <c r="D773" s="88"/>
      <c r="E773" s="49" t="s">
        <v>27</v>
      </c>
      <c r="F773" s="52">
        <f>SUM(F765:F772)</f>
        <v>0</v>
      </c>
      <c r="G773" s="52">
        <f>SUM(G765:G772)</f>
        <v>0</v>
      </c>
      <c r="H773" s="52">
        <f>SUM(H765:H772)</f>
        <v>0</v>
      </c>
      <c r="I773" s="53" t="str">
        <f>IF(ISERROR((G773-F773)/F773),"NA",(G773-F773)/F773)</f>
        <v>NA</v>
      </c>
      <c r="J773" s="53" t="str">
        <f>IF(ISERROR((H773-F773)/F773),"NA",(H773-F773)/F773)</f>
        <v>NA</v>
      </c>
    </row>
    <row r="774" spans="1:4" ht="15">
      <c r="A774" s="134"/>
      <c r="B774" s="132"/>
      <c r="C774" s="132"/>
      <c r="D774" s="92"/>
    </row>
    <row r="775" spans="1:4" ht="15" customHeight="1" hidden="1" outlineLevel="1">
      <c r="A775" s="132"/>
      <c r="B775" s="135"/>
      <c r="C775" s="136"/>
      <c r="D775" s="95"/>
    </row>
    <row r="776" spans="1:8" ht="15" customHeight="1" hidden="1" outlineLevel="1">
      <c r="A776" s="132"/>
      <c r="B776" s="135"/>
      <c r="C776" s="136"/>
      <c r="D776" s="95"/>
      <c r="F776" s="51">
        <f>IF(ISERROR('IGS Rate Design'!$J$6*'IGS Customer Information'!$D776),"NA",'IGS Rate Design'!$J$6*'IGS Customer Information'!$D776)</f>
        <v>0</v>
      </c>
      <c r="G776" s="51">
        <f>IF(ISERROR('IGS Rate Design'!$J$37*'IGS Customer Information'!$D776),"NA",'IGS Rate Design'!$J$37*'IGS Customer Information'!$D776)</f>
        <v>0</v>
      </c>
      <c r="H776" s="51">
        <f>IF(ISERROR('IGS Rate Design'!$J$52*'IGS Customer Information'!$D776),"NA",'IGS Rate Design'!$J$52*'IGS Customer Information'!$D776)</f>
        <v>0</v>
      </c>
    </row>
    <row r="777" spans="1:8" ht="15" customHeight="1" hidden="1" outlineLevel="1">
      <c r="A777" s="132"/>
      <c r="B777" s="135"/>
      <c r="C777" s="136"/>
      <c r="D777" s="95"/>
      <c r="F777" s="51">
        <f>IF(ISERROR('IGS Rate Design'!$J$7*'IGS Customer Information'!$D777),"NA",'IGS Rate Design'!$J$7*'IGS Customer Information'!$D777)</f>
        <v>0</v>
      </c>
      <c r="G777" s="51">
        <f>IF(ISERROR('IGS Rate Design'!$J$38*'IGS Customer Information'!$D777),"NA",'IGS Rate Design'!$J$38*'IGS Customer Information'!$D777)</f>
        <v>0</v>
      </c>
      <c r="H777" s="51">
        <f>IF(ISERROR('IGS Rate Design'!$J$53*'IGS Customer Information'!$D777),"NA",'IGS Rate Design'!$J$53*'IGS Customer Information'!$D777)</f>
        <v>0</v>
      </c>
    </row>
    <row r="778" spans="1:8" ht="15" customHeight="1" hidden="1" outlineLevel="1">
      <c r="A778" s="132"/>
      <c r="B778" s="135"/>
      <c r="C778" s="136"/>
      <c r="D778" s="95"/>
      <c r="F778" s="51">
        <f>IF(ISERROR('IGS Rate Design'!$J$8*'IGS Customer Information'!$D778),"NA",'IGS Rate Design'!$J$8*'IGS Customer Information'!$D778)</f>
        <v>0</v>
      </c>
      <c r="G778" s="51">
        <f>IF(ISERROR('IGS Rate Design'!$J$39*'IGS Customer Information'!$D778),"NA",'IGS Rate Design'!$J$39*'IGS Customer Information'!$D778)</f>
        <v>0</v>
      </c>
      <c r="H778" s="51">
        <f>IF(ISERROR('IGS Rate Design'!$J$54*'IGS Customer Information'!$D778),"NA",'IGS Rate Design'!$J$54*'IGS Customer Information'!$D778)</f>
        <v>0</v>
      </c>
    </row>
    <row r="779" spans="1:8" ht="15" customHeight="1" hidden="1" outlineLevel="1">
      <c r="A779" s="132"/>
      <c r="B779" s="135"/>
      <c r="C779" s="136"/>
      <c r="D779" s="95"/>
      <c r="F779" s="51">
        <f>IF(ISERROR('IGS Rate Design'!$J$12*'IGS Customer Information'!$D779),"NA",'IGS Rate Design'!$J$12*'IGS Customer Information'!$D779)</f>
        <v>0</v>
      </c>
      <c r="G779" s="51"/>
      <c r="H779" s="51"/>
    </row>
    <row r="780" spans="1:8" ht="15" customHeight="1" hidden="1" outlineLevel="1">
      <c r="A780" s="132"/>
      <c r="B780" s="137"/>
      <c r="C780" s="136"/>
      <c r="D780" s="95"/>
      <c r="F780" s="51"/>
      <c r="G780" s="51"/>
      <c r="H780" s="51"/>
    </row>
    <row r="781" spans="1:8" ht="15" customHeight="1" hidden="1" outlineLevel="1">
      <c r="A781" s="132"/>
      <c r="B781" s="137"/>
      <c r="C781" s="136"/>
      <c r="D781" s="95"/>
      <c r="F781" s="51"/>
      <c r="G781" s="51">
        <f>IF(ISERROR('IGS Rate Design'!$J$41*'IGS Customer Information'!$D781),"NA",'IGS Rate Design'!$J$41*'IGS Customer Information'!$D781)</f>
        <v>0</v>
      </c>
      <c r="H781" s="51">
        <f>IF(ISERROR('IGS Rate Design'!$J$56*'IGS Customer Information'!$D781),"NA",'IGS Rate Design'!$J$56*'IGS Customer Information'!$D781)</f>
        <v>0</v>
      </c>
    </row>
    <row r="782" spans="1:8" ht="15" customHeight="1" hidden="1" outlineLevel="1">
      <c r="A782" s="132"/>
      <c r="B782" s="137"/>
      <c r="C782" s="136"/>
      <c r="D782" s="95"/>
      <c r="F782" s="51"/>
      <c r="G782" s="51">
        <f>IF(ISERROR('IGS Rate Design'!$J$42*'IGS Customer Information'!$D782),"NA",'IGS Rate Design'!$J$42*'IGS Customer Information'!$D782)</f>
        <v>0</v>
      </c>
      <c r="H782" s="51">
        <f>IF(ISERROR('IGS Rate Design'!$J$57*'IGS Customer Information'!$D782),"NA",'IGS Rate Design'!$J$57*'IGS Customer Information'!$D782)</f>
        <v>0</v>
      </c>
    </row>
    <row r="783" spans="4:10" ht="15" collapsed="1">
      <c r="D783" s="88"/>
      <c r="E783" s="49" t="s">
        <v>27</v>
      </c>
      <c r="F783" s="52">
        <f>SUM(F775:F782)</f>
        <v>0</v>
      </c>
      <c r="G783" s="52">
        <f>SUM(G775:G782)</f>
        <v>0</v>
      </c>
      <c r="H783" s="52">
        <f>SUM(H775:H782)</f>
        <v>0</v>
      </c>
      <c r="I783" s="53" t="str">
        <f>IF(ISERROR((G783-F783)/F783),"NA",(G783-F783)/F783)</f>
        <v>NA</v>
      </c>
      <c r="J783" s="53" t="str">
        <f>IF(ISERROR((H783-F783)/F783),"NA",(H783-F783)/F783)</f>
        <v>NA</v>
      </c>
    </row>
    <row r="784" spans="1:4" ht="15">
      <c r="A784" s="134"/>
      <c r="B784" s="132"/>
      <c r="C784" s="132"/>
      <c r="D784" s="92"/>
    </row>
    <row r="785" spans="1:4" ht="15" customHeight="1" hidden="1" outlineLevel="1">
      <c r="A785" s="132"/>
      <c r="B785" s="135"/>
      <c r="C785" s="136"/>
      <c r="D785" s="95"/>
    </row>
    <row r="786" spans="1:8" ht="15" customHeight="1" hidden="1" outlineLevel="1">
      <c r="A786" s="132"/>
      <c r="B786" s="135"/>
      <c r="C786" s="136"/>
      <c r="D786" s="95"/>
      <c r="F786" s="51">
        <f>IF(ISERROR('IGS Rate Design'!$J$6*'IGS Customer Information'!$D786),"NA",'IGS Rate Design'!$J$6*'IGS Customer Information'!$D786)</f>
        <v>0</v>
      </c>
      <c r="G786" s="51">
        <f>IF(ISERROR('IGS Rate Design'!$J$37*'IGS Customer Information'!$D786),"NA",'IGS Rate Design'!$J$37*'IGS Customer Information'!$D786)</f>
        <v>0</v>
      </c>
      <c r="H786" s="51">
        <f>IF(ISERROR('IGS Rate Design'!$J$52*'IGS Customer Information'!$D786),"NA",'IGS Rate Design'!$J$52*'IGS Customer Information'!$D786)</f>
        <v>0</v>
      </c>
    </row>
    <row r="787" spans="1:8" ht="15" customHeight="1" hidden="1" outlineLevel="1">
      <c r="A787" s="132"/>
      <c r="B787" s="135"/>
      <c r="C787" s="136"/>
      <c r="D787" s="95"/>
      <c r="F787" s="51">
        <f>IF(ISERROR('IGS Rate Design'!$J$7*'IGS Customer Information'!$D787),"NA",'IGS Rate Design'!$J$7*'IGS Customer Information'!$D787)</f>
        <v>0</v>
      </c>
      <c r="G787" s="51">
        <f>IF(ISERROR('IGS Rate Design'!$J$38*'IGS Customer Information'!$D787),"NA",'IGS Rate Design'!$J$38*'IGS Customer Information'!$D787)</f>
        <v>0</v>
      </c>
      <c r="H787" s="51">
        <f>IF(ISERROR('IGS Rate Design'!$J$53*'IGS Customer Information'!$D787),"NA",'IGS Rate Design'!$J$53*'IGS Customer Information'!$D787)</f>
        <v>0</v>
      </c>
    </row>
    <row r="788" spans="1:8" ht="15" customHeight="1" hidden="1" outlineLevel="1">
      <c r="A788" s="132"/>
      <c r="B788" s="135"/>
      <c r="C788" s="136"/>
      <c r="D788" s="95"/>
      <c r="F788" s="51">
        <f>IF(ISERROR('IGS Rate Design'!$J$8*'IGS Customer Information'!$D788),"NA",'IGS Rate Design'!$J$8*'IGS Customer Information'!$D788)</f>
        <v>0</v>
      </c>
      <c r="G788" s="51">
        <f>IF(ISERROR('IGS Rate Design'!$J$39*'IGS Customer Information'!$D788),"NA",'IGS Rate Design'!$J$39*'IGS Customer Information'!$D788)</f>
        <v>0</v>
      </c>
      <c r="H788" s="51">
        <f>IF(ISERROR('IGS Rate Design'!$J$54*'IGS Customer Information'!$D788),"NA",'IGS Rate Design'!$J$54*'IGS Customer Information'!$D788)</f>
        <v>0</v>
      </c>
    </row>
    <row r="789" spans="1:8" ht="15" customHeight="1" hidden="1" outlineLevel="1">
      <c r="A789" s="132"/>
      <c r="B789" s="135"/>
      <c r="C789" s="136"/>
      <c r="D789" s="95"/>
      <c r="F789" s="51">
        <f>IF(ISERROR('IGS Rate Design'!$J$12*'IGS Customer Information'!$D789),"NA",'IGS Rate Design'!$J$12*'IGS Customer Information'!$D789)</f>
        <v>0</v>
      </c>
      <c r="G789" s="51"/>
      <c r="H789" s="51"/>
    </row>
    <row r="790" spans="1:8" ht="15" customHeight="1" hidden="1" outlineLevel="1">
      <c r="A790" s="132"/>
      <c r="B790" s="137"/>
      <c r="C790" s="136"/>
      <c r="D790" s="95"/>
      <c r="F790" s="51"/>
      <c r="G790" s="51"/>
      <c r="H790" s="51"/>
    </row>
    <row r="791" spans="1:8" ht="15" customHeight="1" hidden="1" outlineLevel="1">
      <c r="A791" s="132"/>
      <c r="B791" s="137"/>
      <c r="C791" s="136"/>
      <c r="D791" s="95"/>
      <c r="F791" s="51"/>
      <c r="G791" s="51">
        <f>IF(ISERROR('IGS Rate Design'!$J$41*'IGS Customer Information'!$D791),"NA",'IGS Rate Design'!$J$41*'IGS Customer Information'!$D791)</f>
        <v>0</v>
      </c>
      <c r="H791" s="51">
        <f>IF(ISERROR('IGS Rate Design'!$J$56*'IGS Customer Information'!$D791),"NA",'IGS Rate Design'!$J$56*'IGS Customer Information'!$D791)</f>
        <v>0</v>
      </c>
    </row>
    <row r="792" spans="1:8" ht="15" customHeight="1" hidden="1" outlineLevel="1">
      <c r="A792" s="132"/>
      <c r="B792" s="137"/>
      <c r="C792" s="136"/>
      <c r="D792" s="95"/>
      <c r="F792" s="51"/>
      <c r="G792" s="51">
        <f>IF(ISERROR('IGS Rate Design'!$J$42*'IGS Customer Information'!$D792),"NA",'IGS Rate Design'!$J$42*'IGS Customer Information'!$D792)</f>
        <v>0</v>
      </c>
      <c r="H792" s="51">
        <f>IF(ISERROR('IGS Rate Design'!$J$57*'IGS Customer Information'!$D792),"NA",'IGS Rate Design'!$J$57*'IGS Customer Information'!$D792)</f>
        <v>0</v>
      </c>
    </row>
    <row r="793" spans="4:10" ht="15" collapsed="1">
      <c r="D793" s="88"/>
      <c r="E793" s="49" t="s">
        <v>27</v>
      </c>
      <c r="F793" s="52">
        <f>SUM(F785:F792)</f>
        <v>0</v>
      </c>
      <c r="G793" s="52">
        <f>SUM(G785:G792)</f>
        <v>0</v>
      </c>
      <c r="H793" s="52">
        <f>SUM(H785:H792)</f>
        <v>0</v>
      </c>
      <c r="I793" s="53" t="str">
        <f>IF(ISERROR((G793-F793)/F793),"NA",(G793-F793)/F793)</f>
        <v>NA</v>
      </c>
      <c r="J793" s="53" t="str">
        <f>IF(ISERROR((H793-F793)/F793),"NA",(H793-F793)/F793)</f>
        <v>NA</v>
      </c>
    </row>
    <row r="794" spans="1:4" ht="15">
      <c r="A794" s="134"/>
      <c r="B794" s="132"/>
      <c r="C794" s="132"/>
      <c r="D794" s="92"/>
    </row>
    <row r="795" spans="1:4" ht="15" customHeight="1" hidden="1" outlineLevel="1">
      <c r="A795" s="132"/>
      <c r="B795" s="135"/>
      <c r="C795" s="136"/>
      <c r="D795" s="95"/>
    </row>
    <row r="796" spans="1:8" ht="15" customHeight="1" hidden="1" outlineLevel="1">
      <c r="A796" s="132"/>
      <c r="B796" s="135"/>
      <c r="C796" s="136"/>
      <c r="D796" s="95"/>
      <c r="F796" s="51">
        <f>IF(ISERROR('IGS Rate Design'!$J$6*'IGS Customer Information'!$D796),"NA",'IGS Rate Design'!$J$6*'IGS Customer Information'!$D796)</f>
        <v>0</v>
      </c>
      <c r="G796" s="51">
        <f>IF(ISERROR('IGS Rate Design'!$J$37*'IGS Customer Information'!$D796),"NA",'IGS Rate Design'!$J$37*'IGS Customer Information'!$D796)</f>
        <v>0</v>
      </c>
      <c r="H796" s="51">
        <f>IF(ISERROR('IGS Rate Design'!$J$52*'IGS Customer Information'!$D796),"NA",'IGS Rate Design'!$J$52*'IGS Customer Information'!$D796)</f>
        <v>0</v>
      </c>
    </row>
    <row r="797" spans="1:8" ht="15" customHeight="1" hidden="1" outlineLevel="1">
      <c r="A797" s="132"/>
      <c r="B797" s="135"/>
      <c r="C797" s="136"/>
      <c r="D797" s="95"/>
      <c r="F797" s="51">
        <f>IF(ISERROR('IGS Rate Design'!$J$7*'IGS Customer Information'!$D797),"NA",'IGS Rate Design'!$J$7*'IGS Customer Information'!$D797)</f>
        <v>0</v>
      </c>
      <c r="G797" s="51">
        <f>IF(ISERROR('IGS Rate Design'!$J$38*'IGS Customer Information'!$D797),"NA",'IGS Rate Design'!$J$38*'IGS Customer Information'!$D797)</f>
        <v>0</v>
      </c>
      <c r="H797" s="51">
        <f>IF(ISERROR('IGS Rate Design'!$J$53*'IGS Customer Information'!$D797),"NA",'IGS Rate Design'!$J$53*'IGS Customer Information'!$D797)</f>
        <v>0</v>
      </c>
    </row>
    <row r="798" spans="1:8" ht="15" customHeight="1" hidden="1" outlineLevel="1">
      <c r="A798" s="132"/>
      <c r="B798" s="135"/>
      <c r="C798" s="136"/>
      <c r="D798" s="95"/>
      <c r="F798" s="51">
        <f>IF(ISERROR('IGS Rate Design'!$J$8*'IGS Customer Information'!$D798),"NA",'IGS Rate Design'!$J$8*'IGS Customer Information'!$D798)</f>
        <v>0</v>
      </c>
      <c r="G798" s="51">
        <f>IF(ISERROR('IGS Rate Design'!$J$39*'IGS Customer Information'!$D798),"NA",'IGS Rate Design'!$J$39*'IGS Customer Information'!$D798)</f>
        <v>0</v>
      </c>
      <c r="H798" s="51">
        <f>IF(ISERROR('IGS Rate Design'!$J$54*'IGS Customer Information'!$D798),"NA",'IGS Rate Design'!$J$54*'IGS Customer Information'!$D798)</f>
        <v>0</v>
      </c>
    </row>
    <row r="799" spans="1:8" ht="15" customHeight="1" hidden="1" outlineLevel="1">
      <c r="A799" s="132"/>
      <c r="B799" s="135"/>
      <c r="C799" s="136"/>
      <c r="D799" s="95"/>
      <c r="F799" s="51">
        <f>IF(ISERROR('IGS Rate Design'!$J$12*'IGS Customer Information'!$D799),"NA",'IGS Rate Design'!$J$12*'IGS Customer Information'!$D799)</f>
        <v>0</v>
      </c>
      <c r="G799" s="51"/>
      <c r="H799" s="51"/>
    </row>
    <row r="800" spans="1:8" ht="15" customHeight="1" hidden="1" outlineLevel="1">
      <c r="A800" s="132"/>
      <c r="B800" s="137"/>
      <c r="C800" s="136"/>
      <c r="D800" s="95"/>
      <c r="F800" s="51"/>
      <c r="G800" s="51"/>
      <c r="H800" s="51"/>
    </row>
    <row r="801" spans="1:8" ht="15" customHeight="1" hidden="1" outlineLevel="1">
      <c r="A801" s="132"/>
      <c r="B801" s="137"/>
      <c r="C801" s="136"/>
      <c r="D801" s="95"/>
      <c r="F801" s="51"/>
      <c r="G801" s="51">
        <f>IF(ISERROR('IGS Rate Design'!$J$41*'IGS Customer Information'!$D801),"NA",'IGS Rate Design'!$J$41*'IGS Customer Information'!$D801)</f>
        <v>0</v>
      </c>
      <c r="H801" s="51">
        <f>IF(ISERROR('IGS Rate Design'!$J$56*'IGS Customer Information'!$D801),"NA",'IGS Rate Design'!$J$56*'IGS Customer Information'!$D801)</f>
        <v>0</v>
      </c>
    </row>
    <row r="802" spans="1:8" ht="15" customHeight="1" hidden="1" outlineLevel="1">
      <c r="A802" s="132"/>
      <c r="B802" s="137"/>
      <c r="C802" s="136"/>
      <c r="D802" s="95"/>
      <c r="F802" s="51"/>
      <c r="G802" s="51">
        <f>IF(ISERROR('IGS Rate Design'!$J$42*'IGS Customer Information'!$D802),"NA",'IGS Rate Design'!$J$42*'IGS Customer Information'!$D802)</f>
        <v>0</v>
      </c>
      <c r="H802" s="51">
        <f>IF(ISERROR('IGS Rate Design'!$J$57*'IGS Customer Information'!$D802),"NA",'IGS Rate Design'!$J$57*'IGS Customer Information'!$D802)</f>
        <v>0</v>
      </c>
    </row>
    <row r="803" spans="4:10" ht="15" collapsed="1">
      <c r="D803" s="88"/>
      <c r="E803" s="49" t="s">
        <v>27</v>
      </c>
      <c r="F803" s="52">
        <f>SUM(F795:F802)</f>
        <v>0</v>
      </c>
      <c r="G803" s="52">
        <f>SUM(G795:G802)</f>
        <v>0</v>
      </c>
      <c r="H803" s="52">
        <f>SUM(H795:H802)</f>
        <v>0</v>
      </c>
      <c r="I803" s="53" t="str">
        <f>IF(ISERROR((G803-F803)/F803),"NA",(G803-F803)/F803)</f>
        <v>NA</v>
      </c>
      <c r="J803" s="53" t="str">
        <f>IF(ISERROR((H803-F803)/F803),"NA",(H803-F803)/F803)</f>
        <v>NA</v>
      </c>
    </row>
    <row r="804" spans="1:4" ht="15">
      <c r="A804" s="134"/>
      <c r="B804" s="132"/>
      <c r="C804" s="132"/>
      <c r="D804" s="92"/>
    </row>
    <row r="805" spans="1:4" ht="15" customHeight="1" hidden="1" outlineLevel="1">
      <c r="A805" s="132"/>
      <c r="B805" s="135"/>
      <c r="C805" s="136"/>
      <c r="D805" s="95"/>
    </row>
    <row r="806" spans="1:8" ht="15" customHeight="1" hidden="1" outlineLevel="1">
      <c r="A806" s="132"/>
      <c r="B806" s="135"/>
      <c r="C806" s="136"/>
      <c r="D806" s="95"/>
      <c r="F806" s="51">
        <f>IF(ISERROR('IGS Rate Design'!$J$6*'IGS Customer Information'!$D806),"NA",'IGS Rate Design'!$J$6*'IGS Customer Information'!$D806)</f>
        <v>0</v>
      </c>
      <c r="G806" s="51">
        <f>IF(ISERROR('IGS Rate Design'!$J$37*'IGS Customer Information'!$D806),"NA",'IGS Rate Design'!$J$37*'IGS Customer Information'!$D806)</f>
        <v>0</v>
      </c>
      <c r="H806" s="51">
        <f>IF(ISERROR('IGS Rate Design'!$J$52*'IGS Customer Information'!$D806),"NA",'IGS Rate Design'!$J$52*'IGS Customer Information'!$D806)</f>
        <v>0</v>
      </c>
    </row>
    <row r="807" spans="1:8" ht="15" customHeight="1" hidden="1" outlineLevel="1">
      <c r="A807" s="132"/>
      <c r="B807" s="135"/>
      <c r="C807" s="136"/>
      <c r="D807" s="95"/>
      <c r="F807" s="51">
        <f>IF(ISERROR('IGS Rate Design'!$J$7*'IGS Customer Information'!$D807),"NA",'IGS Rate Design'!$J$7*'IGS Customer Information'!$D807)</f>
        <v>0</v>
      </c>
      <c r="G807" s="51">
        <f>IF(ISERROR('IGS Rate Design'!$J$38*'IGS Customer Information'!$D807),"NA",'IGS Rate Design'!$J$38*'IGS Customer Information'!$D807)</f>
        <v>0</v>
      </c>
      <c r="H807" s="51">
        <f>IF(ISERROR('IGS Rate Design'!$J$53*'IGS Customer Information'!$D807),"NA",'IGS Rate Design'!$J$53*'IGS Customer Information'!$D807)</f>
        <v>0</v>
      </c>
    </row>
    <row r="808" spans="1:8" ht="15" customHeight="1" hidden="1" outlineLevel="1">
      <c r="A808" s="132"/>
      <c r="B808" s="135"/>
      <c r="C808" s="136"/>
      <c r="D808" s="95"/>
      <c r="F808" s="51">
        <f>IF(ISERROR('IGS Rate Design'!$J$8*'IGS Customer Information'!$D808),"NA",'IGS Rate Design'!$J$8*'IGS Customer Information'!$D808)</f>
        <v>0</v>
      </c>
      <c r="G808" s="51">
        <f>IF(ISERROR('IGS Rate Design'!$J$39*'IGS Customer Information'!$D808),"NA",'IGS Rate Design'!$J$39*'IGS Customer Information'!$D808)</f>
        <v>0</v>
      </c>
      <c r="H808" s="51">
        <f>IF(ISERROR('IGS Rate Design'!$J$54*'IGS Customer Information'!$D808),"NA",'IGS Rate Design'!$J$54*'IGS Customer Information'!$D808)</f>
        <v>0</v>
      </c>
    </row>
    <row r="809" spans="1:8" ht="15" customHeight="1" hidden="1" outlineLevel="1">
      <c r="A809" s="132"/>
      <c r="B809" s="135"/>
      <c r="C809" s="136"/>
      <c r="D809" s="95"/>
      <c r="F809" s="51">
        <f>IF(ISERROR('IGS Rate Design'!$J$12*'IGS Customer Information'!$D809),"NA",'IGS Rate Design'!$J$12*'IGS Customer Information'!$D809)</f>
        <v>0</v>
      </c>
      <c r="G809" s="51"/>
      <c r="H809" s="51"/>
    </row>
    <row r="810" spans="1:8" ht="15" customHeight="1" hidden="1" outlineLevel="1">
      <c r="A810" s="132"/>
      <c r="B810" s="137"/>
      <c r="C810" s="136"/>
      <c r="D810" s="95"/>
      <c r="F810" s="51"/>
      <c r="G810" s="51"/>
      <c r="H810" s="51"/>
    </row>
    <row r="811" spans="1:8" ht="15" customHeight="1" hidden="1" outlineLevel="1">
      <c r="A811" s="132"/>
      <c r="B811" s="137"/>
      <c r="C811" s="136"/>
      <c r="D811" s="95"/>
      <c r="F811" s="51"/>
      <c r="G811" s="51">
        <f>IF(ISERROR('IGS Rate Design'!$J$41*'IGS Customer Information'!$D811),"NA",'IGS Rate Design'!$J$41*'IGS Customer Information'!$D811)</f>
        <v>0</v>
      </c>
      <c r="H811" s="51">
        <f>IF(ISERROR('IGS Rate Design'!$J$56*'IGS Customer Information'!$D811),"NA",'IGS Rate Design'!$J$56*'IGS Customer Information'!$D811)</f>
        <v>0</v>
      </c>
    </row>
    <row r="812" spans="1:8" ht="15" customHeight="1" hidden="1" outlineLevel="1">
      <c r="A812" s="132"/>
      <c r="B812" s="137"/>
      <c r="C812" s="136"/>
      <c r="D812" s="95"/>
      <c r="F812" s="51"/>
      <c r="G812" s="51">
        <f>IF(ISERROR('IGS Rate Design'!$J$42*'IGS Customer Information'!$D812),"NA",'IGS Rate Design'!$J$42*'IGS Customer Information'!$D812)</f>
        <v>0</v>
      </c>
      <c r="H812" s="51">
        <f>IF(ISERROR('IGS Rate Design'!$J$57*'IGS Customer Information'!$D812),"NA",'IGS Rate Design'!$J$57*'IGS Customer Information'!$D812)</f>
        <v>0</v>
      </c>
    </row>
    <row r="813" spans="4:10" ht="15" collapsed="1">
      <c r="D813" s="88"/>
      <c r="E813" s="49" t="s">
        <v>27</v>
      </c>
      <c r="F813" s="52">
        <f>SUM(F805:F812)</f>
        <v>0</v>
      </c>
      <c r="G813" s="52">
        <f>SUM(G805:G812)</f>
        <v>0</v>
      </c>
      <c r="H813" s="52">
        <f>SUM(H805:H812)</f>
        <v>0</v>
      </c>
      <c r="I813" s="53" t="str">
        <f>IF(ISERROR((G813-F813)/F813),"NA",(G813-F813)/F813)</f>
        <v>NA</v>
      </c>
      <c r="J813" s="53" t="str">
        <f>IF(ISERROR((H813-F813)/F813),"NA",(H813-F813)/F813)</f>
        <v>NA</v>
      </c>
    </row>
    <row r="814" spans="1:4" ht="15">
      <c r="A814" s="134"/>
      <c r="B814" s="132"/>
      <c r="C814" s="132"/>
      <c r="D814" s="92"/>
    </row>
    <row r="815" spans="1:4" ht="15" customHeight="1" hidden="1" outlineLevel="1">
      <c r="A815" s="132"/>
      <c r="B815" s="135"/>
      <c r="C815" s="136"/>
      <c r="D815" s="95"/>
    </row>
    <row r="816" spans="1:8" ht="15" customHeight="1" hidden="1" outlineLevel="1">
      <c r="A816" s="132"/>
      <c r="B816" s="135"/>
      <c r="C816" s="136"/>
      <c r="D816" s="95"/>
      <c r="F816" s="51">
        <f>IF(ISERROR('IGS Rate Design'!$J$6*'IGS Customer Information'!$D816),"NA",'IGS Rate Design'!$J$6*'IGS Customer Information'!$D816)</f>
        <v>0</v>
      </c>
      <c r="G816" s="51">
        <f>IF(ISERROR('IGS Rate Design'!$J$37*'IGS Customer Information'!$D816),"NA",'IGS Rate Design'!$J$37*'IGS Customer Information'!$D816)</f>
        <v>0</v>
      </c>
      <c r="H816" s="51">
        <f>IF(ISERROR('IGS Rate Design'!$J$52*'IGS Customer Information'!$D816),"NA",'IGS Rate Design'!$J$52*'IGS Customer Information'!$D816)</f>
        <v>0</v>
      </c>
    </row>
    <row r="817" spans="1:8" ht="15" customHeight="1" hidden="1" outlineLevel="1">
      <c r="A817" s="132"/>
      <c r="B817" s="135"/>
      <c r="C817" s="136"/>
      <c r="D817" s="95"/>
      <c r="F817" s="51">
        <f>IF(ISERROR('IGS Rate Design'!$J$7*'IGS Customer Information'!$D817),"NA",'IGS Rate Design'!$J$7*'IGS Customer Information'!$D817)</f>
        <v>0</v>
      </c>
      <c r="G817" s="51">
        <f>IF(ISERROR('IGS Rate Design'!$J$38*'IGS Customer Information'!$D817),"NA",'IGS Rate Design'!$J$38*'IGS Customer Information'!$D817)</f>
        <v>0</v>
      </c>
      <c r="H817" s="51">
        <f>IF(ISERROR('IGS Rate Design'!$J$53*'IGS Customer Information'!$D817),"NA",'IGS Rate Design'!$J$53*'IGS Customer Information'!$D817)</f>
        <v>0</v>
      </c>
    </row>
    <row r="818" spans="1:8" ht="15" customHeight="1" hidden="1" outlineLevel="1">
      <c r="A818" s="132"/>
      <c r="B818" s="135"/>
      <c r="C818" s="136"/>
      <c r="D818" s="95"/>
      <c r="F818" s="51">
        <f>IF(ISERROR('IGS Rate Design'!$J$8*'IGS Customer Information'!$D818),"NA",'IGS Rate Design'!$J$8*'IGS Customer Information'!$D818)</f>
        <v>0</v>
      </c>
      <c r="G818" s="51">
        <f>IF(ISERROR('IGS Rate Design'!$J$39*'IGS Customer Information'!$D818),"NA",'IGS Rate Design'!$J$39*'IGS Customer Information'!$D818)</f>
        <v>0</v>
      </c>
      <c r="H818" s="51">
        <f>IF(ISERROR('IGS Rate Design'!$J$54*'IGS Customer Information'!$D818),"NA",'IGS Rate Design'!$J$54*'IGS Customer Information'!$D818)</f>
        <v>0</v>
      </c>
    </row>
    <row r="819" spans="1:8" ht="15" customHeight="1" hidden="1" outlineLevel="1">
      <c r="A819" s="132"/>
      <c r="B819" s="135"/>
      <c r="C819" s="136"/>
      <c r="D819" s="95"/>
      <c r="F819" s="51">
        <f>IF(ISERROR('IGS Rate Design'!$J$12*'IGS Customer Information'!$D819),"NA",'IGS Rate Design'!$J$12*'IGS Customer Information'!$D819)</f>
        <v>0</v>
      </c>
      <c r="G819" s="51"/>
      <c r="H819" s="51"/>
    </row>
    <row r="820" spans="1:8" ht="15" customHeight="1" hidden="1" outlineLevel="1">
      <c r="A820" s="132"/>
      <c r="B820" s="137"/>
      <c r="C820" s="136"/>
      <c r="D820" s="95"/>
      <c r="F820" s="51"/>
      <c r="G820" s="51"/>
      <c r="H820" s="51"/>
    </row>
    <row r="821" spans="1:8" ht="15" customHeight="1" hidden="1" outlineLevel="1">
      <c r="A821" s="132"/>
      <c r="B821" s="137"/>
      <c r="C821" s="136"/>
      <c r="D821" s="95"/>
      <c r="F821" s="51"/>
      <c r="G821" s="51">
        <f>IF(ISERROR('IGS Rate Design'!$J$41*'IGS Customer Information'!$D821),"NA",'IGS Rate Design'!$J$41*'IGS Customer Information'!$D821)</f>
        <v>0</v>
      </c>
      <c r="H821" s="51">
        <f>IF(ISERROR('IGS Rate Design'!$J$56*'IGS Customer Information'!$D821),"NA",'IGS Rate Design'!$J$56*'IGS Customer Information'!$D821)</f>
        <v>0</v>
      </c>
    </row>
    <row r="822" spans="1:8" ht="15" customHeight="1" hidden="1" outlineLevel="1">
      <c r="A822" s="132"/>
      <c r="B822" s="137"/>
      <c r="C822" s="136"/>
      <c r="D822" s="95"/>
      <c r="F822" s="51"/>
      <c r="G822" s="51">
        <f>IF(ISERROR('IGS Rate Design'!$J$42*'IGS Customer Information'!$D822),"NA",'IGS Rate Design'!$J$42*'IGS Customer Information'!$D822)</f>
        <v>0</v>
      </c>
      <c r="H822" s="51">
        <f>IF(ISERROR('IGS Rate Design'!$J$57*'IGS Customer Information'!$D822),"NA",'IGS Rate Design'!$J$57*'IGS Customer Information'!$D822)</f>
        <v>0</v>
      </c>
    </row>
    <row r="823" spans="4:10" ht="15" collapsed="1">
      <c r="D823" s="88"/>
      <c r="E823" s="49" t="s">
        <v>27</v>
      </c>
      <c r="F823" s="52">
        <f>SUM(F815:F822)</f>
        <v>0</v>
      </c>
      <c r="G823" s="52">
        <f>SUM(G815:G822)</f>
        <v>0</v>
      </c>
      <c r="H823" s="52">
        <f>SUM(H815:H822)</f>
        <v>0</v>
      </c>
      <c r="I823" s="53" t="str">
        <f>IF(ISERROR((G823-F823)/F823),"NA",(G823-F823)/F823)</f>
        <v>NA</v>
      </c>
      <c r="J823" s="53" t="str">
        <f>IF(ISERROR((H823-F823)/F823),"NA",(H823-F823)/F823)</f>
        <v>NA</v>
      </c>
    </row>
    <row r="824" spans="1:4" ht="15">
      <c r="A824" s="134"/>
      <c r="B824" s="132"/>
      <c r="C824" s="132"/>
      <c r="D824" s="92"/>
    </row>
    <row r="825" spans="1:4" ht="15" customHeight="1" hidden="1" outlineLevel="1">
      <c r="A825" s="132"/>
      <c r="B825" s="135"/>
      <c r="C825" s="136"/>
      <c r="D825" s="95"/>
    </row>
    <row r="826" spans="1:8" ht="15" customHeight="1" hidden="1" outlineLevel="1">
      <c r="A826" s="132"/>
      <c r="B826" s="135"/>
      <c r="C826" s="136"/>
      <c r="D826" s="95"/>
      <c r="F826" s="51">
        <f>IF(ISERROR('IGS Rate Design'!$J$6*'IGS Customer Information'!$D826),"NA",'IGS Rate Design'!$J$6*'IGS Customer Information'!$D826)</f>
        <v>0</v>
      </c>
      <c r="G826" s="51">
        <f>IF(ISERROR('IGS Rate Design'!$J$37*'IGS Customer Information'!$D826),"NA",'IGS Rate Design'!$J$37*'IGS Customer Information'!$D826)</f>
        <v>0</v>
      </c>
      <c r="H826" s="51">
        <f>IF(ISERROR('IGS Rate Design'!$J$52*'IGS Customer Information'!$D826),"NA",'IGS Rate Design'!$J$52*'IGS Customer Information'!$D826)</f>
        <v>0</v>
      </c>
    </row>
    <row r="827" spans="1:8" ht="15" customHeight="1" hidden="1" outlineLevel="1">
      <c r="A827" s="132"/>
      <c r="B827" s="135"/>
      <c r="C827" s="136"/>
      <c r="D827" s="95"/>
      <c r="F827" s="51">
        <f>IF(ISERROR('IGS Rate Design'!$J$7*'IGS Customer Information'!$D827),"NA",'IGS Rate Design'!$J$7*'IGS Customer Information'!$D827)</f>
        <v>0</v>
      </c>
      <c r="G827" s="51">
        <f>IF(ISERROR('IGS Rate Design'!$J$38*'IGS Customer Information'!$D827),"NA",'IGS Rate Design'!$J$38*'IGS Customer Information'!$D827)</f>
        <v>0</v>
      </c>
      <c r="H827" s="51">
        <f>IF(ISERROR('IGS Rate Design'!$J$53*'IGS Customer Information'!$D827),"NA",'IGS Rate Design'!$J$53*'IGS Customer Information'!$D827)</f>
        <v>0</v>
      </c>
    </row>
    <row r="828" spans="1:8" ht="15" customHeight="1" hidden="1" outlineLevel="1">
      <c r="A828" s="132"/>
      <c r="B828" s="135"/>
      <c r="C828" s="136"/>
      <c r="D828" s="95"/>
      <c r="F828" s="51">
        <f>IF(ISERROR('IGS Rate Design'!$J$8*'IGS Customer Information'!$D828),"NA",'IGS Rate Design'!$J$8*'IGS Customer Information'!$D828)</f>
        <v>0</v>
      </c>
      <c r="G828" s="51">
        <f>IF(ISERROR('IGS Rate Design'!$J$39*'IGS Customer Information'!$D828),"NA",'IGS Rate Design'!$J$39*'IGS Customer Information'!$D828)</f>
        <v>0</v>
      </c>
      <c r="H828" s="51">
        <f>IF(ISERROR('IGS Rate Design'!$J$54*'IGS Customer Information'!$D828),"NA",'IGS Rate Design'!$J$54*'IGS Customer Information'!$D828)</f>
        <v>0</v>
      </c>
    </row>
    <row r="829" spans="1:8" ht="15" customHeight="1" hidden="1" outlineLevel="1">
      <c r="A829" s="132"/>
      <c r="B829" s="135"/>
      <c r="C829" s="136"/>
      <c r="D829" s="95"/>
      <c r="F829" s="51">
        <f>IF(ISERROR('IGS Rate Design'!$J$12*'IGS Customer Information'!$D829),"NA",'IGS Rate Design'!$J$12*'IGS Customer Information'!$D829)</f>
        <v>0</v>
      </c>
      <c r="G829" s="51"/>
      <c r="H829" s="51"/>
    </row>
    <row r="830" spans="1:8" ht="15" customHeight="1" hidden="1" outlineLevel="1">
      <c r="A830" s="132"/>
      <c r="B830" s="137"/>
      <c r="C830" s="136"/>
      <c r="D830" s="95"/>
      <c r="F830" s="51"/>
      <c r="G830" s="51"/>
      <c r="H830" s="51"/>
    </row>
    <row r="831" spans="1:8" ht="15" customHeight="1" hidden="1" outlineLevel="1">
      <c r="A831" s="132"/>
      <c r="B831" s="137"/>
      <c r="C831" s="136"/>
      <c r="D831" s="95"/>
      <c r="F831" s="51"/>
      <c r="G831" s="51">
        <f>IF(ISERROR('IGS Rate Design'!$J$41*'IGS Customer Information'!$D831),"NA",'IGS Rate Design'!$J$41*'IGS Customer Information'!$D831)</f>
        <v>0</v>
      </c>
      <c r="H831" s="51">
        <f>IF(ISERROR('IGS Rate Design'!$J$56*'IGS Customer Information'!$D831),"NA",'IGS Rate Design'!$J$56*'IGS Customer Information'!$D831)</f>
        <v>0</v>
      </c>
    </row>
    <row r="832" spans="1:8" ht="15" customHeight="1" hidden="1" outlineLevel="1">
      <c r="A832" s="132"/>
      <c r="B832" s="137"/>
      <c r="C832" s="136"/>
      <c r="D832" s="95"/>
      <c r="F832" s="51"/>
      <c r="G832" s="51">
        <f>IF(ISERROR('IGS Rate Design'!$J$42*'IGS Customer Information'!$D832),"NA",'IGS Rate Design'!$J$42*'IGS Customer Information'!$D832)</f>
        <v>0</v>
      </c>
      <c r="H832" s="51">
        <f>IF(ISERROR('IGS Rate Design'!$J$57*'IGS Customer Information'!$D832),"NA",'IGS Rate Design'!$J$57*'IGS Customer Information'!$D832)</f>
        <v>0</v>
      </c>
    </row>
    <row r="833" spans="4:10" ht="15" collapsed="1">
      <c r="D833" s="88"/>
      <c r="E833" s="49" t="s">
        <v>27</v>
      </c>
      <c r="F833" s="52">
        <f>SUM(F825:F832)</f>
        <v>0</v>
      </c>
      <c r="G833" s="52">
        <f>SUM(G825:G832)</f>
        <v>0</v>
      </c>
      <c r="H833" s="52">
        <f>SUM(H825:H832)</f>
        <v>0</v>
      </c>
      <c r="I833" s="53" t="str">
        <f>IF(ISERROR((G833-F833)/F833),"NA",(G833-F833)/F833)</f>
        <v>NA</v>
      </c>
      <c r="J833" s="53" t="str">
        <f>IF(ISERROR((H833-F833)/F833),"NA",(H833-F833)/F833)</f>
        <v>NA</v>
      </c>
    </row>
    <row r="834" spans="1:4" ht="15">
      <c r="A834" s="134"/>
      <c r="B834" s="132"/>
      <c r="C834" s="132"/>
      <c r="D834" s="92"/>
    </row>
    <row r="835" spans="1:4" ht="15" customHeight="1" hidden="1" outlineLevel="1">
      <c r="A835" s="132"/>
      <c r="B835" s="135"/>
      <c r="C835" s="136"/>
      <c r="D835" s="95"/>
    </row>
    <row r="836" spans="1:8" ht="15" customHeight="1" hidden="1" outlineLevel="1">
      <c r="A836" s="132"/>
      <c r="B836" s="135"/>
      <c r="C836" s="136"/>
      <c r="D836" s="95"/>
      <c r="F836" s="51">
        <f>IF(ISERROR('IGS Rate Design'!$J$6*'IGS Customer Information'!$D836),"NA",'IGS Rate Design'!$J$6*'IGS Customer Information'!$D836)</f>
        <v>0</v>
      </c>
      <c r="G836" s="51">
        <f>IF(ISERROR('IGS Rate Design'!$J$37*'IGS Customer Information'!$D836),"NA",'IGS Rate Design'!$J$37*'IGS Customer Information'!$D836)</f>
        <v>0</v>
      </c>
      <c r="H836" s="51">
        <f>IF(ISERROR('IGS Rate Design'!$J$52*'IGS Customer Information'!$D836),"NA",'IGS Rate Design'!$J$52*'IGS Customer Information'!$D836)</f>
        <v>0</v>
      </c>
    </row>
    <row r="837" spans="1:8" ht="15" customHeight="1" hidden="1" outlineLevel="1">
      <c r="A837" s="132"/>
      <c r="B837" s="135"/>
      <c r="C837" s="136"/>
      <c r="D837" s="95"/>
      <c r="F837" s="51">
        <f>IF(ISERROR('IGS Rate Design'!$J$7*'IGS Customer Information'!$D837),"NA",'IGS Rate Design'!$J$7*'IGS Customer Information'!$D837)</f>
        <v>0</v>
      </c>
      <c r="G837" s="51">
        <f>IF(ISERROR('IGS Rate Design'!$J$38*'IGS Customer Information'!$D837),"NA",'IGS Rate Design'!$J$38*'IGS Customer Information'!$D837)</f>
        <v>0</v>
      </c>
      <c r="H837" s="51">
        <f>IF(ISERROR('IGS Rate Design'!$J$53*'IGS Customer Information'!$D837),"NA",'IGS Rate Design'!$J$53*'IGS Customer Information'!$D837)</f>
        <v>0</v>
      </c>
    </row>
    <row r="838" spans="1:8" ht="15" customHeight="1" hidden="1" outlineLevel="1">
      <c r="A838" s="132"/>
      <c r="B838" s="135"/>
      <c r="C838" s="136"/>
      <c r="D838" s="95"/>
      <c r="F838" s="51">
        <f>IF(ISERROR('IGS Rate Design'!$J$8*'IGS Customer Information'!$D838),"NA",'IGS Rate Design'!$J$8*'IGS Customer Information'!$D838)</f>
        <v>0</v>
      </c>
      <c r="G838" s="51">
        <f>IF(ISERROR('IGS Rate Design'!$J$39*'IGS Customer Information'!$D838),"NA",'IGS Rate Design'!$J$39*'IGS Customer Information'!$D838)</f>
        <v>0</v>
      </c>
      <c r="H838" s="51">
        <f>IF(ISERROR('IGS Rate Design'!$J$54*'IGS Customer Information'!$D838),"NA",'IGS Rate Design'!$J$54*'IGS Customer Information'!$D838)</f>
        <v>0</v>
      </c>
    </row>
    <row r="839" spans="1:8" ht="15" customHeight="1" hidden="1" outlineLevel="1">
      <c r="A839" s="132"/>
      <c r="B839" s="135"/>
      <c r="C839" s="136"/>
      <c r="D839" s="95"/>
      <c r="F839" s="51">
        <f>IF(ISERROR('IGS Rate Design'!$J$12*'IGS Customer Information'!$D839),"NA",'IGS Rate Design'!$J$12*'IGS Customer Information'!$D839)</f>
        <v>0</v>
      </c>
      <c r="G839" s="51"/>
      <c r="H839" s="51"/>
    </row>
    <row r="840" spans="1:8" ht="15" customHeight="1" hidden="1" outlineLevel="1">
      <c r="A840" s="132"/>
      <c r="B840" s="137"/>
      <c r="C840" s="136"/>
      <c r="D840" s="95"/>
      <c r="F840" s="51"/>
      <c r="G840" s="51"/>
      <c r="H840" s="51"/>
    </row>
    <row r="841" spans="1:8" ht="15" customHeight="1" hidden="1" outlineLevel="1">
      <c r="A841" s="132"/>
      <c r="B841" s="137"/>
      <c r="C841" s="136"/>
      <c r="D841" s="95"/>
      <c r="F841" s="51"/>
      <c r="G841" s="51">
        <f>IF(ISERROR('IGS Rate Design'!$J$41*'IGS Customer Information'!$D841),"NA",'IGS Rate Design'!$J$41*'IGS Customer Information'!$D841)</f>
        <v>0</v>
      </c>
      <c r="H841" s="51">
        <f>IF(ISERROR('IGS Rate Design'!$J$56*'IGS Customer Information'!$D841),"NA",'IGS Rate Design'!$J$56*'IGS Customer Information'!$D841)</f>
        <v>0</v>
      </c>
    </row>
    <row r="842" spans="1:8" ht="15" customHeight="1" hidden="1" outlineLevel="1">
      <c r="A842" s="132"/>
      <c r="B842" s="137"/>
      <c r="C842" s="136"/>
      <c r="D842" s="95"/>
      <c r="F842" s="51"/>
      <c r="G842" s="51">
        <f>IF(ISERROR('IGS Rate Design'!$J$42*'IGS Customer Information'!$D842),"NA",'IGS Rate Design'!$J$42*'IGS Customer Information'!$D842)</f>
        <v>0</v>
      </c>
      <c r="H842" s="51">
        <f>IF(ISERROR('IGS Rate Design'!$J$57*'IGS Customer Information'!$D842),"NA",'IGS Rate Design'!$J$57*'IGS Customer Information'!$D842)</f>
        <v>0</v>
      </c>
    </row>
    <row r="843" spans="4:10" ht="15" collapsed="1">
      <c r="D843" s="88"/>
      <c r="E843" s="49" t="s">
        <v>27</v>
      </c>
      <c r="F843" s="52">
        <f>SUM(F835:F842)</f>
        <v>0</v>
      </c>
      <c r="G843" s="52">
        <f>SUM(G835:G842)</f>
        <v>0</v>
      </c>
      <c r="H843" s="52">
        <f>SUM(H835:H842)</f>
        <v>0</v>
      </c>
      <c r="I843" s="61" t="str">
        <f>IF(ISERROR((G843-F843)/F843),"NA",(G843-F843)/F843)</f>
        <v>NA</v>
      </c>
      <c r="J843" s="61" t="str">
        <f>IF(ISERROR((H843-F843)/F843),"NA",(H843-F843)/F843)</f>
        <v>NA</v>
      </c>
    </row>
    <row r="844" spans="1:4" ht="15">
      <c r="A844" s="134"/>
      <c r="B844" s="132"/>
      <c r="C844" s="132"/>
      <c r="D844" s="92"/>
    </row>
    <row r="845" spans="1:4" ht="15" customHeight="1" hidden="1" outlineLevel="1">
      <c r="A845" s="132"/>
      <c r="B845" s="135"/>
      <c r="C845" s="136"/>
      <c r="D845" s="95"/>
    </row>
    <row r="846" spans="1:8" ht="15" customHeight="1" hidden="1" outlineLevel="1">
      <c r="A846" s="132"/>
      <c r="B846" s="135"/>
      <c r="C846" s="136"/>
      <c r="D846" s="95"/>
      <c r="F846" s="51">
        <f>IF(ISERROR('IGS Rate Design'!$J$6*'IGS Customer Information'!$D846),"NA",'IGS Rate Design'!$J$6*'IGS Customer Information'!$D846)</f>
        <v>0</v>
      </c>
      <c r="G846" s="51">
        <f>IF(ISERROR('IGS Rate Design'!$J$37*'IGS Customer Information'!$D846),"NA",'IGS Rate Design'!$J$37*'IGS Customer Information'!$D846)</f>
        <v>0</v>
      </c>
      <c r="H846" s="51">
        <f>IF(ISERROR('IGS Rate Design'!$J$52*'IGS Customer Information'!$D846),"NA",'IGS Rate Design'!$J$52*'IGS Customer Information'!$D846)</f>
        <v>0</v>
      </c>
    </row>
    <row r="847" spans="1:8" ht="15" customHeight="1" hidden="1" outlineLevel="1">
      <c r="A847" s="132"/>
      <c r="B847" s="135"/>
      <c r="C847" s="136"/>
      <c r="D847" s="95"/>
      <c r="F847" s="51">
        <f>IF(ISERROR('IGS Rate Design'!$J$7*'IGS Customer Information'!$D847),"NA",'IGS Rate Design'!$J$7*'IGS Customer Information'!$D847)</f>
        <v>0</v>
      </c>
      <c r="G847" s="51">
        <f>IF(ISERROR('IGS Rate Design'!$J$38*'IGS Customer Information'!$D847),"NA",'IGS Rate Design'!$J$38*'IGS Customer Information'!$D847)</f>
        <v>0</v>
      </c>
      <c r="H847" s="51">
        <f>IF(ISERROR('IGS Rate Design'!$J$53*'IGS Customer Information'!$D847),"NA",'IGS Rate Design'!$J$53*'IGS Customer Information'!$D847)</f>
        <v>0</v>
      </c>
    </row>
    <row r="848" spans="1:8" ht="15" customHeight="1" hidden="1" outlineLevel="1">
      <c r="A848" s="132"/>
      <c r="B848" s="135"/>
      <c r="C848" s="136"/>
      <c r="D848" s="95"/>
      <c r="F848" s="51">
        <f>IF(ISERROR('IGS Rate Design'!$J$8*'IGS Customer Information'!$D848),"NA",'IGS Rate Design'!$J$8*'IGS Customer Information'!$D848)</f>
        <v>0</v>
      </c>
      <c r="G848" s="51">
        <f>IF(ISERROR('IGS Rate Design'!$J$39*'IGS Customer Information'!$D848),"NA",'IGS Rate Design'!$J$39*'IGS Customer Information'!$D848)</f>
        <v>0</v>
      </c>
      <c r="H848" s="51">
        <f>IF(ISERROR('IGS Rate Design'!$J$54*'IGS Customer Information'!$D848),"NA",'IGS Rate Design'!$J$54*'IGS Customer Information'!$D848)</f>
        <v>0</v>
      </c>
    </row>
    <row r="849" spans="1:8" ht="15" customHeight="1" hidden="1" outlineLevel="1">
      <c r="A849" s="132"/>
      <c r="B849" s="135"/>
      <c r="C849" s="136"/>
      <c r="D849" s="95"/>
      <c r="F849" s="51">
        <f>IF(ISERROR('IGS Rate Design'!$J$12*'IGS Customer Information'!$D849),"NA",'IGS Rate Design'!$J$12*'IGS Customer Information'!$D849)</f>
        <v>0</v>
      </c>
      <c r="G849" s="51"/>
      <c r="H849" s="51"/>
    </row>
    <row r="850" spans="1:8" ht="15" customHeight="1" hidden="1" outlineLevel="1">
      <c r="A850" s="132"/>
      <c r="B850" s="137"/>
      <c r="C850" s="136"/>
      <c r="D850" s="95"/>
      <c r="F850" s="51"/>
      <c r="G850" s="51"/>
      <c r="H850" s="51"/>
    </row>
    <row r="851" spans="1:8" ht="15" customHeight="1" hidden="1" outlineLevel="1">
      <c r="A851" s="132"/>
      <c r="B851" s="137"/>
      <c r="C851" s="136"/>
      <c r="D851" s="95"/>
      <c r="F851" s="51"/>
      <c r="G851" s="51">
        <f>IF(ISERROR('IGS Rate Design'!$J$41*'IGS Customer Information'!$D851),"NA",'IGS Rate Design'!$J$41*'IGS Customer Information'!$D851)</f>
        <v>0</v>
      </c>
      <c r="H851" s="51">
        <f>IF(ISERROR('IGS Rate Design'!$J$56*'IGS Customer Information'!$D851),"NA",'IGS Rate Design'!$J$56*'IGS Customer Information'!$D851)</f>
        <v>0</v>
      </c>
    </row>
    <row r="852" spans="1:8" ht="15" customHeight="1" hidden="1" outlineLevel="1">
      <c r="A852" s="132"/>
      <c r="B852" s="137"/>
      <c r="C852" s="136"/>
      <c r="D852" s="95"/>
      <c r="F852" s="51"/>
      <c r="G852" s="51">
        <f>IF(ISERROR('IGS Rate Design'!$J$42*'IGS Customer Information'!$D852),"NA",'IGS Rate Design'!$J$42*'IGS Customer Information'!$D852)</f>
        <v>0</v>
      </c>
      <c r="H852" s="51">
        <f>IF(ISERROR('IGS Rate Design'!$J$57*'IGS Customer Information'!$D852),"NA",'IGS Rate Design'!$J$57*'IGS Customer Information'!$D852)</f>
        <v>0</v>
      </c>
    </row>
    <row r="853" spans="4:10" ht="15" collapsed="1">
      <c r="D853" s="88"/>
      <c r="E853" s="49" t="s">
        <v>27</v>
      </c>
      <c r="F853" s="52">
        <f>SUM(F845:F852)</f>
        <v>0</v>
      </c>
      <c r="G853" s="52">
        <f>SUM(G845:G852)</f>
        <v>0</v>
      </c>
      <c r="H853" s="52">
        <f>SUM(H845:H852)</f>
        <v>0</v>
      </c>
      <c r="I853" s="53" t="str">
        <f>IF(ISERROR((G853-F853)/F853),"NA",(G853-F853)/F853)</f>
        <v>NA</v>
      </c>
      <c r="J853" s="53" t="str">
        <f>IF(ISERROR((H853-F853)/F853),"NA",(H853-F853)/F853)</f>
        <v>NA</v>
      </c>
    </row>
    <row r="854" spans="1:4" ht="15">
      <c r="A854" s="134"/>
      <c r="B854" s="132"/>
      <c r="C854" s="132"/>
      <c r="D854" s="92"/>
    </row>
    <row r="855" spans="1:4" ht="15" customHeight="1" hidden="1" outlineLevel="1">
      <c r="A855" s="132"/>
      <c r="B855" s="135"/>
      <c r="C855" s="136"/>
      <c r="D855" s="95"/>
    </row>
    <row r="856" spans="1:8" ht="15" customHeight="1" hidden="1" outlineLevel="1">
      <c r="A856" s="132"/>
      <c r="B856" s="135"/>
      <c r="C856" s="136"/>
      <c r="D856" s="95"/>
      <c r="F856" s="51">
        <f>IF(ISERROR('IGS Rate Design'!$J$6*'IGS Customer Information'!$D856),"NA",'IGS Rate Design'!$J$6*'IGS Customer Information'!$D856)</f>
        <v>0</v>
      </c>
      <c r="G856" s="51">
        <f>IF(ISERROR('IGS Rate Design'!$J$37*'IGS Customer Information'!$D856),"NA",'IGS Rate Design'!$J$37*'IGS Customer Information'!$D856)</f>
        <v>0</v>
      </c>
      <c r="H856" s="51">
        <f>IF(ISERROR('IGS Rate Design'!$J$52*'IGS Customer Information'!$D856),"NA",'IGS Rate Design'!$J$52*'IGS Customer Information'!$D856)</f>
        <v>0</v>
      </c>
    </row>
    <row r="857" spans="1:8" ht="15" customHeight="1" hidden="1" outlineLevel="1">
      <c r="A857" s="132"/>
      <c r="B857" s="135"/>
      <c r="C857" s="136"/>
      <c r="D857" s="95"/>
      <c r="F857" s="51">
        <f>IF(ISERROR('IGS Rate Design'!$J$7*'IGS Customer Information'!$D857),"NA",'IGS Rate Design'!$J$7*'IGS Customer Information'!$D857)</f>
        <v>0</v>
      </c>
      <c r="G857" s="51">
        <f>IF(ISERROR('IGS Rate Design'!$J$38*'IGS Customer Information'!$D857),"NA",'IGS Rate Design'!$J$38*'IGS Customer Information'!$D857)</f>
        <v>0</v>
      </c>
      <c r="H857" s="51">
        <f>IF(ISERROR('IGS Rate Design'!$J$53*'IGS Customer Information'!$D857),"NA",'IGS Rate Design'!$J$53*'IGS Customer Information'!$D857)</f>
        <v>0</v>
      </c>
    </row>
    <row r="858" spans="1:8" ht="15" customHeight="1" hidden="1" outlineLevel="1">
      <c r="A858" s="132"/>
      <c r="B858" s="135"/>
      <c r="C858" s="136"/>
      <c r="D858" s="95"/>
      <c r="F858" s="51">
        <f>IF(ISERROR('IGS Rate Design'!$J$8*'IGS Customer Information'!$D858),"NA",'IGS Rate Design'!$J$8*'IGS Customer Information'!$D858)</f>
        <v>0</v>
      </c>
      <c r="G858" s="51">
        <f>IF(ISERROR('IGS Rate Design'!$J$39*'IGS Customer Information'!$D858),"NA",'IGS Rate Design'!$J$39*'IGS Customer Information'!$D858)</f>
        <v>0</v>
      </c>
      <c r="H858" s="51">
        <f>IF(ISERROR('IGS Rate Design'!$J$54*'IGS Customer Information'!$D858),"NA",'IGS Rate Design'!$J$54*'IGS Customer Information'!$D858)</f>
        <v>0</v>
      </c>
    </row>
    <row r="859" spans="1:8" ht="15" customHeight="1" hidden="1" outlineLevel="1">
      <c r="A859" s="132"/>
      <c r="B859" s="135"/>
      <c r="C859" s="136"/>
      <c r="D859" s="95"/>
      <c r="F859" s="51">
        <f>IF(ISERROR('IGS Rate Design'!$J$12*'IGS Customer Information'!$D859),"NA",'IGS Rate Design'!$J$12*'IGS Customer Information'!$D859)</f>
        <v>0</v>
      </c>
      <c r="G859" s="51"/>
      <c r="H859" s="51"/>
    </row>
    <row r="860" spans="1:8" ht="15" customHeight="1" hidden="1" outlineLevel="1">
      <c r="A860" s="132"/>
      <c r="B860" s="137"/>
      <c r="C860" s="136"/>
      <c r="D860" s="95"/>
      <c r="F860" s="51"/>
      <c r="G860" s="51"/>
      <c r="H860" s="51"/>
    </row>
    <row r="861" spans="1:8" ht="15" customHeight="1" hidden="1" outlineLevel="1">
      <c r="A861" s="132"/>
      <c r="B861" s="137"/>
      <c r="C861" s="136"/>
      <c r="D861" s="95"/>
      <c r="F861" s="51"/>
      <c r="G861" s="51">
        <f>IF(ISERROR('IGS Rate Design'!$J$41*'IGS Customer Information'!$D861),"NA",'IGS Rate Design'!$J$41*'IGS Customer Information'!$D861)</f>
        <v>0</v>
      </c>
      <c r="H861" s="51">
        <f>IF(ISERROR('IGS Rate Design'!$J$56*'IGS Customer Information'!$D861),"NA",'IGS Rate Design'!$J$56*'IGS Customer Information'!$D861)</f>
        <v>0</v>
      </c>
    </row>
    <row r="862" spans="1:8" ht="15" customHeight="1" hidden="1" outlineLevel="1">
      <c r="A862" s="132"/>
      <c r="B862" s="137"/>
      <c r="C862" s="136"/>
      <c r="D862" s="95"/>
      <c r="F862" s="51"/>
      <c r="G862" s="51">
        <f>IF(ISERROR('IGS Rate Design'!$J$42*'IGS Customer Information'!$D862),"NA",'IGS Rate Design'!$J$42*'IGS Customer Information'!$D862)</f>
        <v>0</v>
      </c>
      <c r="H862" s="51">
        <f>IF(ISERROR('IGS Rate Design'!$J$57*'IGS Customer Information'!$D862),"NA",'IGS Rate Design'!$J$57*'IGS Customer Information'!$D862)</f>
        <v>0</v>
      </c>
    </row>
    <row r="863" spans="4:10" ht="15" collapsed="1">
      <c r="D863" s="88"/>
      <c r="E863" s="49" t="s">
        <v>27</v>
      </c>
      <c r="F863" s="52">
        <f>SUM(F855:F862)</f>
        <v>0</v>
      </c>
      <c r="G863" s="52">
        <f>SUM(G855:G862)</f>
        <v>0</v>
      </c>
      <c r="H863" s="52">
        <f>SUM(H855:H862)</f>
        <v>0</v>
      </c>
      <c r="I863" s="53" t="str">
        <f>IF(ISERROR((G863-F863)/F863),"NA",(G863-F863)/F863)</f>
        <v>NA</v>
      </c>
      <c r="J863" s="53" t="str">
        <f>IF(ISERROR((H863-F863)/F863),"NA",(H863-F863)/F863)</f>
        <v>NA</v>
      </c>
    </row>
    <row r="864" spans="1:4" ht="15">
      <c r="A864" s="134"/>
      <c r="B864" s="132"/>
      <c r="C864" s="132"/>
      <c r="D864" s="92"/>
    </row>
    <row r="865" spans="1:4" ht="15" customHeight="1" hidden="1" outlineLevel="1">
      <c r="A865" s="132"/>
      <c r="B865" s="135"/>
      <c r="C865" s="136"/>
      <c r="D865" s="95"/>
    </row>
    <row r="866" spans="1:8" ht="15" customHeight="1" hidden="1" outlineLevel="1">
      <c r="A866" s="132"/>
      <c r="B866" s="135"/>
      <c r="C866" s="136"/>
      <c r="D866" s="95"/>
      <c r="F866" s="51">
        <f>IF(ISERROR('IGS Rate Design'!$J$6*'IGS Customer Information'!$D866),"NA",'IGS Rate Design'!$J$6*'IGS Customer Information'!$D866)</f>
        <v>0</v>
      </c>
      <c r="G866" s="51">
        <f>IF(ISERROR('IGS Rate Design'!$J$37*'IGS Customer Information'!$D866),"NA",'IGS Rate Design'!$J$37*'IGS Customer Information'!$D866)</f>
        <v>0</v>
      </c>
      <c r="H866" s="51">
        <f>IF(ISERROR('IGS Rate Design'!$J$52*'IGS Customer Information'!$D866),"NA",'IGS Rate Design'!$J$52*'IGS Customer Information'!$D866)</f>
        <v>0</v>
      </c>
    </row>
    <row r="867" spans="1:8" ht="15" customHeight="1" hidden="1" outlineLevel="1">
      <c r="A867" s="132"/>
      <c r="B867" s="135"/>
      <c r="C867" s="136"/>
      <c r="D867" s="95"/>
      <c r="F867" s="51">
        <f>IF(ISERROR('IGS Rate Design'!$J$7*'IGS Customer Information'!$D867),"NA",'IGS Rate Design'!$J$7*'IGS Customer Information'!$D867)</f>
        <v>0</v>
      </c>
      <c r="G867" s="51">
        <f>IF(ISERROR('IGS Rate Design'!$J$38*'IGS Customer Information'!$D867),"NA",'IGS Rate Design'!$J$38*'IGS Customer Information'!$D867)</f>
        <v>0</v>
      </c>
      <c r="H867" s="51">
        <f>IF(ISERROR('IGS Rate Design'!$J$53*'IGS Customer Information'!$D867),"NA",'IGS Rate Design'!$J$53*'IGS Customer Information'!$D867)</f>
        <v>0</v>
      </c>
    </row>
    <row r="868" spans="1:8" ht="15" customHeight="1" hidden="1" outlineLevel="1">
      <c r="A868" s="132"/>
      <c r="B868" s="135"/>
      <c r="C868" s="136"/>
      <c r="D868" s="95"/>
      <c r="F868" s="51">
        <f>IF(ISERROR('IGS Rate Design'!$J$8*'IGS Customer Information'!$D868),"NA",'IGS Rate Design'!$J$8*'IGS Customer Information'!$D868)</f>
        <v>0</v>
      </c>
      <c r="G868" s="51">
        <f>IF(ISERROR('IGS Rate Design'!$J$39*'IGS Customer Information'!$D868),"NA",'IGS Rate Design'!$J$39*'IGS Customer Information'!$D868)</f>
        <v>0</v>
      </c>
      <c r="H868" s="51">
        <f>IF(ISERROR('IGS Rate Design'!$J$54*'IGS Customer Information'!$D868),"NA",'IGS Rate Design'!$J$54*'IGS Customer Information'!$D868)</f>
        <v>0</v>
      </c>
    </row>
    <row r="869" spans="1:8" ht="15" customHeight="1" hidden="1" outlineLevel="1">
      <c r="A869" s="132"/>
      <c r="B869" s="135"/>
      <c r="C869" s="136"/>
      <c r="D869" s="95"/>
      <c r="F869" s="51">
        <f>IF(ISERROR('IGS Rate Design'!$J$12*'IGS Customer Information'!$D869),"NA",'IGS Rate Design'!$J$12*'IGS Customer Information'!$D869)</f>
        <v>0</v>
      </c>
      <c r="G869" s="51"/>
      <c r="H869" s="51"/>
    </row>
    <row r="870" spans="1:8" ht="15" customHeight="1" hidden="1" outlineLevel="1">
      <c r="A870" s="132"/>
      <c r="B870" s="137"/>
      <c r="C870" s="136"/>
      <c r="D870" s="95"/>
      <c r="F870" s="51"/>
      <c r="G870" s="51"/>
      <c r="H870" s="51"/>
    </row>
    <row r="871" spans="1:8" ht="15" customHeight="1" hidden="1" outlineLevel="1">
      <c r="A871" s="132"/>
      <c r="B871" s="137"/>
      <c r="C871" s="136"/>
      <c r="D871" s="95"/>
      <c r="F871" s="51"/>
      <c r="G871" s="51">
        <f>IF(ISERROR('IGS Rate Design'!$J$41*'IGS Customer Information'!$D871),"NA",'IGS Rate Design'!$J$41*'IGS Customer Information'!$D871)</f>
        <v>0</v>
      </c>
      <c r="H871" s="51">
        <f>IF(ISERROR('IGS Rate Design'!$J$56*'IGS Customer Information'!$D871),"NA",'IGS Rate Design'!$J$56*'IGS Customer Information'!$D871)</f>
        <v>0</v>
      </c>
    </row>
    <row r="872" spans="1:8" ht="15" customHeight="1" hidden="1" outlineLevel="1">
      <c r="A872" s="132"/>
      <c r="B872" s="137"/>
      <c r="C872" s="136"/>
      <c r="D872" s="95"/>
      <c r="F872" s="51"/>
      <c r="G872" s="51">
        <f>IF(ISERROR('IGS Rate Design'!$J$42*'IGS Customer Information'!$D872),"NA",'IGS Rate Design'!$J$42*'IGS Customer Information'!$D872)</f>
        <v>0</v>
      </c>
      <c r="H872" s="51">
        <f>IF(ISERROR('IGS Rate Design'!$J$57*'IGS Customer Information'!$D872),"NA",'IGS Rate Design'!$J$57*'IGS Customer Information'!$D872)</f>
        <v>0</v>
      </c>
    </row>
    <row r="873" spans="4:10" ht="15" collapsed="1">
      <c r="D873" s="88"/>
      <c r="E873" s="49" t="s">
        <v>27</v>
      </c>
      <c r="F873" s="52">
        <f>SUM(F865:F872)</f>
        <v>0</v>
      </c>
      <c r="G873" s="52">
        <f>SUM(G865:G872)</f>
        <v>0</v>
      </c>
      <c r="H873" s="52">
        <f>SUM(H865:H872)</f>
        <v>0</v>
      </c>
      <c r="I873" s="53" t="str">
        <f>IF(ISERROR((G873-F873)/F873),"NA",(G873-F873)/F873)</f>
        <v>NA</v>
      </c>
      <c r="J873" s="53" t="str">
        <f>IF(ISERROR((H873-F873)/F873),"NA",(H873-F873)/F873)</f>
        <v>NA</v>
      </c>
    </row>
    <row r="874" spans="1:4" ht="15">
      <c r="A874" s="134"/>
      <c r="B874" s="132"/>
      <c r="C874" s="132"/>
      <c r="D874" s="92"/>
    </row>
    <row r="875" spans="1:4" ht="15" customHeight="1" hidden="1" outlineLevel="1">
      <c r="A875" s="132"/>
      <c r="B875" s="135"/>
      <c r="C875" s="136"/>
      <c r="D875" s="95"/>
    </row>
    <row r="876" spans="1:8" ht="15" customHeight="1" hidden="1" outlineLevel="1">
      <c r="A876" s="132"/>
      <c r="B876" s="135"/>
      <c r="C876" s="136"/>
      <c r="D876" s="95"/>
      <c r="F876" s="51">
        <f>IF(ISERROR('IGS Rate Design'!$J$6*'IGS Customer Information'!$D876),"NA",'IGS Rate Design'!$J$6*'IGS Customer Information'!$D876)</f>
        <v>0</v>
      </c>
      <c r="G876" s="51">
        <f>IF(ISERROR('IGS Rate Design'!$J$37*'IGS Customer Information'!$D876),"NA",'IGS Rate Design'!$J$37*'IGS Customer Information'!$D876)</f>
        <v>0</v>
      </c>
      <c r="H876" s="51">
        <f>IF(ISERROR('IGS Rate Design'!$J$52*'IGS Customer Information'!$D876),"NA",'IGS Rate Design'!$J$52*'IGS Customer Information'!$D876)</f>
        <v>0</v>
      </c>
    </row>
    <row r="877" spans="1:8" ht="15" customHeight="1" hidden="1" outlineLevel="1">
      <c r="A877" s="132"/>
      <c r="B877" s="135"/>
      <c r="C877" s="136"/>
      <c r="D877" s="95"/>
      <c r="F877" s="51">
        <f>IF(ISERROR('IGS Rate Design'!$J$7*'IGS Customer Information'!$D877),"NA",'IGS Rate Design'!$J$7*'IGS Customer Information'!$D877)</f>
        <v>0</v>
      </c>
      <c r="G877" s="51">
        <f>IF(ISERROR('IGS Rate Design'!$J$38*'IGS Customer Information'!$D877),"NA",'IGS Rate Design'!$J$38*'IGS Customer Information'!$D877)</f>
        <v>0</v>
      </c>
      <c r="H877" s="51">
        <f>IF(ISERROR('IGS Rate Design'!$J$53*'IGS Customer Information'!$D877),"NA",'IGS Rate Design'!$J$53*'IGS Customer Information'!$D877)</f>
        <v>0</v>
      </c>
    </row>
    <row r="878" spans="1:8" ht="15" customHeight="1" hidden="1" outlineLevel="1">
      <c r="A878" s="132"/>
      <c r="B878" s="135"/>
      <c r="C878" s="136"/>
      <c r="D878" s="95"/>
      <c r="F878" s="51">
        <f>IF(ISERROR('IGS Rate Design'!$J$8*'IGS Customer Information'!$D878),"NA",'IGS Rate Design'!$J$8*'IGS Customer Information'!$D878)</f>
        <v>0</v>
      </c>
      <c r="G878" s="51">
        <f>IF(ISERROR('IGS Rate Design'!$J$39*'IGS Customer Information'!$D878),"NA",'IGS Rate Design'!$J$39*'IGS Customer Information'!$D878)</f>
        <v>0</v>
      </c>
      <c r="H878" s="51">
        <f>IF(ISERROR('IGS Rate Design'!$J$54*'IGS Customer Information'!$D878),"NA",'IGS Rate Design'!$J$54*'IGS Customer Information'!$D878)</f>
        <v>0</v>
      </c>
    </row>
    <row r="879" spans="1:8" ht="15" customHeight="1" hidden="1" outlineLevel="1">
      <c r="A879" s="132"/>
      <c r="B879" s="135"/>
      <c r="C879" s="136"/>
      <c r="D879" s="95"/>
      <c r="F879" s="51">
        <f>IF(ISERROR('IGS Rate Design'!$J$12*'IGS Customer Information'!$D879),"NA",'IGS Rate Design'!$J$12*'IGS Customer Information'!$D879)</f>
        <v>0</v>
      </c>
      <c r="G879" s="51"/>
      <c r="H879" s="51"/>
    </row>
    <row r="880" spans="1:8" ht="15" customHeight="1" hidden="1" outlineLevel="1">
      <c r="A880" s="132"/>
      <c r="B880" s="137"/>
      <c r="C880" s="136"/>
      <c r="D880" s="95"/>
      <c r="F880" s="51"/>
      <c r="G880" s="51"/>
      <c r="H880" s="51"/>
    </row>
    <row r="881" spans="1:8" ht="15" customHeight="1" hidden="1" outlineLevel="1">
      <c r="A881" s="132"/>
      <c r="B881" s="137"/>
      <c r="C881" s="136"/>
      <c r="D881" s="95"/>
      <c r="F881" s="51"/>
      <c r="G881" s="51">
        <f>IF(ISERROR('IGS Rate Design'!$J$41*'IGS Customer Information'!$D881),"NA",'IGS Rate Design'!$J$41*'IGS Customer Information'!$D881)</f>
        <v>0</v>
      </c>
      <c r="H881" s="51">
        <f>IF(ISERROR('IGS Rate Design'!$J$56*'IGS Customer Information'!$D881),"NA",'IGS Rate Design'!$J$56*'IGS Customer Information'!$D881)</f>
        <v>0</v>
      </c>
    </row>
    <row r="882" spans="1:8" ht="15" customHeight="1" hidden="1" outlineLevel="1">
      <c r="A882" s="132"/>
      <c r="B882" s="137"/>
      <c r="C882" s="136"/>
      <c r="D882" s="95"/>
      <c r="F882" s="51"/>
      <c r="G882" s="51">
        <f>IF(ISERROR('IGS Rate Design'!$J$42*'IGS Customer Information'!$D882),"NA",'IGS Rate Design'!$J$42*'IGS Customer Information'!$D882)</f>
        <v>0</v>
      </c>
      <c r="H882" s="51">
        <f>IF(ISERROR('IGS Rate Design'!$J$57*'IGS Customer Information'!$D882),"NA",'IGS Rate Design'!$J$57*'IGS Customer Information'!$D882)</f>
        <v>0</v>
      </c>
    </row>
    <row r="883" spans="4:10" ht="15" collapsed="1">
      <c r="D883" s="88"/>
      <c r="E883" s="49" t="s">
        <v>27</v>
      </c>
      <c r="F883" s="52">
        <f>SUM(F875:F882)</f>
        <v>0</v>
      </c>
      <c r="G883" s="52">
        <f>SUM(G875:G882)</f>
        <v>0</v>
      </c>
      <c r="H883" s="52">
        <f>SUM(H875:H882)</f>
        <v>0</v>
      </c>
      <c r="I883" s="53" t="str">
        <f>IF(ISERROR((G883-F883)/F883),"NA",(G883-F883)/F883)</f>
        <v>NA</v>
      </c>
      <c r="J883" s="53" t="str">
        <f>IF(ISERROR((H883-F883)/F883),"NA",(H883-F883)/F883)</f>
        <v>NA</v>
      </c>
    </row>
    <row r="884" spans="1:4" ht="15">
      <c r="A884" s="134"/>
      <c r="B884" s="132"/>
      <c r="C884" s="132"/>
      <c r="D884" s="92"/>
    </row>
    <row r="885" spans="1:4" ht="15" customHeight="1" hidden="1" outlineLevel="1">
      <c r="A885" s="132"/>
      <c r="B885" s="135"/>
      <c r="C885" s="136"/>
      <c r="D885" s="95"/>
    </row>
    <row r="886" spans="1:8" ht="15" customHeight="1" hidden="1" outlineLevel="1">
      <c r="A886" s="132"/>
      <c r="B886" s="135"/>
      <c r="C886" s="136"/>
      <c r="D886" s="95"/>
      <c r="F886" s="51">
        <f>IF(ISERROR('IGS Rate Design'!$J$6*'IGS Customer Information'!$D886),"NA",'IGS Rate Design'!$J$6*'IGS Customer Information'!$D886)</f>
        <v>0</v>
      </c>
      <c r="G886" s="51">
        <f>IF(ISERROR('IGS Rate Design'!$J$37*'IGS Customer Information'!$D886),"NA",'IGS Rate Design'!$J$37*'IGS Customer Information'!$D886)</f>
        <v>0</v>
      </c>
      <c r="H886" s="51">
        <f>IF(ISERROR('IGS Rate Design'!$J$52*'IGS Customer Information'!$D886),"NA",'IGS Rate Design'!$J$52*'IGS Customer Information'!$D886)</f>
        <v>0</v>
      </c>
    </row>
    <row r="887" spans="1:8" ht="15" customHeight="1" hidden="1" outlineLevel="1">
      <c r="A887" s="132"/>
      <c r="B887" s="135"/>
      <c r="C887" s="136"/>
      <c r="D887" s="95"/>
      <c r="F887" s="51">
        <f>IF(ISERROR('IGS Rate Design'!$J$7*'IGS Customer Information'!$D887),"NA",'IGS Rate Design'!$J$7*'IGS Customer Information'!$D887)</f>
        <v>0</v>
      </c>
      <c r="G887" s="51">
        <f>IF(ISERROR('IGS Rate Design'!$J$38*'IGS Customer Information'!$D887),"NA",'IGS Rate Design'!$J$38*'IGS Customer Information'!$D887)</f>
        <v>0</v>
      </c>
      <c r="H887" s="51">
        <f>IF(ISERROR('IGS Rate Design'!$J$53*'IGS Customer Information'!$D887),"NA",'IGS Rate Design'!$J$53*'IGS Customer Information'!$D887)</f>
        <v>0</v>
      </c>
    </row>
    <row r="888" spans="1:8" ht="15" customHeight="1" hidden="1" outlineLevel="1">
      <c r="A888" s="132"/>
      <c r="B888" s="135"/>
      <c r="C888" s="136"/>
      <c r="D888" s="95"/>
      <c r="F888" s="51">
        <f>IF(ISERROR('IGS Rate Design'!$J$8*'IGS Customer Information'!$D888),"NA",'IGS Rate Design'!$J$8*'IGS Customer Information'!$D888)</f>
        <v>0</v>
      </c>
      <c r="G888" s="51">
        <f>IF(ISERROR('IGS Rate Design'!$J$39*'IGS Customer Information'!$D888),"NA",'IGS Rate Design'!$J$39*'IGS Customer Information'!$D888)</f>
        <v>0</v>
      </c>
      <c r="H888" s="51">
        <f>IF(ISERROR('IGS Rate Design'!$J$54*'IGS Customer Information'!$D888),"NA",'IGS Rate Design'!$J$54*'IGS Customer Information'!$D888)</f>
        <v>0</v>
      </c>
    </row>
    <row r="889" spans="1:8" ht="15" customHeight="1" hidden="1" outlineLevel="1">
      <c r="A889" s="132"/>
      <c r="B889" s="135"/>
      <c r="C889" s="136"/>
      <c r="D889" s="95"/>
      <c r="F889" s="51">
        <f>IF(ISERROR('IGS Rate Design'!$J$12*'IGS Customer Information'!$D889),"NA",'IGS Rate Design'!$J$12*'IGS Customer Information'!$D889)</f>
        <v>0</v>
      </c>
      <c r="G889" s="51"/>
      <c r="H889" s="51"/>
    </row>
    <row r="890" spans="1:8" ht="15" customHeight="1" hidden="1" outlineLevel="1">
      <c r="A890" s="132"/>
      <c r="B890" s="137"/>
      <c r="C890" s="136"/>
      <c r="D890" s="95"/>
      <c r="F890" s="51"/>
      <c r="G890" s="51"/>
      <c r="H890" s="51"/>
    </row>
    <row r="891" spans="1:8" ht="15" customHeight="1" hidden="1" outlineLevel="1">
      <c r="A891" s="132"/>
      <c r="B891" s="137"/>
      <c r="C891" s="136"/>
      <c r="D891" s="95"/>
      <c r="F891" s="51"/>
      <c r="G891" s="51">
        <f>IF(ISERROR('IGS Rate Design'!$J$41*'IGS Customer Information'!$D891),"NA",'IGS Rate Design'!$J$41*'IGS Customer Information'!$D891)</f>
        <v>0</v>
      </c>
      <c r="H891" s="51">
        <f>IF(ISERROR('IGS Rate Design'!$J$56*'IGS Customer Information'!$D891),"NA",'IGS Rate Design'!$J$56*'IGS Customer Information'!$D891)</f>
        <v>0</v>
      </c>
    </row>
    <row r="892" spans="1:8" ht="15" customHeight="1" hidden="1" outlineLevel="1">
      <c r="A892" s="132"/>
      <c r="B892" s="137"/>
      <c r="C892" s="136"/>
      <c r="D892" s="95"/>
      <c r="F892" s="51"/>
      <c r="G892" s="51">
        <f>IF(ISERROR('IGS Rate Design'!$J$42*'IGS Customer Information'!$D892),"NA",'IGS Rate Design'!$J$42*'IGS Customer Information'!$D892)</f>
        <v>0</v>
      </c>
      <c r="H892" s="51">
        <f>IF(ISERROR('IGS Rate Design'!$J$57*'IGS Customer Information'!$D892),"NA",'IGS Rate Design'!$J$57*'IGS Customer Information'!$D892)</f>
        <v>0</v>
      </c>
    </row>
    <row r="893" spans="4:10" ht="15" collapsed="1">
      <c r="D893" s="88"/>
      <c r="E893" s="49" t="s">
        <v>27</v>
      </c>
      <c r="F893" s="52">
        <f>SUM(F885:F892)</f>
        <v>0</v>
      </c>
      <c r="G893" s="52">
        <f>SUM(G885:G892)</f>
        <v>0</v>
      </c>
      <c r="H893" s="52">
        <f>SUM(H885:H892)</f>
        <v>0</v>
      </c>
      <c r="I893" s="53" t="str">
        <f>IF(ISERROR((G893-F893)/F893),"NA",(G893-F893)/F893)</f>
        <v>NA</v>
      </c>
      <c r="J893" s="53" t="str">
        <f>IF(ISERROR((H893-F893)/F893),"NA",(H893-F893)/F893)</f>
        <v>NA</v>
      </c>
    </row>
    <row r="894" spans="1:4" ht="15">
      <c r="A894" s="134"/>
      <c r="B894" s="132"/>
      <c r="C894" s="132"/>
      <c r="D894" s="92"/>
    </row>
    <row r="895" spans="1:4" ht="15" customHeight="1" hidden="1" outlineLevel="1">
      <c r="A895" s="132"/>
      <c r="B895" s="135"/>
      <c r="C895" s="136"/>
      <c r="D895" s="95"/>
    </row>
    <row r="896" spans="1:8" ht="15" customHeight="1" hidden="1" outlineLevel="1">
      <c r="A896" s="132"/>
      <c r="B896" s="135"/>
      <c r="C896" s="136"/>
      <c r="D896" s="95"/>
      <c r="F896" s="51">
        <f>IF(ISERROR('IGS Rate Design'!$J$6*'IGS Customer Information'!$D896),"NA",'IGS Rate Design'!$J$6*'IGS Customer Information'!$D896)</f>
        <v>0</v>
      </c>
      <c r="G896" s="51">
        <f>IF(ISERROR('IGS Rate Design'!$J$37*'IGS Customer Information'!$D896),"NA",'IGS Rate Design'!$J$37*'IGS Customer Information'!$D896)</f>
        <v>0</v>
      </c>
      <c r="H896" s="51">
        <f>IF(ISERROR('IGS Rate Design'!$J$52*'IGS Customer Information'!$D896),"NA",'IGS Rate Design'!$J$52*'IGS Customer Information'!$D896)</f>
        <v>0</v>
      </c>
    </row>
    <row r="897" spans="1:8" ht="15" customHeight="1" hidden="1" outlineLevel="1">
      <c r="A897" s="132"/>
      <c r="B897" s="135"/>
      <c r="C897" s="136"/>
      <c r="D897" s="95"/>
      <c r="F897" s="51">
        <f>IF(ISERROR('IGS Rate Design'!$J$7*'IGS Customer Information'!$D897),"NA",'IGS Rate Design'!$J$7*'IGS Customer Information'!$D897)</f>
        <v>0</v>
      </c>
      <c r="G897" s="51">
        <f>IF(ISERROR('IGS Rate Design'!$J$38*'IGS Customer Information'!$D897),"NA",'IGS Rate Design'!$J$38*'IGS Customer Information'!$D897)</f>
        <v>0</v>
      </c>
      <c r="H897" s="51">
        <f>IF(ISERROR('IGS Rate Design'!$J$53*'IGS Customer Information'!$D897),"NA",'IGS Rate Design'!$J$53*'IGS Customer Information'!$D897)</f>
        <v>0</v>
      </c>
    </row>
    <row r="898" spans="1:8" ht="15" customHeight="1" hidden="1" outlineLevel="1">
      <c r="A898" s="132"/>
      <c r="B898" s="135"/>
      <c r="C898" s="136"/>
      <c r="D898" s="95"/>
      <c r="F898" s="51">
        <f>IF(ISERROR('IGS Rate Design'!$J$8*'IGS Customer Information'!$D898),"NA",'IGS Rate Design'!$J$8*'IGS Customer Information'!$D898)</f>
        <v>0</v>
      </c>
      <c r="G898" s="51">
        <f>IF(ISERROR('IGS Rate Design'!$J$39*'IGS Customer Information'!$D898),"NA",'IGS Rate Design'!$J$39*'IGS Customer Information'!$D898)</f>
        <v>0</v>
      </c>
      <c r="H898" s="51">
        <f>IF(ISERROR('IGS Rate Design'!$J$54*'IGS Customer Information'!$D898),"NA",'IGS Rate Design'!$J$54*'IGS Customer Information'!$D898)</f>
        <v>0</v>
      </c>
    </row>
    <row r="899" spans="1:8" ht="15" customHeight="1" hidden="1" outlineLevel="1">
      <c r="A899" s="132"/>
      <c r="B899" s="135"/>
      <c r="C899" s="136"/>
      <c r="D899" s="95"/>
      <c r="F899" s="51">
        <f>IF(ISERROR('IGS Rate Design'!$J$12*'IGS Customer Information'!$D899),"NA",'IGS Rate Design'!$J$12*'IGS Customer Information'!$D899)</f>
        <v>0</v>
      </c>
      <c r="G899" s="51"/>
      <c r="H899" s="51"/>
    </row>
    <row r="900" spans="1:8" ht="15" customHeight="1" hidden="1" outlineLevel="1">
      <c r="A900" s="132"/>
      <c r="B900" s="137"/>
      <c r="C900" s="136"/>
      <c r="D900" s="95"/>
      <c r="F900" s="51"/>
      <c r="G900" s="51"/>
      <c r="H900" s="51"/>
    </row>
    <row r="901" spans="1:8" ht="15" customHeight="1" hidden="1" outlineLevel="1">
      <c r="A901" s="132"/>
      <c r="B901" s="137"/>
      <c r="C901" s="136"/>
      <c r="D901" s="95"/>
      <c r="F901" s="51"/>
      <c r="G901" s="51">
        <f>IF(ISERROR('IGS Rate Design'!$J$41*'IGS Customer Information'!$D901),"NA",'IGS Rate Design'!$J$41*'IGS Customer Information'!$D901)</f>
        <v>0</v>
      </c>
      <c r="H901" s="51">
        <f>IF(ISERROR('IGS Rate Design'!$J$56*'IGS Customer Information'!$D901),"NA",'IGS Rate Design'!$J$56*'IGS Customer Information'!$D901)</f>
        <v>0</v>
      </c>
    </row>
    <row r="902" spans="1:8" ht="15" customHeight="1" hidden="1" outlineLevel="1">
      <c r="A902" s="132"/>
      <c r="B902" s="137"/>
      <c r="C902" s="136"/>
      <c r="D902" s="95"/>
      <c r="F902" s="51"/>
      <c r="G902" s="51">
        <f>IF(ISERROR('IGS Rate Design'!$J$42*'IGS Customer Information'!$D902),"NA",'IGS Rate Design'!$J$42*'IGS Customer Information'!$D902)</f>
        <v>0</v>
      </c>
      <c r="H902" s="51">
        <f>IF(ISERROR('IGS Rate Design'!$J$57*'IGS Customer Information'!$D902),"NA",'IGS Rate Design'!$J$57*'IGS Customer Information'!$D902)</f>
        <v>0</v>
      </c>
    </row>
    <row r="903" spans="4:10" ht="15" collapsed="1">
      <c r="D903" s="88"/>
      <c r="E903" s="49" t="s">
        <v>27</v>
      </c>
      <c r="F903" s="52">
        <f>SUM(F895:F902)</f>
        <v>0</v>
      </c>
      <c r="G903" s="52">
        <f>SUM(G895:G902)</f>
        <v>0</v>
      </c>
      <c r="H903" s="52">
        <f>SUM(H895:H902)</f>
        <v>0</v>
      </c>
      <c r="I903" s="53" t="str">
        <f>IF(ISERROR((G903-F903)/F903),"NA",(G903-F903)/F903)</f>
        <v>NA</v>
      </c>
      <c r="J903" s="53" t="str">
        <f>IF(ISERROR((H903-F903)/F903),"NA",(H903-F903)/F903)</f>
        <v>NA</v>
      </c>
    </row>
    <row r="904" spans="1:4" ht="15.75">
      <c r="A904" s="138"/>
      <c r="B904" s="132"/>
      <c r="C904" s="132"/>
      <c r="D904" s="92"/>
    </row>
    <row r="905" spans="1:4" ht="15" customHeight="1" hidden="1" outlineLevel="1">
      <c r="A905" s="132"/>
      <c r="B905" s="135"/>
      <c r="C905" s="136"/>
      <c r="D905" s="95"/>
    </row>
    <row r="906" spans="1:8" ht="15" customHeight="1" hidden="1" outlineLevel="1">
      <c r="A906" s="132"/>
      <c r="B906" s="135"/>
      <c r="C906" s="136"/>
      <c r="D906" s="95"/>
      <c r="F906" s="51">
        <f>IF(ISERROR('IGS Rate Design'!$J$6*'IGS Customer Information'!$D906),"NA",'IGS Rate Design'!$J$6*'IGS Customer Information'!$D906)</f>
        <v>0</v>
      </c>
      <c r="G906" s="51">
        <f>IF(ISERROR('IGS Rate Design'!$J$37*'IGS Customer Information'!$D906),"NA",'IGS Rate Design'!$J$37*'IGS Customer Information'!$D906)</f>
        <v>0</v>
      </c>
      <c r="H906" s="51">
        <f>IF(ISERROR('IGS Rate Design'!$J$52*'IGS Customer Information'!$D906),"NA",'IGS Rate Design'!$J$52*'IGS Customer Information'!$D906)</f>
        <v>0</v>
      </c>
    </row>
    <row r="907" spans="1:8" ht="15" customHeight="1" hidden="1" outlineLevel="1">
      <c r="A907" s="132"/>
      <c r="B907" s="135"/>
      <c r="C907" s="136"/>
      <c r="D907" s="95"/>
      <c r="F907" s="51">
        <f>IF(ISERROR('IGS Rate Design'!$J$7*'IGS Customer Information'!$D907),"NA",'IGS Rate Design'!$J$7*'IGS Customer Information'!$D907)</f>
        <v>0</v>
      </c>
      <c r="G907" s="51">
        <f>IF(ISERROR('IGS Rate Design'!$J$38*'IGS Customer Information'!$D907),"NA",'IGS Rate Design'!$J$38*'IGS Customer Information'!$D907)</f>
        <v>0</v>
      </c>
      <c r="H907" s="51">
        <f>IF(ISERROR('IGS Rate Design'!$J$53*'IGS Customer Information'!$D907),"NA",'IGS Rate Design'!$J$53*'IGS Customer Information'!$D907)</f>
        <v>0</v>
      </c>
    </row>
    <row r="908" spans="1:8" ht="15" customHeight="1" hidden="1" outlineLevel="1">
      <c r="A908" s="132"/>
      <c r="B908" s="135"/>
      <c r="C908" s="139"/>
      <c r="D908" s="95"/>
      <c r="F908" s="51">
        <f>IF(ISERROR('IGS Rate Design'!$J$8*'IGS Customer Information'!$D908),"NA",'IGS Rate Design'!$J$8*'IGS Customer Information'!$D908)</f>
        <v>0</v>
      </c>
      <c r="G908" s="51">
        <f>IF(ISERROR('IGS Rate Design'!$J$39*'IGS Customer Information'!$D908),"NA",'IGS Rate Design'!$J$39*'IGS Customer Information'!$D908)</f>
        <v>0</v>
      </c>
      <c r="H908" s="51">
        <f>IF(ISERROR('IGS Rate Design'!$J$54*'IGS Customer Information'!$D908),"NA",'IGS Rate Design'!$J$54*'IGS Customer Information'!$D908)</f>
        <v>0</v>
      </c>
    </row>
    <row r="909" spans="1:8" ht="15" customHeight="1" hidden="1" outlineLevel="1">
      <c r="A909" s="132"/>
      <c r="B909" s="135"/>
      <c r="C909" s="136"/>
      <c r="D909" s="95"/>
      <c r="F909" s="51">
        <f>IF(ISERROR('IGS Rate Design'!$J$12*'IGS Customer Information'!$D909),"NA",'IGS Rate Design'!$J$12*'IGS Customer Information'!$D909)</f>
        <v>0</v>
      </c>
      <c r="G909" s="51"/>
      <c r="H909" s="51"/>
    </row>
    <row r="910" spans="1:8" ht="15" customHeight="1" hidden="1" outlineLevel="1">
      <c r="A910" s="132"/>
      <c r="B910" s="137"/>
      <c r="C910" s="136"/>
      <c r="D910" s="95"/>
      <c r="F910" s="51"/>
      <c r="G910" s="51"/>
      <c r="H910" s="51"/>
    </row>
    <row r="911" spans="1:8" ht="15" customHeight="1" hidden="1" outlineLevel="1">
      <c r="A911" s="132"/>
      <c r="B911" s="137"/>
      <c r="C911" s="136"/>
      <c r="D911" s="95"/>
      <c r="F911" s="51"/>
      <c r="G911" s="51">
        <f>IF(ISERROR('IGS Rate Design'!$J$41*'IGS Customer Information'!$D911),"NA",'IGS Rate Design'!$J$41*'IGS Customer Information'!$D911)</f>
        <v>0</v>
      </c>
      <c r="H911" s="51">
        <f>IF(ISERROR('IGS Rate Design'!$J$56*'IGS Customer Information'!$D911),"NA",'IGS Rate Design'!$J$56*'IGS Customer Information'!$D911)</f>
        <v>0</v>
      </c>
    </row>
    <row r="912" spans="1:8" ht="15" customHeight="1" hidden="1" outlineLevel="1">
      <c r="A912" s="132"/>
      <c r="B912" s="137"/>
      <c r="C912" s="136"/>
      <c r="D912" s="95"/>
      <c r="F912" s="51"/>
      <c r="G912" s="51">
        <f>IF(ISERROR('IGS Rate Design'!$J$42*'IGS Customer Information'!$D912),"NA",'IGS Rate Design'!$J$42*'IGS Customer Information'!$D912)</f>
        <v>0</v>
      </c>
      <c r="H912" s="51">
        <f>IF(ISERROR('IGS Rate Design'!$J$57*'IGS Customer Information'!$D912),"NA",'IGS Rate Design'!$J$57*'IGS Customer Information'!$D912)</f>
        <v>0</v>
      </c>
    </row>
    <row r="913" spans="4:10" ht="15" collapsed="1">
      <c r="D913" s="88"/>
      <c r="E913" s="49" t="s">
        <v>27</v>
      </c>
      <c r="F913" s="52">
        <f>SUM(F905:F912)</f>
        <v>0</v>
      </c>
      <c r="G913" s="52">
        <f>SUM(G905:G912)</f>
        <v>0</v>
      </c>
      <c r="H913" s="52">
        <f>SUM(H905:H912)</f>
        <v>0</v>
      </c>
      <c r="I913" s="53" t="str">
        <f>IF(ISERROR((G913-F913)/F913),"NA",(G913-F913)/F913)</f>
        <v>NA</v>
      </c>
      <c r="J913" s="53" t="str">
        <f>IF(ISERROR((H913-F913)/F913),"NA",(H913-F913)/F913)</f>
        <v>NA</v>
      </c>
    </row>
    <row r="914" spans="1:4" ht="15">
      <c r="A914" s="134"/>
      <c r="B914" s="132"/>
      <c r="C914" s="132"/>
      <c r="D914" s="92"/>
    </row>
    <row r="915" spans="1:4" ht="15" customHeight="1" hidden="1" outlineLevel="1">
      <c r="A915" s="132"/>
      <c r="B915" s="135"/>
      <c r="C915" s="136"/>
      <c r="D915" s="95"/>
    </row>
    <row r="916" spans="1:8" ht="15" customHeight="1" hidden="1" outlineLevel="1">
      <c r="A916" s="132"/>
      <c r="B916" s="135"/>
      <c r="C916" s="136"/>
      <c r="D916" s="95"/>
      <c r="F916" s="51">
        <f>IF(ISERROR('IGS Rate Design'!$J$6*'IGS Customer Information'!$D916),"NA",'IGS Rate Design'!$J$6*'IGS Customer Information'!$D916)</f>
        <v>0</v>
      </c>
      <c r="G916" s="51">
        <f>IF(ISERROR('IGS Rate Design'!$J$37*'IGS Customer Information'!$D916),"NA",'IGS Rate Design'!$J$37*'IGS Customer Information'!$D916)</f>
        <v>0</v>
      </c>
      <c r="H916" s="51">
        <f>IF(ISERROR('IGS Rate Design'!$J$52*'IGS Customer Information'!$D916),"NA",'IGS Rate Design'!$J$52*'IGS Customer Information'!$D916)</f>
        <v>0</v>
      </c>
    </row>
    <row r="917" spans="1:8" ht="15" customHeight="1" hidden="1" outlineLevel="1">
      <c r="A917" s="132"/>
      <c r="B917" s="135"/>
      <c r="C917" s="136"/>
      <c r="D917" s="95"/>
      <c r="F917" s="51">
        <f>IF(ISERROR('IGS Rate Design'!$J$7*'IGS Customer Information'!$D917),"NA",'IGS Rate Design'!$J$7*'IGS Customer Information'!$D917)</f>
        <v>0</v>
      </c>
      <c r="G917" s="51">
        <f>IF(ISERROR('IGS Rate Design'!$J$38*'IGS Customer Information'!$D917),"NA",'IGS Rate Design'!$J$38*'IGS Customer Information'!$D917)</f>
        <v>0</v>
      </c>
      <c r="H917" s="51">
        <f>IF(ISERROR('IGS Rate Design'!$J$53*'IGS Customer Information'!$D917),"NA",'IGS Rate Design'!$J$53*'IGS Customer Information'!$D917)</f>
        <v>0</v>
      </c>
    </row>
    <row r="918" spans="1:8" ht="15" customHeight="1" hidden="1" outlineLevel="1">
      <c r="A918" s="132"/>
      <c r="B918" s="135"/>
      <c r="C918" s="136"/>
      <c r="D918" s="95"/>
      <c r="F918" s="51">
        <f>IF(ISERROR('IGS Rate Design'!$J$8*'IGS Customer Information'!$D918),"NA",'IGS Rate Design'!$J$8*'IGS Customer Information'!$D918)</f>
        <v>0</v>
      </c>
      <c r="G918" s="51">
        <f>IF(ISERROR('IGS Rate Design'!$J$39*'IGS Customer Information'!$D918),"NA",'IGS Rate Design'!$J$39*'IGS Customer Information'!$D918)</f>
        <v>0</v>
      </c>
      <c r="H918" s="51">
        <f>IF(ISERROR('IGS Rate Design'!$J$54*'IGS Customer Information'!$D918),"NA",'IGS Rate Design'!$J$54*'IGS Customer Information'!$D918)</f>
        <v>0</v>
      </c>
    </row>
    <row r="919" spans="1:8" ht="15" customHeight="1" hidden="1" outlineLevel="1">
      <c r="A919" s="132"/>
      <c r="B919" s="135"/>
      <c r="C919" s="136"/>
      <c r="D919" s="95"/>
      <c r="F919" s="51">
        <f>IF(ISERROR('IGS Rate Design'!$J$12*'IGS Customer Information'!$D919),"NA",'IGS Rate Design'!$J$12*'IGS Customer Information'!$D919)</f>
        <v>0</v>
      </c>
      <c r="G919" s="51"/>
      <c r="H919" s="51"/>
    </row>
    <row r="920" spans="1:8" ht="15" customHeight="1" hidden="1" outlineLevel="1">
      <c r="A920" s="132"/>
      <c r="B920" s="137"/>
      <c r="C920" s="136"/>
      <c r="D920" s="95"/>
      <c r="F920" s="51"/>
      <c r="G920" s="51"/>
      <c r="H920" s="51"/>
    </row>
    <row r="921" spans="1:8" ht="15" customHeight="1" hidden="1" outlineLevel="1">
      <c r="A921" s="132"/>
      <c r="B921" s="137"/>
      <c r="C921" s="136"/>
      <c r="D921" s="95"/>
      <c r="F921" s="51"/>
      <c r="G921" s="51">
        <f>IF(ISERROR('IGS Rate Design'!$J$41*'IGS Customer Information'!$D921),"NA",'IGS Rate Design'!$J$41*'IGS Customer Information'!$D921)</f>
        <v>0</v>
      </c>
      <c r="H921" s="51">
        <f>IF(ISERROR('IGS Rate Design'!$J$56*'IGS Customer Information'!$D921),"NA",'IGS Rate Design'!$J$56*'IGS Customer Information'!$D921)</f>
        <v>0</v>
      </c>
    </row>
    <row r="922" spans="1:8" ht="15" customHeight="1" hidden="1" outlineLevel="1">
      <c r="A922" s="132"/>
      <c r="B922" s="137"/>
      <c r="C922" s="136"/>
      <c r="D922" s="95"/>
      <c r="F922" s="51"/>
      <c r="G922" s="51">
        <f>IF(ISERROR('IGS Rate Design'!$J$42*'IGS Customer Information'!$D922),"NA",'IGS Rate Design'!$J$42*'IGS Customer Information'!$D922)</f>
        <v>0</v>
      </c>
      <c r="H922" s="51">
        <f>IF(ISERROR('IGS Rate Design'!$J$57*'IGS Customer Information'!$D922),"NA",'IGS Rate Design'!$J$57*'IGS Customer Information'!$D922)</f>
        <v>0</v>
      </c>
    </row>
    <row r="923" spans="4:10" ht="15" collapsed="1">
      <c r="D923" s="88"/>
      <c r="E923" s="49" t="s">
        <v>27</v>
      </c>
      <c r="F923" s="52">
        <f>SUM(F915:F922)</f>
        <v>0</v>
      </c>
      <c r="G923" s="52">
        <f>SUM(G915:G922)</f>
        <v>0</v>
      </c>
      <c r="H923" s="52">
        <f>SUM(H915:H922)</f>
        <v>0</v>
      </c>
      <c r="I923" s="53" t="str">
        <f>IF(ISERROR((G923-F923)/F923),"NA",(G923-F923)/F923)</f>
        <v>NA</v>
      </c>
      <c r="J923" s="53" t="str">
        <f>IF(ISERROR((H923-F923)/F923),"NA",(H923-F923)/F923)</f>
        <v>NA</v>
      </c>
    </row>
    <row r="924" spans="1:4" ht="15">
      <c r="A924" s="134"/>
      <c r="B924" s="132"/>
      <c r="C924" s="132"/>
      <c r="D924" s="92"/>
    </row>
    <row r="925" spans="1:4" ht="15" customHeight="1" hidden="1" outlineLevel="1">
      <c r="A925" s="132"/>
      <c r="B925" s="135"/>
      <c r="C925" s="136"/>
      <c r="D925" s="95"/>
    </row>
    <row r="926" spans="1:8" ht="15" customHeight="1" hidden="1" outlineLevel="1">
      <c r="A926" s="132"/>
      <c r="B926" s="135"/>
      <c r="C926" s="136"/>
      <c r="D926" s="95"/>
      <c r="F926" s="51">
        <f>IF(ISERROR('IGS Rate Design'!$J$6*'IGS Customer Information'!$D926),"NA",'IGS Rate Design'!$J$6*'IGS Customer Information'!$D926)</f>
        <v>0</v>
      </c>
      <c r="G926" s="51">
        <f>IF(ISERROR('IGS Rate Design'!$J$37*'IGS Customer Information'!$D926),"NA",'IGS Rate Design'!$J$37*'IGS Customer Information'!$D926)</f>
        <v>0</v>
      </c>
      <c r="H926" s="51">
        <f>IF(ISERROR('IGS Rate Design'!$J$52*'IGS Customer Information'!$D926),"NA",'IGS Rate Design'!$J$52*'IGS Customer Information'!$D926)</f>
        <v>0</v>
      </c>
    </row>
    <row r="927" spans="1:8" ht="15" customHeight="1" hidden="1" outlineLevel="1">
      <c r="A927" s="132"/>
      <c r="B927" s="135"/>
      <c r="C927" s="136"/>
      <c r="D927" s="95"/>
      <c r="F927" s="51">
        <f>IF(ISERROR('IGS Rate Design'!$J$7*'IGS Customer Information'!$D927),"NA",'IGS Rate Design'!$J$7*'IGS Customer Information'!$D927)</f>
        <v>0</v>
      </c>
      <c r="G927" s="51">
        <f>IF(ISERROR('IGS Rate Design'!$J$38*'IGS Customer Information'!$D927),"NA",'IGS Rate Design'!$J$38*'IGS Customer Information'!$D927)</f>
        <v>0</v>
      </c>
      <c r="H927" s="51">
        <f>IF(ISERROR('IGS Rate Design'!$J$53*'IGS Customer Information'!$D927),"NA",'IGS Rate Design'!$J$53*'IGS Customer Information'!$D927)</f>
        <v>0</v>
      </c>
    </row>
    <row r="928" spans="1:8" ht="15" customHeight="1" hidden="1" outlineLevel="1">
      <c r="A928" s="132"/>
      <c r="B928" s="135"/>
      <c r="C928" s="136"/>
      <c r="D928" s="95"/>
      <c r="F928" s="51">
        <f>IF(ISERROR('IGS Rate Design'!$J$8*'IGS Customer Information'!$D928),"NA",'IGS Rate Design'!$J$8*'IGS Customer Information'!$D928)</f>
        <v>0</v>
      </c>
      <c r="G928" s="51">
        <f>IF(ISERROR('IGS Rate Design'!$J$39*'IGS Customer Information'!$D928),"NA",'IGS Rate Design'!$J$39*'IGS Customer Information'!$D928)</f>
        <v>0</v>
      </c>
      <c r="H928" s="51">
        <f>IF(ISERROR('IGS Rate Design'!$J$54*'IGS Customer Information'!$D928),"NA",'IGS Rate Design'!$J$54*'IGS Customer Information'!$D928)</f>
        <v>0</v>
      </c>
    </row>
    <row r="929" spans="1:8" ht="15" customHeight="1" hidden="1" outlineLevel="1">
      <c r="A929" s="132"/>
      <c r="B929" s="135"/>
      <c r="C929" s="136"/>
      <c r="D929" s="95"/>
      <c r="F929" s="51">
        <f>IF(ISERROR('IGS Rate Design'!$J$12*'IGS Customer Information'!$D929),"NA",'IGS Rate Design'!$J$12*'IGS Customer Information'!$D929)</f>
        <v>0</v>
      </c>
      <c r="G929" s="51"/>
      <c r="H929" s="51"/>
    </row>
    <row r="930" spans="1:8" ht="15" customHeight="1" hidden="1" outlineLevel="1">
      <c r="A930" s="132"/>
      <c r="B930" s="137"/>
      <c r="C930" s="136"/>
      <c r="D930" s="95"/>
      <c r="F930" s="51"/>
      <c r="G930" s="51"/>
      <c r="H930" s="51"/>
    </row>
    <row r="931" spans="1:8" ht="15" customHeight="1" hidden="1" outlineLevel="1">
      <c r="A931" s="132"/>
      <c r="B931" s="137"/>
      <c r="C931" s="136"/>
      <c r="D931" s="95"/>
      <c r="F931" s="51"/>
      <c r="G931" s="51">
        <f>IF(ISERROR('IGS Rate Design'!$J$41*'IGS Customer Information'!$D931),"NA",'IGS Rate Design'!$J$41*'IGS Customer Information'!$D931)</f>
        <v>0</v>
      </c>
      <c r="H931" s="51">
        <f>IF(ISERROR('IGS Rate Design'!$J$56*'IGS Customer Information'!$D931),"NA",'IGS Rate Design'!$J$56*'IGS Customer Information'!$D931)</f>
        <v>0</v>
      </c>
    </row>
    <row r="932" spans="1:8" ht="15" customHeight="1" hidden="1" outlineLevel="1">
      <c r="A932" s="132"/>
      <c r="B932" s="137"/>
      <c r="C932" s="136"/>
      <c r="D932" s="95"/>
      <c r="F932" s="51"/>
      <c r="G932" s="51">
        <f>IF(ISERROR('IGS Rate Design'!$J$42*'IGS Customer Information'!$D932),"NA",'IGS Rate Design'!$J$42*'IGS Customer Information'!$D932)</f>
        <v>0</v>
      </c>
      <c r="H932" s="51">
        <f>IF(ISERROR('IGS Rate Design'!$J$57*'IGS Customer Information'!$D932),"NA",'IGS Rate Design'!$J$57*'IGS Customer Information'!$D932)</f>
        <v>0</v>
      </c>
    </row>
    <row r="933" spans="4:10" ht="15" collapsed="1">
      <c r="D933" s="88"/>
      <c r="E933" s="49" t="s">
        <v>27</v>
      </c>
      <c r="F933" s="52">
        <f>SUM(F925:F932)</f>
        <v>0</v>
      </c>
      <c r="G933" s="52">
        <f>SUM(G925:G932)</f>
        <v>0</v>
      </c>
      <c r="H933" s="52">
        <f>SUM(H925:H932)</f>
        <v>0</v>
      </c>
      <c r="I933" s="53" t="str">
        <f>IF(ISERROR((G933-F933)/F933),"NA",(G933-F933)/F933)</f>
        <v>NA</v>
      </c>
      <c r="J933" s="53" t="str">
        <f>IF(ISERROR((H933-F933)/F933),"NA",(H933-F933)/F933)</f>
        <v>NA</v>
      </c>
    </row>
    <row r="934" spans="1:4" ht="15">
      <c r="A934" s="134"/>
      <c r="B934" s="132"/>
      <c r="C934" s="132"/>
      <c r="D934" s="92"/>
    </row>
    <row r="935" spans="1:4" ht="15" customHeight="1" hidden="1" outlineLevel="1">
      <c r="A935" s="132"/>
      <c r="B935" s="135"/>
      <c r="C935" s="136"/>
      <c r="D935" s="95"/>
    </row>
    <row r="936" spans="1:8" ht="15" customHeight="1" hidden="1" outlineLevel="1">
      <c r="A936" s="132"/>
      <c r="B936" s="135"/>
      <c r="C936" s="136"/>
      <c r="D936" s="95"/>
      <c r="F936" s="51">
        <f>IF(ISERROR('IGS Rate Design'!$J$6*'IGS Customer Information'!$D936),"NA",'IGS Rate Design'!$J$6*'IGS Customer Information'!$D936)</f>
        <v>0</v>
      </c>
      <c r="G936" s="51">
        <f>IF(ISERROR('IGS Rate Design'!$J$37*'IGS Customer Information'!$D936),"NA",'IGS Rate Design'!$J$37*'IGS Customer Information'!$D936)</f>
        <v>0</v>
      </c>
      <c r="H936" s="51">
        <f>IF(ISERROR('IGS Rate Design'!$J$52*'IGS Customer Information'!$D936),"NA",'IGS Rate Design'!$J$52*'IGS Customer Information'!$D936)</f>
        <v>0</v>
      </c>
    </row>
    <row r="937" spans="1:8" ht="15" customHeight="1" hidden="1" outlineLevel="1">
      <c r="A937" s="132"/>
      <c r="B937" s="135"/>
      <c r="C937" s="136"/>
      <c r="D937" s="95"/>
      <c r="F937" s="51">
        <f>IF(ISERROR('IGS Rate Design'!$J$7*'IGS Customer Information'!$D937),"NA",'IGS Rate Design'!$J$7*'IGS Customer Information'!$D937)</f>
        <v>0</v>
      </c>
      <c r="G937" s="51">
        <f>IF(ISERROR('IGS Rate Design'!$J$38*'IGS Customer Information'!$D937),"NA",'IGS Rate Design'!$J$38*'IGS Customer Information'!$D937)</f>
        <v>0</v>
      </c>
      <c r="H937" s="51">
        <f>IF(ISERROR('IGS Rate Design'!$J$53*'IGS Customer Information'!$D937),"NA",'IGS Rate Design'!$J$53*'IGS Customer Information'!$D937)</f>
        <v>0</v>
      </c>
    </row>
    <row r="938" spans="1:8" ht="15" customHeight="1" hidden="1" outlineLevel="1">
      <c r="A938" s="132"/>
      <c r="B938" s="135"/>
      <c r="C938" s="136"/>
      <c r="D938" s="95"/>
      <c r="F938" s="51">
        <f>IF(ISERROR('IGS Rate Design'!$J$8*'IGS Customer Information'!$D938),"NA",'IGS Rate Design'!$J$8*'IGS Customer Information'!$D938)</f>
        <v>0</v>
      </c>
      <c r="G938" s="51">
        <f>IF(ISERROR('IGS Rate Design'!$J$39*'IGS Customer Information'!$D938),"NA",'IGS Rate Design'!$J$39*'IGS Customer Information'!$D938)</f>
        <v>0</v>
      </c>
      <c r="H938" s="51">
        <f>IF(ISERROR('IGS Rate Design'!$J$54*'IGS Customer Information'!$D938),"NA",'IGS Rate Design'!$J$54*'IGS Customer Information'!$D938)</f>
        <v>0</v>
      </c>
    </row>
    <row r="939" spans="1:8" ht="15" customHeight="1" hidden="1" outlineLevel="1">
      <c r="A939" s="132"/>
      <c r="B939" s="135"/>
      <c r="C939" s="136"/>
      <c r="D939" s="95"/>
      <c r="F939" s="51">
        <f>IF(ISERROR('IGS Rate Design'!$J$12*'IGS Customer Information'!$D939),"NA",'IGS Rate Design'!$J$12*'IGS Customer Information'!$D939)</f>
        <v>0</v>
      </c>
      <c r="G939" s="51"/>
      <c r="H939" s="51"/>
    </row>
    <row r="940" spans="1:8" ht="15" customHeight="1" hidden="1" outlineLevel="1">
      <c r="A940" s="132"/>
      <c r="B940" s="137"/>
      <c r="C940" s="136"/>
      <c r="D940" s="95"/>
      <c r="F940" s="51"/>
      <c r="G940" s="51"/>
      <c r="H940" s="51"/>
    </row>
    <row r="941" spans="1:8" ht="15" customHeight="1" hidden="1" outlineLevel="1">
      <c r="A941" s="132"/>
      <c r="B941" s="137"/>
      <c r="C941" s="136"/>
      <c r="D941" s="95"/>
      <c r="F941" s="51"/>
      <c r="G941" s="51">
        <f>IF(ISERROR('IGS Rate Design'!$J$41*'IGS Customer Information'!$D941),"NA",'IGS Rate Design'!$J$41*'IGS Customer Information'!$D941)</f>
        <v>0</v>
      </c>
      <c r="H941" s="51">
        <f>IF(ISERROR('IGS Rate Design'!$J$56*'IGS Customer Information'!$D941),"NA",'IGS Rate Design'!$J$56*'IGS Customer Information'!$D941)</f>
        <v>0</v>
      </c>
    </row>
    <row r="942" spans="1:8" ht="15" customHeight="1" hidden="1" outlineLevel="1">
      <c r="A942" s="132"/>
      <c r="B942" s="137"/>
      <c r="C942" s="136"/>
      <c r="D942" s="95"/>
      <c r="F942" s="51"/>
      <c r="G942" s="51">
        <f>IF(ISERROR('IGS Rate Design'!$J$42*'IGS Customer Information'!$D942),"NA",'IGS Rate Design'!$J$42*'IGS Customer Information'!$D942)</f>
        <v>0</v>
      </c>
      <c r="H942" s="51">
        <f>IF(ISERROR('IGS Rate Design'!$J$57*'IGS Customer Information'!$D942),"NA",'IGS Rate Design'!$J$57*'IGS Customer Information'!$D942)</f>
        <v>0</v>
      </c>
    </row>
    <row r="943" spans="4:10" ht="15" collapsed="1">
      <c r="D943" s="88"/>
      <c r="E943" s="49" t="s">
        <v>27</v>
      </c>
      <c r="F943" s="52">
        <f>SUM(F935:F942)</f>
        <v>0</v>
      </c>
      <c r="G943" s="52">
        <f>SUM(G935:G942)</f>
        <v>0</v>
      </c>
      <c r="H943" s="52">
        <f>SUM(H935:H942)</f>
        <v>0</v>
      </c>
      <c r="I943" s="53" t="str">
        <f>IF(ISERROR((G943-F943)/F943),"NA",(G943-F943)/F943)</f>
        <v>NA</v>
      </c>
      <c r="J943" s="53" t="str">
        <f>IF(ISERROR((H943-F943)/F943),"NA",(H943-F943)/F943)</f>
        <v>NA</v>
      </c>
    </row>
    <row r="944" spans="1:4" ht="15">
      <c r="A944" s="134"/>
      <c r="B944" s="132"/>
      <c r="C944" s="132"/>
      <c r="D944" s="92"/>
    </row>
    <row r="945" spans="1:4" ht="15" customHeight="1" hidden="1" outlineLevel="1">
      <c r="A945" s="132"/>
      <c r="B945" s="135"/>
      <c r="C945" s="136"/>
      <c r="D945" s="95"/>
    </row>
    <row r="946" spans="1:8" ht="15" customHeight="1" hidden="1" outlineLevel="1">
      <c r="A946" s="132"/>
      <c r="B946" s="135"/>
      <c r="C946" s="136"/>
      <c r="D946" s="95"/>
      <c r="F946" s="51">
        <f>IF(ISERROR('IGS Rate Design'!$J$6*'IGS Customer Information'!$D946),"NA",'IGS Rate Design'!$J$6*'IGS Customer Information'!$D946)</f>
        <v>0</v>
      </c>
      <c r="G946" s="51">
        <f>IF(ISERROR('IGS Rate Design'!$J$37*'IGS Customer Information'!$D946),"NA",'IGS Rate Design'!$J$37*'IGS Customer Information'!$D946)</f>
        <v>0</v>
      </c>
      <c r="H946" s="51">
        <f>IF(ISERROR('IGS Rate Design'!$J$52*'IGS Customer Information'!$D946),"NA",'IGS Rate Design'!$J$52*'IGS Customer Information'!$D946)</f>
        <v>0</v>
      </c>
    </row>
    <row r="947" spans="1:8" ht="15" customHeight="1" hidden="1" outlineLevel="1">
      <c r="A947" s="132"/>
      <c r="B947" s="135"/>
      <c r="C947" s="136"/>
      <c r="D947" s="95"/>
      <c r="F947" s="51">
        <f>IF(ISERROR('IGS Rate Design'!$J$7*'IGS Customer Information'!$D947),"NA",'IGS Rate Design'!$J$7*'IGS Customer Information'!$D947)</f>
        <v>0</v>
      </c>
      <c r="G947" s="51">
        <f>IF(ISERROR('IGS Rate Design'!$J$38*'IGS Customer Information'!$D947),"NA",'IGS Rate Design'!$J$38*'IGS Customer Information'!$D947)</f>
        <v>0</v>
      </c>
      <c r="H947" s="51">
        <f>IF(ISERROR('IGS Rate Design'!$J$53*'IGS Customer Information'!$D947),"NA",'IGS Rate Design'!$J$53*'IGS Customer Information'!$D947)</f>
        <v>0</v>
      </c>
    </row>
    <row r="948" spans="1:8" ht="15" customHeight="1" hidden="1" outlineLevel="1">
      <c r="A948" s="132"/>
      <c r="B948" s="135"/>
      <c r="C948" s="136"/>
      <c r="D948" s="95"/>
      <c r="F948" s="51">
        <f>IF(ISERROR('IGS Rate Design'!$J$8*'IGS Customer Information'!$D948),"NA",'IGS Rate Design'!$J$8*'IGS Customer Information'!$D948)</f>
        <v>0</v>
      </c>
      <c r="G948" s="51">
        <f>IF(ISERROR('IGS Rate Design'!$J$39*'IGS Customer Information'!$D948),"NA",'IGS Rate Design'!$J$39*'IGS Customer Information'!$D948)</f>
        <v>0</v>
      </c>
      <c r="H948" s="51">
        <f>IF(ISERROR('IGS Rate Design'!$J$54*'IGS Customer Information'!$D948),"NA",'IGS Rate Design'!$J$54*'IGS Customer Information'!$D948)</f>
        <v>0</v>
      </c>
    </row>
    <row r="949" spans="1:8" ht="15" customHeight="1" hidden="1" outlineLevel="1">
      <c r="A949" s="132"/>
      <c r="B949" s="135"/>
      <c r="C949" s="136"/>
      <c r="D949" s="95"/>
      <c r="F949" s="51">
        <f>IF(ISERROR('IGS Rate Design'!$J$12*'IGS Customer Information'!$D949),"NA",'IGS Rate Design'!$J$12*'IGS Customer Information'!$D949)</f>
        <v>0</v>
      </c>
      <c r="G949" s="51"/>
      <c r="H949" s="51"/>
    </row>
    <row r="950" spans="1:8" ht="15" customHeight="1" hidden="1" outlineLevel="1">
      <c r="A950" s="132"/>
      <c r="B950" s="137"/>
      <c r="C950" s="136"/>
      <c r="D950" s="95"/>
      <c r="F950" s="51"/>
      <c r="G950" s="51"/>
      <c r="H950" s="51"/>
    </row>
    <row r="951" spans="1:8" ht="15" customHeight="1" hidden="1" outlineLevel="1">
      <c r="A951" s="132"/>
      <c r="B951" s="137"/>
      <c r="C951" s="136"/>
      <c r="D951" s="95"/>
      <c r="F951" s="51"/>
      <c r="G951" s="51">
        <f>IF(ISERROR('IGS Rate Design'!$J$41*'IGS Customer Information'!$D951),"NA",'IGS Rate Design'!$J$41*'IGS Customer Information'!$D951)</f>
        <v>0</v>
      </c>
      <c r="H951" s="51">
        <f>IF(ISERROR('IGS Rate Design'!$J$56*'IGS Customer Information'!$D951),"NA",'IGS Rate Design'!$J$56*'IGS Customer Information'!$D951)</f>
        <v>0</v>
      </c>
    </row>
    <row r="952" spans="1:8" ht="15" customHeight="1" hidden="1" outlineLevel="1">
      <c r="A952" s="132"/>
      <c r="B952" s="137"/>
      <c r="C952" s="136"/>
      <c r="D952" s="95"/>
      <c r="F952" s="51"/>
      <c r="G952" s="51">
        <f>IF(ISERROR('IGS Rate Design'!$J$42*'IGS Customer Information'!$D952),"NA",'IGS Rate Design'!$J$42*'IGS Customer Information'!$D952)</f>
        <v>0</v>
      </c>
      <c r="H952" s="51">
        <f>IF(ISERROR('IGS Rate Design'!$J$57*'IGS Customer Information'!$D952),"NA",'IGS Rate Design'!$J$57*'IGS Customer Information'!$D952)</f>
        <v>0</v>
      </c>
    </row>
    <row r="953" spans="4:10" ht="15" collapsed="1">
      <c r="D953" s="88"/>
      <c r="E953" s="49" t="s">
        <v>27</v>
      </c>
      <c r="F953" s="52">
        <f>SUM(F945:F952)</f>
        <v>0</v>
      </c>
      <c r="G953" s="52">
        <f>SUM(G945:G952)</f>
        <v>0</v>
      </c>
      <c r="H953" s="52">
        <f>SUM(H945:H952)</f>
        <v>0</v>
      </c>
      <c r="I953" s="53" t="str">
        <f>IF(ISERROR((G953-F953)/F953),"NA",(G953-F953)/F953)</f>
        <v>NA</v>
      </c>
      <c r="J953" s="53" t="str">
        <f>IF(ISERROR((H953-F953)/F953),"NA",(H953-F953)/F953)</f>
        <v>NA</v>
      </c>
    </row>
    <row r="954" spans="1:4" ht="15">
      <c r="A954" s="134"/>
      <c r="B954" s="132"/>
      <c r="C954" s="132"/>
      <c r="D954" s="92"/>
    </row>
    <row r="955" spans="1:4" ht="15" customHeight="1" hidden="1" outlineLevel="1">
      <c r="A955" s="132"/>
      <c r="B955" s="135"/>
      <c r="C955" s="136"/>
      <c r="D955" s="95"/>
    </row>
    <row r="956" spans="1:8" ht="15" customHeight="1" hidden="1" outlineLevel="1">
      <c r="A956" s="132"/>
      <c r="B956" s="135"/>
      <c r="C956" s="136"/>
      <c r="D956" s="95"/>
      <c r="F956" s="51">
        <f>IF(ISERROR('IGS Rate Design'!$J$6*'IGS Customer Information'!$D956),"NA",'IGS Rate Design'!$J$6*'IGS Customer Information'!$D956)</f>
        <v>0</v>
      </c>
      <c r="G956" s="51">
        <f>IF(ISERROR('IGS Rate Design'!$J$37*'IGS Customer Information'!$D956),"NA",'IGS Rate Design'!$J$37*'IGS Customer Information'!$D956)</f>
        <v>0</v>
      </c>
      <c r="H956" s="51">
        <f>IF(ISERROR('IGS Rate Design'!$J$52*'IGS Customer Information'!$D956),"NA",'IGS Rate Design'!$J$52*'IGS Customer Information'!$D956)</f>
        <v>0</v>
      </c>
    </row>
    <row r="957" spans="1:8" ht="15" customHeight="1" hidden="1" outlineLevel="1">
      <c r="A957" s="132"/>
      <c r="B957" s="135"/>
      <c r="C957" s="136"/>
      <c r="D957" s="95"/>
      <c r="F957" s="51">
        <f>IF(ISERROR('IGS Rate Design'!$J$7*'IGS Customer Information'!$D957),"NA",'IGS Rate Design'!$J$7*'IGS Customer Information'!$D957)</f>
        <v>0</v>
      </c>
      <c r="G957" s="51">
        <f>IF(ISERROR('IGS Rate Design'!$J$38*'IGS Customer Information'!$D957),"NA",'IGS Rate Design'!$J$38*'IGS Customer Information'!$D957)</f>
        <v>0</v>
      </c>
      <c r="H957" s="51">
        <f>IF(ISERROR('IGS Rate Design'!$J$53*'IGS Customer Information'!$D957),"NA",'IGS Rate Design'!$J$53*'IGS Customer Information'!$D957)</f>
        <v>0</v>
      </c>
    </row>
    <row r="958" spans="1:8" ht="15" customHeight="1" hidden="1" outlineLevel="1">
      <c r="A958" s="132"/>
      <c r="B958" s="135"/>
      <c r="C958" s="136"/>
      <c r="D958" s="95"/>
      <c r="F958" s="51">
        <f>IF(ISERROR('IGS Rate Design'!$J$8*'IGS Customer Information'!$D958),"NA",'IGS Rate Design'!$J$8*'IGS Customer Information'!$D958)</f>
        <v>0</v>
      </c>
      <c r="G958" s="51">
        <f>IF(ISERROR('IGS Rate Design'!$J$39*'IGS Customer Information'!$D958),"NA",'IGS Rate Design'!$J$39*'IGS Customer Information'!$D958)</f>
        <v>0</v>
      </c>
      <c r="H958" s="51">
        <f>IF(ISERROR('IGS Rate Design'!$J$54*'IGS Customer Information'!$D958),"NA",'IGS Rate Design'!$J$54*'IGS Customer Information'!$D958)</f>
        <v>0</v>
      </c>
    </row>
    <row r="959" spans="1:8" ht="15" customHeight="1" hidden="1" outlineLevel="1">
      <c r="A959" s="132"/>
      <c r="B959" s="135"/>
      <c r="C959" s="136"/>
      <c r="D959" s="95"/>
      <c r="F959" s="51">
        <f>IF(ISERROR('IGS Rate Design'!$J$12*'IGS Customer Information'!$D959),"NA",'IGS Rate Design'!$J$12*'IGS Customer Information'!$D959)</f>
        <v>0</v>
      </c>
      <c r="G959" s="51"/>
      <c r="H959" s="51"/>
    </row>
    <row r="960" spans="1:8" ht="15" customHeight="1" hidden="1" outlineLevel="1">
      <c r="A960" s="132"/>
      <c r="B960" s="137"/>
      <c r="C960" s="136"/>
      <c r="D960" s="95"/>
      <c r="F960" s="51"/>
      <c r="G960" s="51"/>
      <c r="H960" s="51"/>
    </row>
    <row r="961" spans="1:8" ht="15" customHeight="1" hidden="1" outlineLevel="1">
      <c r="A961" s="132"/>
      <c r="B961" s="137"/>
      <c r="C961" s="136"/>
      <c r="D961" s="95"/>
      <c r="F961" s="51"/>
      <c r="G961" s="51">
        <f>IF(ISERROR('IGS Rate Design'!$J$41*'IGS Customer Information'!$D961),"NA",'IGS Rate Design'!$J$41*'IGS Customer Information'!$D961)</f>
        <v>0</v>
      </c>
      <c r="H961" s="51">
        <f>IF(ISERROR('IGS Rate Design'!$J$56*'IGS Customer Information'!$D961),"NA",'IGS Rate Design'!$J$56*'IGS Customer Information'!$D961)</f>
        <v>0</v>
      </c>
    </row>
    <row r="962" spans="1:8" ht="15" customHeight="1" hidden="1" outlineLevel="1">
      <c r="A962" s="132"/>
      <c r="B962" s="137"/>
      <c r="C962" s="136"/>
      <c r="D962" s="95"/>
      <c r="F962" s="51"/>
      <c r="G962" s="51">
        <f>IF(ISERROR('IGS Rate Design'!$J$42*'IGS Customer Information'!$D962),"NA",'IGS Rate Design'!$J$42*'IGS Customer Information'!$D962)</f>
        <v>0</v>
      </c>
      <c r="H962" s="51">
        <f>IF(ISERROR('IGS Rate Design'!$J$57*'IGS Customer Information'!$D962),"NA",'IGS Rate Design'!$J$57*'IGS Customer Information'!$D962)</f>
        <v>0</v>
      </c>
    </row>
    <row r="963" spans="4:10" ht="15" collapsed="1">
      <c r="D963" s="88"/>
      <c r="E963" s="49" t="s">
        <v>27</v>
      </c>
      <c r="F963" s="52">
        <f>SUM(F955:F962)</f>
        <v>0</v>
      </c>
      <c r="G963" s="52">
        <f>SUM(G955:G962)</f>
        <v>0</v>
      </c>
      <c r="H963" s="52">
        <f>SUM(H955:H962)</f>
        <v>0</v>
      </c>
      <c r="I963" s="53" t="str">
        <f>IF(ISERROR((G963-F963)/F963),"NA",(G963-F963)/F963)</f>
        <v>NA</v>
      </c>
      <c r="J963" s="53" t="str">
        <f>IF(ISERROR((H963-F963)/F963),"NA",(H963-F963)/F963)</f>
        <v>NA</v>
      </c>
    </row>
    <row r="964" spans="1:4" ht="15">
      <c r="A964" s="134"/>
      <c r="B964" s="132"/>
      <c r="C964" s="132"/>
      <c r="D964" s="92"/>
    </row>
    <row r="965" spans="1:4" ht="15" customHeight="1" hidden="1" outlineLevel="1">
      <c r="A965" s="132"/>
      <c r="B965" s="135"/>
      <c r="C965" s="136"/>
      <c r="D965" s="95"/>
    </row>
    <row r="966" spans="1:8" ht="15" customHeight="1" hidden="1" outlineLevel="1">
      <c r="A966" s="132"/>
      <c r="B966" s="135"/>
      <c r="C966" s="136"/>
      <c r="D966" s="95"/>
      <c r="F966" s="51">
        <f>IF(ISERROR('IGS Rate Design'!$J$6*'IGS Customer Information'!$D966),"NA",'IGS Rate Design'!$J$6*'IGS Customer Information'!$D966)</f>
        <v>0</v>
      </c>
      <c r="G966" s="51">
        <f>IF(ISERROR('IGS Rate Design'!$J$37*'IGS Customer Information'!$D966),"NA",'IGS Rate Design'!$J$37*'IGS Customer Information'!$D966)</f>
        <v>0</v>
      </c>
      <c r="H966" s="51">
        <f>IF(ISERROR('IGS Rate Design'!$J$52*'IGS Customer Information'!$D966),"NA",'IGS Rate Design'!$J$52*'IGS Customer Information'!$D966)</f>
        <v>0</v>
      </c>
    </row>
    <row r="967" spans="1:8" ht="15" customHeight="1" hidden="1" outlineLevel="1">
      <c r="A967" s="132"/>
      <c r="B967" s="135"/>
      <c r="C967" s="136"/>
      <c r="D967" s="95"/>
      <c r="F967" s="51">
        <f>IF(ISERROR('IGS Rate Design'!$J$7*'IGS Customer Information'!$D967),"NA",'IGS Rate Design'!$J$7*'IGS Customer Information'!$D967)</f>
        <v>0</v>
      </c>
      <c r="G967" s="51">
        <f>IF(ISERROR('IGS Rate Design'!$J$38*'IGS Customer Information'!$D967),"NA",'IGS Rate Design'!$J$38*'IGS Customer Information'!$D967)</f>
        <v>0</v>
      </c>
      <c r="H967" s="51">
        <f>IF(ISERROR('IGS Rate Design'!$J$53*'IGS Customer Information'!$D967),"NA",'IGS Rate Design'!$J$53*'IGS Customer Information'!$D967)</f>
        <v>0</v>
      </c>
    </row>
    <row r="968" spans="1:8" ht="15" customHeight="1" hidden="1" outlineLevel="1">
      <c r="A968" s="132"/>
      <c r="B968" s="135"/>
      <c r="C968" s="136"/>
      <c r="D968" s="95"/>
      <c r="F968" s="51">
        <f>IF(ISERROR('IGS Rate Design'!$J$8*'IGS Customer Information'!$D968),"NA",'IGS Rate Design'!$J$8*'IGS Customer Information'!$D968)</f>
        <v>0</v>
      </c>
      <c r="G968" s="51">
        <f>IF(ISERROR('IGS Rate Design'!$J$39*'IGS Customer Information'!$D968),"NA",'IGS Rate Design'!$J$39*'IGS Customer Information'!$D968)</f>
        <v>0</v>
      </c>
      <c r="H968" s="51">
        <f>IF(ISERROR('IGS Rate Design'!$J$54*'IGS Customer Information'!$D968),"NA",'IGS Rate Design'!$J$54*'IGS Customer Information'!$D968)</f>
        <v>0</v>
      </c>
    </row>
    <row r="969" spans="1:8" ht="15" customHeight="1" hidden="1" outlineLevel="1">
      <c r="A969" s="132"/>
      <c r="B969" s="135"/>
      <c r="C969" s="136"/>
      <c r="D969" s="95"/>
      <c r="F969" s="51">
        <f>IF(ISERROR('IGS Rate Design'!$J$12*'IGS Customer Information'!$D969),"NA",'IGS Rate Design'!$J$12*'IGS Customer Information'!$D969)</f>
        <v>0</v>
      </c>
      <c r="G969" s="51"/>
      <c r="H969" s="51"/>
    </row>
    <row r="970" spans="1:8" ht="15" customHeight="1" hidden="1" outlineLevel="1">
      <c r="A970" s="132"/>
      <c r="B970" s="137"/>
      <c r="C970" s="136"/>
      <c r="D970" s="95"/>
      <c r="F970" s="51"/>
      <c r="G970" s="51"/>
      <c r="H970" s="51"/>
    </row>
    <row r="971" spans="1:8" ht="15" customHeight="1" hidden="1" outlineLevel="1">
      <c r="A971" s="132"/>
      <c r="B971" s="137"/>
      <c r="C971" s="136"/>
      <c r="D971" s="95"/>
      <c r="F971" s="51"/>
      <c r="G971" s="51">
        <f>IF(ISERROR('IGS Rate Design'!$J$41*'IGS Customer Information'!$D971),"NA",'IGS Rate Design'!$J$41*'IGS Customer Information'!$D971)</f>
        <v>0</v>
      </c>
      <c r="H971" s="51">
        <f>IF(ISERROR('IGS Rate Design'!$J$56*'IGS Customer Information'!$D971),"NA",'IGS Rate Design'!$J$56*'IGS Customer Information'!$D971)</f>
        <v>0</v>
      </c>
    </row>
    <row r="972" spans="1:8" ht="15" customHeight="1" hidden="1" outlineLevel="1">
      <c r="A972" s="132"/>
      <c r="B972" s="137"/>
      <c r="C972" s="136"/>
      <c r="D972" s="95"/>
      <c r="F972" s="51"/>
      <c r="G972" s="51">
        <f>IF(ISERROR('IGS Rate Design'!$J$42*'IGS Customer Information'!$D972),"NA",'IGS Rate Design'!$J$42*'IGS Customer Information'!$D972)</f>
        <v>0</v>
      </c>
      <c r="H972" s="51">
        <f>IF(ISERROR('IGS Rate Design'!$J$57*'IGS Customer Information'!$D972),"NA",'IGS Rate Design'!$J$57*'IGS Customer Information'!$D972)</f>
        <v>0</v>
      </c>
    </row>
    <row r="973" spans="4:10" ht="15" collapsed="1">
      <c r="D973" s="88"/>
      <c r="E973" s="49" t="s">
        <v>27</v>
      </c>
      <c r="F973" s="52">
        <f>SUM(F965:F972)</f>
        <v>0</v>
      </c>
      <c r="G973" s="52">
        <f>SUM(G965:G972)</f>
        <v>0</v>
      </c>
      <c r="H973" s="52">
        <f>SUM(H965:H972)</f>
        <v>0</v>
      </c>
      <c r="I973" s="53" t="str">
        <f>IF(ISERROR((G973-F973)/F973),"NA",(G973-F973)/F973)</f>
        <v>NA</v>
      </c>
      <c r="J973" s="53" t="str">
        <f>IF(ISERROR((H973-F973)/F973),"NA",(H973-F973)/F973)</f>
        <v>NA</v>
      </c>
    </row>
    <row r="974" spans="1:4" ht="15">
      <c r="A974" s="134"/>
      <c r="B974" s="132"/>
      <c r="C974" s="132"/>
      <c r="D974" s="92"/>
    </row>
    <row r="975" spans="2:12" ht="15" customHeight="1" hidden="1" outlineLevel="1">
      <c r="B975" s="135"/>
      <c r="C975" s="136"/>
      <c r="D975" s="95"/>
      <c r="K975" s="55"/>
      <c r="L975" s="55"/>
    </row>
    <row r="976" spans="2:14" ht="15" customHeight="1" hidden="1" outlineLevel="1">
      <c r="B976" s="135"/>
      <c r="C976" s="136"/>
      <c r="D976" s="95"/>
      <c r="F976" s="51">
        <f>IF(ISERROR('IGS Rate Design'!$J$6*'IGS Customer Information'!$D976),"NA",'IGS Rate Design'!$J$6*'IGS Customer Information'!$D976)</f>
        <v>0</v>
      </c>
      <c r="G976" s="51">
        <f>IF(ISERROR('IGS Rate Design'!$J$37*'IGS Customer Information'!$D976),"NA",'IGS Rate Design'!$J$37*'IGS Customer Information'!$D976)</f>
        <v>0</v>
      </c>
      <c r="H976" s="51">
        <f>IF(ISERROR('IGS Rate Design'!$J$52*'IGS Customer Information'!$D976),"NA",'IGS Rate Design'!$J$52*'IGS Customer Information'!$D976)</f>
        <v>0</v>
      </c>
      <c r="K976" s="50">
        <f aca="true" t="shared" si="2" ref="K976:N982">D976+D966+D956+D946+D936+D926+D916+D906+D896+D886+D876+D866+D856+D846+D836+D826+D816+D806+D796+D786+D776+D766+D756+D746+D736+D726+D716+D706+D696+D686+D676+D666+D656+D646+D636+D626+D616+D606</f>
        <v>0</v>
      </c>
      <c r="L976" s="55">
        <f t="shared" si="2"/>
        <v>0</v>
      </c>
      <c r="M976" s="55">
        <f t="shared" si="2"/>
        <v>0</v>
      </c>
      <c r="N976" s="55">
        <f t="shared" si="2"/>
        <v>0</v>
      </c>
    </row>
    <row r="977" spans="2:14" ht="15" customHeight="1" hidden="1" outlineLevel="1">
      <c r="B977" s="135"/>
      <c r="C977" s="136"/>
      <c r="D977" s="95"/>
      <c r="F977" s="51">
        <f>IF(ISERROR('IGS Rate Design'!$J$7*'IGS Customer Information'!$D977),"NA",'IGS Rate Design'!$J$7*'IGS Customer Information'!$D977)</f>
        <v>0</v>
      </c>
      <c r="G977" s="51">
        <f>IF(ISERROR('IGS Rate Design'!$J$38*'IGS Customer Information'!$D977),"NA",'IGS Rate Design'!$J$38*'IGS Customer Information'!$D977)</f>
        <v>0</v>
      </c>
      <c r="H977" s="51">
        <f>IF(ISERROR('IGS Rate Design'!$J$53*'IGS Customer Information'!$D977),"NA",'IGS Rate Design'!$J$53*'IGS Customer Information'!$D977)</f>
        <v>0</v>
      </c>
      <c r="K977" s="50">
        <f t="shared" si="2"/>
        <v>0</v>
      </c>
      <c r="L977" s="55">
        <f t="shared" si="2"/>
        <v>0</v>
      </c>
      <c r="M977" s="55">
        <f t="shared" si="2"/>
        <v>0</v>
      </c>
      <c r="N977" s="55">
        <f t="shared" si="2"/>
        <v>0</v>
      </c>
    </row>
    <row r="978" spans="2:14" ht="15" customHeight="1" hidden="1" outlineLevel="1">
      <c r="B978" s="135"/>
      <c r="C978" s="136"/>
      <c r="D978" s="95"/>
      <c r="F978" s="51">
        <f>IF(ISERROR('IGS Rate Design'!$J$8*'IGS Customer Information'!$D978),"NA",'IGS Rate Design'!$J$8*'IGS Customer Information'!$D978)</f>
        <v>0</v>
      </c>
      <c r="G978" s="51">
        <f>IF(ISERROR('IGS Rate Design'!$J$39*'IGS Customer Information'!$D978),"NA",'IGS Rate Design'!$J$39*'IGS Customer Information'!$D978)</f>
        <v>0</v>
      </c>
      <c r="H978" s="51">
        <f>IF(ISERROR('IGS Rate Design'!$J$54*'IGS Customer Information'!$D978),"NA",'IGS Rate Design'!$J$54*'IGS Customer Information'!$D978)</f>
        <v>0</v>
      </c>
      <c r="K978" s="50">
        <f t="shared" si="2"/>
        <v>0</v>
      </c>
      <c r="L978" s="55">
        <f t="shared" si="2"/>
        <v>0</v>
      </c>
      <c r="M978" s="55">
        <f t="shared" si="2"/>
        <v>0</v>
      </c>
      <c r="N978" s="55">
        <f t="shared" si="2"/>
        <v>0</v>
      </c>
    </row>
    <row r="979" spans="2:14" ht="15" customHeight="1" hidden="1" outlineLevel="1">
      <c r="B979" s="135"/>
      <c r="C979" s="136"/>
      <c r="D979" s="95"/>
      <c r="F979" s="51">
        <f>IF(ISERROR('IGS Rate Design'!$J$12*'IGS Customer Information'!$D979),"NA",'IGS Rate Design'!$J$12*'IGS Customer Information'!$D979)</f>
        <v>0</v>
      </c>
      <c r="G979" s="51"/>
      <c r="H979" s="51"/>
      <c r="K979" s="50">
        <f t="shared" si="2"/>
        <v>0</v>
      </c>
      <c r="L979" s="55">
        <f t="shared" si="2"/>
        <v>0</v>
      </c>
      <c r="M979" s="55">
        <f t="shared" si="2"/>
        <v>0</v>
      </c>
      <c r="N979" s="55">
        <f t="shared" si="2"/>
        <v>0</v>
      </c>
    </row>
    <row r="980" spans="2:14" ht="15" customHeight="1" hidden="1" outlineLevel="1">
      <c r="B980" s="137"/>
      <c r="C980" s="136"/>
      <c r="D980" s="95"/>
      <c r="F980" s="51"/>
      <c r="G980" s="51"/>
      <c r="H980" s="51"/>
      <c r="K980" s="50">
        <f t="shared" si="2"/>
        <v>0</v>
      </c>
      <c r="L980" s="55">
        <f t="shared" si="2"/>
        <v>0</v>
      </c>
      <c r="M980" s="55">
        <f t="shared" si="2"/>
        <v>0</v>
      </c>
      <c r="N980" s="55">
        <f t="shared" si="2"/>
        <v>0</v>
      </c>
    </row>
    <row r="981" spans="2:14" ht="15" customHeight="1" hidden="1" outlineLevel="1">
      <c r="B981" s="137"/>
      <c r="C981" s="136"/>
      <c r="D981" s="95"/>
      <c r="F981" s="51"/>
      <c r="G981" s="51">
        <f>IF(ISERROR('IGS Rate Design'!$J$41*'IGS Customer Information'!$D981),"NA",'IGS Rate Design'!$J$41*'IGS Customer Information'!$D981)</f>
        <v>0</v>
      </c>
      <c r="H981" s="51">
        <f>IF(ISERROR('IGS Rate Design'!$J$56*'IGS Customer Information'!$D981),"NA",'IGS Rate Design'!$J$56*'IGS Customer Information'!$D981)</f>
        <v>0</v>
      </c>
      <c r="K981" s="50">
        <f t="shared" si="2"/>
        <v>0</v>
      </c>
      <c r="L981" s="55">
        <f t="shared" si="2"/>
        <v>0</v>
      </c>
      <c r="M981" s="55">
        <f t="shared" si="2"/>
        <v>0</v>
      </c>
      <c r="N981" s="55">
        <f t="shared" si="2"/>
        <v>0</v>
      </c>
    </row>
    <row r="982" spans="2:14" ht="15" customHeight="1" hidden="1" outlineLevel="1">
      <c r="B982" s="137"/>
      <c r="C982" s="136"/>
      <c r="D982" s="95"/>
      <c r="F982" s="51"/>
      <c r="G982" s="51">
        <f>IF(ISERROR('IGS Rate Design'!$J$42*'IGS Customer Information'!$D982),"NA",'IGS Rate Design'!$J$42*'IGS Customer Information'!$D982)</f>
        <v>0</v>
      </c>
      <c r="H982" s="51">
        <f>IF(ISERROR('IGS Rate Design'!$J$57*'IGS Customer Information'!$D982),"NA",'IGS Rate Design'!$J$57*'IGS Customer Information'!$D982)</f>
        <v>0</v>
      </c>
      <c r="K982" s="50">
        <f t="shared" si="2"/>
        <v>0</v>
      </c>
      <c r="L982" s="55">
        <f t="shared" si="2"/>
        <v>0</v>
      </c>
      <c r="M982" s="55">
        <f t="shared" si="2"/>
        <v>0</v>
      </c>
      <c r="N982" s="55">
        <f t="shared" si="2"/>
        <v>0</v>
      </c>
    </row>
    <row r="983" spans="4:11" ht="15" collapsed="1">
      <c r="D983" s="88"/>
      <c r="E983" s="49" t="s">
        <v>27</v>
      </c>
      <c r="F983" s="52">
        <f>SUM(F975:F982)</f>
        <v>0</v>
      </c>
      <c r="G983" s="52">
        <f>SUM(G975:G982)</f>
        <v>0</v>
      </c>
      <c r="H983" s="52">
        <f>SUM(H975:H982)</f>
        <v>0</v>
      </c>
      <c r="I983" s="53" t="str">
        <f>IF(ISERROR((G983-F983)/F983),"NA",(G983-F983)/F983)</f>
        <v>NA</v>
      </c>
      <c r="J983" s="53" t="str">
        <f>IF(ISERROR((H983-F983)/F983),"NA",(H983-F983)/F983)</f>
        <v>NA</v>
      </c>
      <c r="K983" s="50"/>
    </row>
    <row r="984" spans="4:15" ht="15">
      <c r="D984" s="88"/>
      <c r="F984" s="52"/>
      <c r="G984" s="52"/>
      <c r="H984" s="52"/>
      <c r="I984" s="53"/>
      <c r="K984" s="50"/>
      <c r="M984" s="55">
        <f>F983+F973+F963+F953+F943+F933+F923+F913+F903+F893+F883+F873+F863+F853+F843+F833+F823+F813+F803+F793+F783+F773+F763+F753+F743+F733+F723+F713+F703+F693+F683+F673+F663+F653+F643+F633+F623+F613</f>
        <v>0</v>
      </c>
      <c r="N984" s="55">
        <f>G983+G973+G963+G953+G943+G933+G923+G913+G903+G893+G883+G873+G863+G853+G843+G833+G823+G813+G803+G793+G783+G773+G763+G753+G743+G733+G723+G713+G703+G693+G683+G673+G663+G653+G643+G633+G623+G613</f>
        <v>0</v>
      </c>
      <c r="O984" s="55">
        <f>H983+H973+H963+H953+H943+H933+H923+H913+H903+H893+H883+H873+H863+H853+H843+H833+H823+H813+H803+H793+H783+H773+H763+H753+H743+H733+H723+H713+H703+H693+H683+H673+H663+H653+H643+H633+H623+H613</f>
        <v>0</v>
      </c>
    </row>
    <row r="985" spans="1:10" ht="15" customHeight="1">
      <c r="A985" s="140"/>
      <c r="B985" s="140"/>
      <c r="C985" s="141"/>
      <c r="D985" s="92"/>
      <c r="J985" s="50"/>
    </row>
    <row r="986" spans="1:4" ht="15" customHeight="1">
      <c r="A986" s="140"/>
      <c r="B986" s="140"/>
      <c r="C986" s="142"/>
      <c r="D986" s="125"/>
    </row>
    <row r="987" spans="1:10" ht="15">
      <c r="A987" s="143"/>
      <c r="B987" s="141"/>
      <c r="C987" s="141"/>
      <c r="D987" s="92"/>
      <c r="J987" s="60"/>
    </row>
    <row r="988" spans="1:10" ht="15" customHeight="1" hidden="1" outlineLevel="1">
      <c r="A988" s="141"/>
      <c r="B988" s="144"/>
      <c r="C988" s="145"/>
      <c r="D988" s="95"/>
      <c r="H988" s="51"/>
      <c r="J988" s="60"/>
    </row>
    <row r="989" spans="1:10" ht="15" customHeight="1" hidden="1" outlineLevel="1">
      <c r="A989" s="141"/>
      <c r="B989" s="144"/>
      <c r="C989" s="145"/>
      <c r="D989" s="95"/>
      <c r="F989" s="51">
        <f>IF(ISERROR('IGS Rate Design'!$K$6*'IGS Customer Information'!$D989),"NA",'IGS Rate Design'!$K$6*'IGS Customer Information'!$D989)</f>
        <v>0</v>
      </c>
      <c r="G989" s="51">
        <f>IF(ISERROR('IGS Rate Design'!$K$37*'IGS Customer Information'!$D989),"NA",'IGS Rate Design'!$K$37*'IGS Customer Information'!$D989)</f>
        <v>0</v>
      </c>
      <c r="H989" s="51">
        <f>IF(ISERROR('IGS Rate Design'!$K$52*'IGS Customer Information'!$D989),"NA",'IGS Rate Design'!$K$52*'IGS Customer Information'!$D989)</f>
        <v>0</v>
      </c>
      <c r="J989" s="60"/>
    </row>
    <row r="990" spans="1:10" ht="15" customHeight="1" hidden="1" outlineLevel="1">
      <c r="A990" s="141"/>
      <c r="B990" s="144"/>
      <c r="C990" s="145"/>
      <c r="D990" s="95"/>
      <c r="F990" s="51">
        <f>IF(ISERROR('IGS Rate Design'!$K$7*'IGS Customer Information'!$D990),"NA",'IGS Rate Design'!$K$7*'IGS Customer Information'!$D990)</f>
        <v>0</v>
      </c>
      <c r="G990" s="51">
        <f>IF(ISERROR('IGS Rate Design'!$K$38*'IGS Customer Information'!$D990),"NA",'IGS Rate Design'!$K$38*'IGS Customer Information'!$D990)</f>
        <v>0</v>
      </c>
      <c r="H990" s="51">
        <f>IF(ISERROR('IGS Rate Design'!$K$53*'IGS Customer Information'!$D990),"NA",'IGS Rate Design'!$K$53*'IGS Customer Information'!$D990)</f>
        <v>0</v>
      </c>
      <c r="J990" s="60"/>
    </row>
    <row r="991" spans="1:10" ht="15" customHeight="1" hidden="1" outlineLevel="1">
      <c r="A991" s="141"/>
      <c r="B991" s="144"/>
      <c r="C991" s="145"/>
      <c r="D991" s="95"/>
      <c r="F991" s="51">
        <f>IF(ISERROR('IGS Rate Design'!$K$8*'IGS Customer Information'!$D991),"NA",'IGS Rate Design'!$K$8*'IGS Customer Information'!$D991)</f>
        <v>0</v>
      </c>
      <c r="G991" s="51">
        <f>IF(ISERROR('IGS Rate Design'!$K$39*'IGS Customer Information'!$D991),"NA",'IGS Rate Design'!$K$39*'IGS Customer Information'!$D991)</f>
        <v>0</v>
      </c>
      <c r="H991" s="51">
        <f>IF(ISERROR('IGS Rate Design'!$K$54*'IGS Customer Information'!$D991),"NA",'IGS Rate Design'!$K$54*'IGS Customer Information'!$D991)</f>
        <v>0</v>
      </c>
      <c r="J991" s="60"/>
    </row>
    <row r="992" spans="1:10" ht="15" customHeight="1" hidden="1" outlineLevel="1">
      <c r="A992" s="141"/>
      <c r="B992" s="144"/>
      <c r="C992" s="145"/>
      <c r="D992" s="95"/>
      <c r="F992" s="51">
        <f>IF(ISERROR('IGS Rate Design'!$K$12*'IGS Customer Information'!$D992),"NA",'IGS Rate Design'!$K$12*'IGS Customer Information'!$D992)</f>
        <v>0</v>
      </c>
      <c r="G992" s="51"/>
      <c r="H992" s="51"/>
      <c r="J992" s="60"/>
    </row>
    <row r="993" spans="1:10" ht="15" customHeight="1" hidden="1" outlineLevel="1">
      <c r="A993" s="141"/>
      <c r="B993" s="146"/>
      <c r="C993" s="145"/>
      <c r="D993" s="95"/>
      <c r="F993" s="51"/>
      <c r="G993" s="51"/>
      <c r="H993" s="51"/>
      <c r="J993" s="60"/>
    </row>
    <row r="994" spans="1:10" ht="15" customHeight="1" hidden="1" outlineLevel="1">
      <c r="A994" s="141"/>
      <c r="B994" s="146"/>
      <c r="C994" s="145"/>
      <c r="D994" s="95"/>
      <c r="F994" s="51"/>
      <c r="G994" s="51">
        <f>IF(ISERROR('IGS Rate Design'!$K$41*'IGS Customer Information'!$D994),"NA",'IGS Rate Design'!$K$41*'IGS Customer Information'!$D994)</f>
        <v>0</v>
      </c>
      <c r="H994" s="51">
        <f>IF(ISERROR('IGS Rate Design'!$K$56*'IGS Customer Information'!$D994),"NA",'IGS Rate Design'!$K$56*'IGS Customer Information'!$D994)</f>
        <v>0</v>
      </c>
      <c r="J994" s="60"/>
    </row>
    <row r="995" spans="1:10" ht="15" customHeight="1" hidden="1" outlineLevel="1">
      <c r="A995" s="141"/>
      <c r="B995" s="146"/>
      <c r="C995" s="145"/>
      <c r="D995" s="95"/>
      <c r="F995" s="51"/>
      <c r="G995" s="51">
        <f>IF(ISERROR('IGS Rate Design'!$K$42*'IGS Customer Information'!$D995),"NA",'IGS Rate Design'!$K$42*'IGS Customer Information'!$D995)</f>
        <v>0</v>
      </c>
      <c r="H995" s="51">
        <f>IF(ISERROR('IGS Rate Design'!$K$57*'IGS Customer Information'!$D995),"NA",'IGS Rate Design'!$K$57*'IGS Customer Information'!$D995)</f>
        <v>0</v>
      </c>
      <c r="J995" s="60"/>
    </row>
    <row r="996" spans="4:10" ht="15" collapsed="1">
      <c r="D996" s="88"/>
      <c r="E996" s="49" t="s">
        <v>27</v>
      </c>
      <c r="F996" s="52">
        <f>SUM(F988:F995)</f>
        <v>0</v>
      </c>
      <c r="G996" s="52">
        <f>SUM(G988:G995)</f>
        <v>0</v>
      </c>
      <c r="H996" s="52">
        <f>SUM(H988:H995)</f>
        <v>0</v>
      </c>
      <c r="I996" s="61" t="str">
        <f>IF(ISERROR((G996-F996)/F996),"NA",(G996-F996)/F996)</f>
        <v>NA</v>
      </c>
      <c r="J996" s="63" t="str">
        <f>IF(ISERROR((H996-F996)/F996),"NA",(H996-F996)/F996)</f>
        <v>NA</v>
      </c>
    </row>
    <row r="997" spans="1:10" ht="15">
      <c r="A997" s="143"/>
      <c r="B997" s="141"/>
      <c r="C997" s="141"/>
      <c r="D997" s="92"/>
      <c r="I997" s="62"/>
      <c r="J997" s="63"/>
    </row>
    <row r="998" spans="1:10" ht="15" customHeight="1" hidden="1" outlineLevel="1">
      <c r="A998" s="141"/>
      <c r="B998" s="144"/>
      <c r="C998" s="145"/>
      <c r="D998" s="95"/>
      <c r="H998" s="51"/>
      <c r="I998" s="62"/>
      <c r="J998" s="63"/>
    </row>
    <row r="999" spans="1:10" ht="15" customHeight="1" hidden="1" outlineLevel="1">
      <c r="A999" s="141"/>
      <c r="B999" s="144"/>
      <c r="C999" s="145"/>
      <c r="D999" s="95"/>
      <c r="F999" s="51">
        <f>IF(ISERROR('IGS Rate Design'!$K$6*'IGS Customer Information'!$D999),"NA",'IGS Rate Design'!$K$6*'IGS Customer Information'!$D999)</f>
        <v>0</v>
      </c>
      <c r="G999" s="51">
        <f>IF(ISERROR('IGS Rate Design'!$K$37*'IGS Customer Information'!$D999),"NA",'IGS Rate Design'!$K$37*'IGS Customer Information'!$D999)</f>
        <v>0</v>
      </c>
      <c r="H999" s="51">
        <f>IF(ISERROR('IGS Rate Design'!$K$52*'IGS Customer Information'!$D999),"NA",'IGS Rate Design'!$K$52*'IGS Customer Information'!$D999)</f>
        <v>0</v>
      </c>
      <c r="I999" s="62"/>
      <c r="J999" s="63"/>
    </row>
    <row r="1000" spans="1:10" ht="15" customHeight="1" hidden="1" outlineLevel="1">
      <c r="A1000" s="141"/>
      <c r="B1000" s="144"/>
      <c r="C1000" s="145"/>
      <c r="D1000" s="95"/>
      <c r="F1000" s="51">
        <f>IF(ISERROR('IGS Rate Design'!$K$7*'IGS Customer Information'!$D1000),"NA",'IGS Rate Design'!$K$7*'IGS Customer Information'!$D1000)</f>
        <v>0</v>
      </c>
      <c r="G1000" s="51">
        <f>IF(ISERROR('IGS Rate Design'!$K$38*'IGS Customer Information'!$D1000),"NA",'IGS Rate Design'!$K$38*'IGS Customer Information'!$D1000)</f>
        <v>0</v>
      </c>
      <c r="H1000" s="51">
        <f>IF(ISERROR('IGS Rate Design'!$K$53*'IGS Customer Information'!$D1000),"NA",'IGS Rate Design'!$K$53*'IGS Customer Information'!$D1000)</f>
        <v>0</v>
      </c>
      <c r="I1000" s="62"/>
      <c r="J1000" s="63"/>
    </row>
    <row r="1001" spans="1:10" ht="15" customHeight="1" hidden="1" outlineLevel="1">
      <c r="A1001" s="141"/>
      <c r="B1001" s="144"/>
      <c r="C1001" s="145"/>
      <c r="D1001" s="95"/>
      <c r="F1001" s="51">
        <f>IF(ISERROR('IGS Rate Design'!$K$8*'IGS Customer Information'!$D1001),"NA",'IGS Rate Design'!$K$8*'IGS Customer Information'!$D1001)</f>
        <v>0</v>
      </c>
      <c r="G1001" s="51">
        <f>IF(ISERROR('IGS Rate Design'!$K$39*'IGS Customer Information'!$D1001),"NA",'IGS Rate Design'!$K$39*'IGS Customer Information'!$D1001)</f>
        <v>0</v>
      </c>
      <c r="H1001" s="51">
        <f>IF(ISERROR('IGS Rate Design'!$K$54*'IGS Customer Information'!$D1001),"NA",'IGS Rate Design'!$K$54*'IGS Customer Information'!$D1001)</f>
        <v>0</v>
      </c>
      <c r="I1001" s="62"/>
      <c r="J1001" s="63"/>
    </row>
    <row r="1002" spans="1:10" ht="15" customHeight="1" hidden="1" outlineLevel="1">
      <c r="A1002" s="141"/>
      <c r="B1002" s="144"/>
      <c r="C1002" s="145"/>
      <c r="D1002" s="95"/>
      <c r="F1002" s="51">
        <f>IF(ISERROR('IGS Rate Design'!$K$12*'IGS Customer Information'!$D1002),"NA",'IGS Rate Design'!$K$12*'IGS Customer Information'!$D1002)</f>
        <v>0</v>
      </c>
      <c r="G1002" s="51"/>
      <c r="H1002" s="51"/>
      <c r="I1002" s="62"/>
      <c r="J1002" s="63"/>
    </row>
    <row r="1003" spans="1:10" ht="15" customHeight="1" hidden="1" outlineLevel="1">
      <c r="A1003" s="141"/>
      <c r="B1003" s="146"/>
      <c r="C1003" s="145"/>
      <c r="D1003" s="95"/>
      <c r="F1003" s="51"/>
      <c r="G1003" s="51"/>
      <c r="H1003" s="51"/>
      <c r="I1003" s="62"/>
      <c r="J1003" s="63"/>
    </row>
    <row r="1004" spans="1:10" ht="15" customHeight="1" hidden="1" outlineLevel="1">
      <c r="A1004" s="141"/>
      <c r="B1004" s="146"/>
      <c r="C1004" s="145"/>
      <c r="D1004" s="95"/>
      <c r="F1004" s="51"/>
      <c r="G1004" s="51">
        <f>IF(ISERROR('IGS Rate Design'!$K$41*'IGS Customer Information'!$D1004),"NA",'IGS Rate Design'!$K$41*'IGS Customer Information'!$D1004)</f>
        <v>0</v>
      </c>
      <c r="H1004" s="51">
        <f>IF(ISERROR('IGS Rate Design'!$K$56*'IGS Customer Information'!$D1004),"NA",'IGS Rate Design'!$K$56*'IGS Customer Information'!$D1004)</f>
        <v>0</v>
      </c>
      <c r="I1004" s="62"/>
      <c r="J1004" s="63"/>
    </row>
    <row r="1005" spans="1:10" ht="15" customHeight="1" hidden="1" outlineLevel="1">
      <c r="A1005" s="141"/>
      <c r="B1005" s="146"/>
      <c r="C1005" s="145"/>
      <c r="D1005" s="95"/>
      <c r="F1005" s="51"/>
      <c r="G1005" s="51">
        <f>IF(ISERROR('IGS Rate Design'!$K$42*'IGS Customer Information'!$D1005),"NA",'IGS Rate Design'!$K$42*'IGS Customer Information'!$D1005)</f>
        <v>0</v>
      </c>
      <c r="H1005" s="51">
        <f>IF(ISERROR('IGS Rate Design'!$K$57*'IGS Customer Information'!$D1005),"NA",'IGS Rate Design'!$K$57*'IGS Customer Information'!$D1005)</f>
        <v>0</v>
      </c>
      <c r="I1005" s="62"/>
      <c r="J1005" s="63"/>
    </row>
    <row r="1006" spans="4:10" ht="15" collapsed="1">
      <c r="D1006" s="88"/>
      <c r="E1006" s="49" t="s">
        <v>27</v>
      </c>
      <c r="F1006" s="52">
        <f>SUM(F998:F1005)</f>
        <v>0</v>
      </c>
      <c r="G1006" s="52">
        <f>SUM(G998:G1005)</f>
        <v>0</v>
      </c>
      <c r="H1006" s="52">
        <f>SUM(H998:H1005)</f>
        <v>0</v>
      </c>
      <c r="I1006" s="61" t="str">
        <f>IF(ISERROR((G1006-F1006)/F1006),"NA",(G1006-F1006)/F1006)</f>
        <v>NA</v>
      </c>
      <c r="J1006" s="63" t="str">
        <f>IF(ISERROR((H1006-F1006)/F1006),"NA",(H1006-F1006)/F1006)</f>
        <v>NA</v>
      </c>
    </row>
    <row r="1007" spans="1:10" ht="15">
      <c r="A1007" s="143"/>
      <c r="B1007" s="141"/>
      <c r="C1007" s="141"/>
      <c r="D1007" s="92"/>
      <c r="I1007" s="62"/>
      <c r="J1007" s="63"/>
    </row>
    <row r="1008" spans="1:10" ht="15" customHeight="1" hidden="1" outlineLevel="1">
      <c r="A1008" s="141"/>
      <c r="B1008" s="144"/>
      <c r="C1008" s="145"/>
      <c r="D1008" s="95"/>
      <c r="H1008" s="51"/>
      <c r="I1008" s="62"/>
      <c r="J1008" s="63"/>
    </row>
    <row r="1009" spans="1:10" ht="15" customHeight="1" hidden="1" outlineLevel="1">
      <c r="A1009" s="141"/>
      <c r="B1009" s="144"/>
      <c r="C1009" s="145"/>
      <c r="D1009" s="95"/>
      <c r="F1009" s="51">
        <f>IF(ISERROR('IGS Rate Design'!$K$6*'IGS Customer Information'!$D1009),"NA",'IGS Rate Design'!$K$6*'IGS Customer Information'!$D1009)</f>
        <v>0</v>
      </c>
      <c r="G1009" s="51">
        <f>IF(ISERROR('IGS Rate Design'!$K$37*'IGS Customer Information'!$D1009),"NA",'IGS Rate Design'!$K$37*'IGS Customer Information'!$D1009)</f>
        <v>0</v>
      </c>
      <c r="H1009" s="51">
        <f>IF(ISERROR('IGS Rate Design'!$K$52*'IGS Customer Information'!$D1009),"NA",'IGS Rate Design'!$K$52*'IGS Customer Information'!$D1009)</f>
        <v>0</v>
      </c>
      <c r="I1009" s="62"/>
      <c r="J1009" s="63"/>
    </row>
    <row r="1010" spans="1:10" ht="15" customHeight="1" hidden="1" outlineLevel="1">
      <c r="A1010" s="141"/>
      <c r="B1010" s="144"/>
      <c r="C1010" s="145"/>
      <c r="D1010" s="95"/>
      <c r="F1010" s="51">
        <f>IF(ISERROR('IGS Rate Design'!$K$7*'IGS Customer Information'!$D1010),"NA",'IGS Rate Design'!$K$7*'IGS Customer Information'!$D1010)</f>
        <v>0</v>
      </c>
      <c r="G1010" s="51">
        <f>IF(ISERROR('IGS Rate Design'!$K$38*'IGS Customer Information'!$D1010),"NA",'IGS Rate Design'!$K$38*'IGS Customer Information'!$D1010)</f>
        <v>0</v>
      </c>
      <c r="H1010" s="51">
        <f>IF(ISERROR('IGS Rate Design'!$K$53*'IGS Customer Information'!$D1010),"NA",'IGS Rate Design'!$K$53*'IGS Customer Information'!$D1010)</f>
        <v>0</v>
      </c>
      <c r="I1010" s="62"/>
      <c r="J1010" s="63"/>
    </row>
    <row r="1011" spans="1:10" ht="15" customHeight="1" hidden="1" outlineLevel="1">
      <c r="A1011" s="141"/>
      <c r="B1011" s="144"/>
      <c r="C1011" s="145"/>
      <c r="D1011" s="95"/>
      <c r="F1011" s="51">
        <f>IF(ISERROR('IGS Rate Design'!$K$8*'IGS Customer Information'!$D1011),"NA",'IGS Rate Design'!$K$8*'IGS Customer Information'!$D1011)</f>
        <v>0</v>
      </c>
      <c r="G1011" s="51">
        <f>IF(ISERROR('IGS Rate Design'!$K$39*'IGS Customer Information'!$D1011),"NA",'IGS Rate Design'!$K$39*'IGS Customer Information'!$D1011)</f>
        <v>0</v>
      </c>
      <c r="H1011" s="51">
        <f>IF(ISERROR('IGS Rate Design'!$K$54*'IGS Customer Information'!$D1011),"NA",'IGS Rate Design'!$K$54*'IGS Customer Information'!$D1011)</f>
        <v>0</v>
      </c>
      <c r="I1011" s="62"/>
      <c r="J1011" s="63"/>
    </row>
    <row r="1012" spans="1:10" ht="15" customHeight="1" hidden="1" outlineLevel="1">
      <c r="A1012" s="141"/>
      <c r="B1012" s="144"/>
      <c r="C1012" s="145"/>
      <c r="D1012" s="95"/>
      <c r="F1012" s="51">
        <f>IF(ISERROR('IGS Rate Design'!$K$12*'IGS Customer Information'!$D1012),"NA",'IGS Rate Design'!$K$12*'IGS Customer Information'!$D1012)</f>
        <v>0</v>
      </c>
      <c r="G1012" s="51"/>
      <c r="H1012" s="51"/>
      <c r="I1012" s="62"/>
      <c r="J1012" s="63"/>
    </row>
    <row r="1013" spans="1:10" ht="15" customHeight="1" hidden="1" outlineLevel="1">
      <c r="A1013" s="141"/>
      <c r="B1013" s="146"/>
      <c r="C1013" s="145"/>
      <c r="D1013" s="95"/>
      <c r="F1013" s="51"/>
      <c r="G1013" s="51"/>
      <c r="H1013" s="51"/>
      <c r="I1013" s="62"/>
      <c r="J1013" s="63"/>
    </row>
    <row r="1014" spans="1:10" ht="15" customHeight="1" hidden="1" outlineLevel="1">
      <c r="A1014" s="141"/>
      <c r="B1014" s="146"/>
      <c r="C1014" s="145"/>
      <c r="D1014" s="95"/>
      <c r="F1014" s="51"/>
      <c r="G1014" s="51">
        <f>IF(ISERROR('IGS Rate Design'!$K$41*'IGS Customer Information'!$D1014),"NA",'IGS Rate Design'!$K$41*'IGS Customer Information'!$D1014)</f>
        <v>0</v>
      </c>
      <c r="H1014" s="51">
        <f>IF(ISERROR('IGS Rate Design'!$K$56*'IGS Customer Information'!$D1014),"NA",'IGS Rate Design'!$K$56*'IGS Customer Information'!$D1014)</f>
        <v>0</v>
      </c>
      <c r="I1014" s="62"/>
      <c r="J1014" s="63"/>
    </row>
    <row r="1015" spans="1:10" ht="15" customHeight="1" hidden="1" outlineLevel="1">
      <c r="A1015" s="141"/>
      <c r="B1015" s="146"/>
      <c r="C1015" s="145"/>
      <c r="D1015" s="95"/>
      <c r="F1015" s="51"/>
      <c r="G1015" s="51">
        <f>IF(ISERROR('IGS Rate Design'!$K$42*'IGS Customer Information'!$D1015),"NA",'IGS Rate Design'!$K$42*'IGS Customer Information'!$D1015)</f>
        <v>0</v>
      </c>
      <c r="H1015" s="51">
        <f>IF(ISERROR('IGS Rate Design'!$K$57*'IGS Customer Information'!$D1015),"NA",'IGS Rate Design'!$K$57*'IGS Customer Information'!$D1015)</f>
        <v>0</v>
      </c>
      <c r="I1015" s="62"/>
      <c r="J1015" s="63"/>
    </row>
    <row r="1016" spans="4:10" ht="15" collapsed="1">
      <c r="D1016" s="88"/>
      <c r="E1016" s="49" t="s">
        <v>27</v>
      </c>
      <c r="F1016" s="52">
        <f>SUM(F1008:F1015)</f>
        <v>0</v>
      </c>
      <c r="G1016" s="52">
        <f>SUM(G1008:G1015)</f>
        <v>0</v>
      </c>
      <c r="H1016" s="52">
        <f>SUM(H1008:H1015)</f>
        <v>0</v>
      </c>
      <c r="I1016" s="61" t="str">
        <f>IF(ISERROR((G1016-F1016)/F1016),"NA",(G1016-F1016)/F1016)</f>
        <v>NA</v>
      </c>
      <c r="J1016" s="63" t="str">
        <f>IF(ISERROR((H1016-F1016)/F1016),"NA",(H1016-F1016)/F1016)</f>
        <v>NA</v>
      </c>
    </row>
    <row r="1017" spans="1:10" ht="15">
      <c r="A1017" s="143"/>
      <c r="B1017" s="141"/>
      <c r="C1017" s="141"/>
      <c r="D1017" s="92"/>
      <c r="J1017" s="60"/>
    </row>
    <row r="1018" spans="1:10" ht="15" customHeight="1" hidden="1" outlineLevel="1">
      <c r="A1018" s="141"/>
      <c r="B1018" s="144"/>
      <c r="C1018" s="145"/>
      <c r="D1018" s="95"/>
      <c r="H1018" s="51"/>
      <c r="J1018" s="60"/>
    </row>
    <row r="1019" spans="1:10" ht="15" customHeight="1" hidden="1" outlineLevel="1">
      <c r="A1019" s="141"/>
      <c r="B1019" s="144"/>
      <c r="C1019" s="145"/>
      <c r="D1019" s="95"/>
      <c r="F1019" s="51">
        <f>IF(ISERROR('IGS Rate Design'!$K$6*'IGS Customer Information'!$D1019),"NA",'IGS Rate Design'!$K$6*'IGS Customer Information'!$D1019)</f>
        <v>0</v>
      </c>
      <c r="G1019" s="51">
        <f>IF(ISERROR('IGS Rate Design'!$K$37*'IGS Customer Information'!$D1019),"NA",'IGS Rate Design'!$K$37*'IGS Customer Information'!$D1019)</f>
        <v>0</v>
      </c>
      <c r="H1019" s="51">
        <f>IF(ISERROR('IGS Rate Design'!$K$52*'IGS Customer Information'!$D1019),"NA",'IGS Rate Design'!$K$52*'IGS Customer Information'!$D1019)</f>
        <v>0</v>
      </c>
      <c r="J1019" s="60"/>
    </row>
    <row r="1020" spans="1:10" ht="15" customHeight="1" hidden="1" outlineLevel="1">
      <c r="A1020" s="141"/>
      <c r="B1020" s="144"/>
      <c r="C1020" s="145"/>
      <c r="D1020" s="95"/>
      <c r="F1020" s="51">
        <f>IF(ISERROR('IGS Rate Design'!$K$7*'IGS Customer Information'!$D1020),"NA",'IGS Rate Design'!$K$7*'IGS Customer Information'!$D1020)</f>
        <v>0</v>
      </c>
      <c r="G1020" s="51">
        <f>IF(ISERROR('IGS Rate Design'!$K$38*'IGS Customer Information'!$D1020),"NA",'IGS Rate Design'!$K$38*'IGS Customer Information'!$D1020)</f>
        <v>0</v>
      </c>
      <c r="H1020" s="51">
        <f>IF(ISERROR('IGS Rate Design'!$K$53*'IGS Customer Information'!$D1020),"NA",'IGS Rate Design'!$K$53*'IGS Customer Information'!$D1020)</f>
        <v>0</v>
      </c>
      <c r="J1020" s="60"/>
    </row>
    <row r="1021" spans="1:10" ht="15" customHeight="1" hidden="1" outlineLevel="1">
      <c r="A1021" s="141"/>
      <c r="B1021" s="144"/>
      <c r="C1021" s="145"/>
      <c r="D1021" s="95"/>
      <c r="F1021" s="51">
        <f>IF(ISERROR('IGS Rate Design'!$K$8*'IGS Customer Information'!$D1021),"NA",'IGS Rate Design'!$K$8*'IGS Customer Information'!$D1021)</f>
        <v>0</v>
      </c>
      <c r="G1021" s="51">
        <f>IF(ISERROR('IGS Rate Design'!$K$39*'IGS Customer Information'!$D1021),"NA",'IGS Rate Design'!$K$39*'IGS Customer Information'!$D1021)</f>
        <v>0</v>
      </c>
      <c r="H1021" s="51">
        <f>IF(ISERROR('IGS Rate Design'!$K$54*'IGS Customer Information'!$D1021),"NA",'IGS Rate Design'!$K$54*'IGS Customer Information'!$D1021)</f>
        <v>0</v>
      </c>
      <c r="J1021" s="60"/>
    </row>
    <row r="1022" spans="1:10" ht="15" customHeight="1" hidden="1" outlineLevel="1">
      <c r="A1022" s="141"/>
      <c r="B1022" s="144"/>
      <c r="C1022" s="145"/>
      <c r="D1022" s="95"/>
      <c r="F1022" s="51">
        <f>IF(ISERROR('IGS Rate Design'!$K$12*'IGS Customer Information'!$D1022),"NA",'IGS Rate Design'!$K$12*'IGS Customer Information'!$D1022)</f>
        <v>0</v>
      </c>
      <c r="G1022" s="51"/>
      <c r="H1022" s="51"/>
      <c r="J1022" s="60"/>
    </row>
    <row r="1023" spans="1:10" ht="15" customHeight="1" hidden="1" outlineLevel="1">
      <c r="A1023" s="141"/>
      <c r="B1023" s="146"/>
      <c r="C1023" s="145"/>
      <c r="D1023" s="95"/>
      <c r="F1023" s="51"/>
      <c r="G1023" s="51"/>
      <c r="H1023" s="51"/>
      <c r="J1023" s="60"/>
    </row>
    <row r="1024" spans="1:10" ht="15" customHeight="1" hidden="1" outlineLevel="1">
      <c r="A1024" s="141"/>
      <c r="B1024" s="146"/>
      <c r="C1024" s="145"/>
      <c r="D1024" s="95"/>
      <c r="F1024" s="51"/>
      <c r="G1024" s="51">
        <f>IF(ISERROR('IGS Rate Design'!$K$41*'IGS Customer Information'!$D1024),"NA",'IGS Rate Design'!$K$41*'IGS Customer Information'!$D1024)</f>
        <v>0</v>
      </c>
      <c r="H1024" s="51">
        <f>IF(ISERROR('IGS Rate Design'!$K$56*'IGS Customer Information'!$D1024),"NA",'IGS Rate Design'!$K$56*'IGS Customer Information'!$D1024)</f>
        <v>0</v>
      </c>
      <c r="J1024" s="60"/>
    </row>
    <row r="1025" spans="1:10" ht="15" customHeight="1" hidden="1" outlineLevel="1">
      <c r="A1025" s="141"/>
      <c r="B1025" s="146"/>
      <c r="C1025" s="145"/>
      <c r="D1025" s="95"/>
      <c r="F1025" s="51"/>
      <c r="G1025" s="51">
        <f>IF(ISERROR('IGS Rate Design'!$K$42*'IGS Customer Information'!$D1025),"NA",'IGS Rate Design'!$K$42*'IGS Customer Information'!$D1025)</f>
        <v>0</v>
      </c>
      <c r="H1025" s="51">
        <f>IF(ISERROR('IGS Rate Design'!$K$57*'IGS Customer Information'!$D1025),"NA",'IGS Rate Design'!$K$57*'IGS Customer Information'!$D1025)</f>
        <v>0</v>
      </c>
      <c r="J1025" s="60"/>
    </row>
    <row r="1026" spans="4:10" ht="15" collapsed="1">
      <c r="D1026" s="88"/>
      <c r="E1026" s="49" t="s">
        <v>27</v>
      </c>
      <c r="F1026" s="52">
        <f>SUM(F1018:F1025)</f>
        <v>0</v>
      </c>
      <c r="G1026" s="52">
        <f>SUM(G1018:G1025)</f>
        <v>0</v>
      </c>
      <c r="H1026" s="52">
        <f>SUM(H1018:H1025)</f>
        <v>0</v>
      </c>
      <c r="I1026" s="53" t="str">
        <f>IF(ISERROR((G1026-F1026)/F1026),"NA",(G1026-F1026)/F1026)</f>
        <v>NA</v>
      </c>
      <c r="J1026" s="60" t="str">
        <f>IF(ISERROR((H1026-F1026)/F1026),"NA",(H1026-F1026)/F1026)</f>
        <v>NA</v>
      </c>
    </row>
    <row r="1027" spans="1:10" ht="15">
      <c r="A1027" s="143"/>
      <c r="B1027" s="141"/>
      <c r="C1027" s="141"/>
      <c r="D1027" s="92"/>
      <c r="J1027" s="60"/>
    </row>
    <row r="1028" spans="1:10" ht="15" customHeight="1" hidden="1" outlineLevel="1">
      <c r="A1028" s="141"/>
      <c r="B1028" s="144"/>
      <c r="C1028" s="145"/>
      <c r="D1028" s="95"/>
      <c r="H1028" s="51"/>
      <c r="J1028" s="60"/>
    </row>
    <row r="1029" spans="1:10" ht="15" customHeight="1" hidden="1" outlineLevel="1">
      <c r="A1029" s="141"/>
      <c r="B1029" s="144"/>
      <c r="C1029" s="145"/>
      <c r="D1029" s="95"/>
      <c r="F1029" s="51">
        <f>IF(ISERROR('IGS Rate Design'!$K$6*'IGS Customer Information'!$D1029),"NA",'IGS Rate Design'!$K$6*'IGS Customer Information'!$D1029)</f>
        <v>0</v>
      </c>
      <c r="G1029" s="51">
        <f>IF(ISERROR('IGS Rate Design'!$K$37*'IGS Customer Information'!$D1029),"NA",'IGS Rate Design'!$K$37*'IGS Customer Information'!$D1029)</f>
        <v>0</v>
      </c>
      <c r="H1029" s="51">
        <f>IF(ISERROR('IGS Rate Design'!$K$52*'IGS Customer Information'!$D1029),"NA",'IGS Rate Design'!$K$52*'IGS Customer Information'!$D1029)</f>
        <v>0</v>
      </c>
      <c r="J1029" s="60"/>
    </row>
    <row r="1030" spans="1:10" ht="15" customHeight="1" hidden="1" outlineLevel="1">
      <c r="A1030" s="141"/>
      <c r="B1030" s="144"/>
      <c r="C1030" s="145"/>
      <c r="D1030" s="95"/>
      <c r="F1030" s="51">
        <f>IF(ISERROR('IGS Rate Design'!$K$7*'IGS Customer Information'!$D1030),"NA",'IGS Rate Design'!$K$7*'IGS Customer Information'!$D1030)</f>
        <v>0</v>
      </c>
      <c r="G1030" s="51">
        <f>IF(ISERROR('IGS Rate Design'!$K$38*'IGS Customer Information'!$D1030),"NA",'IGS Rate Design'!$K$38*'IGS Customer Information'!$D1030)</f>
        <v>0</v>
      </c>
      <c r="H1030" s="51">
        <f>IF(ISERROR('IGS Rate Design'!$K$53*'IGS Customer Information'!$D1030),"NA",'IGS Rate Design'!$K$53*'IGS Customer Information'!$D1030)</f>
        <v>0</v>
      </c>
      <c r="J1030" s="60"/>
    </row>
    <row r="1031" spans="1:10" ht="15" customHeight="1" hidden="1" outlineLevel="1">
      <c r="A1031" s="141"/>
      <c r="B1031" s="144"/>
      <c r="C1031" s="145"/>
      <c r="D1031" s="95"/>
      <c r="F1031" s="51">
        <f>IF(ISERROR('IGS Rate Design'!$K$8*'IGS Customer Information'!$D1031),"NA",'IGS Rate Design'!$K$8*'IGS Customer Information'!$D1031)</f>
        <v>0</v>
      </c>
      <c r="G1031" s="51">
        <f>IF(ISERROR('IGS Rate Design'!$K$39*'IGS Customer Information'!$D1031),"NA",'IGS Rate Design'!$K$39*'IGS Customer Information'!$D1031)</f>
        <v>0</v>
      </c>
      <c r="H1031" s="51">
        <f>IF(ISERROR('IGS Rate Design'!$K$54*'IGS Customer Information'!$D1031),"NA",'IGS Rate Design'!$K$54*'IGS Customer Information'!$D1031)</f>
        <v>0</v>
      </c>
      <c r="J1031" s="60"/>
    </row>
    <row r="1032" spans="1:10" ht="15" customHeight="1" hidden="1" outlineLevel="1">
      <c r="A1032" s="141"/>
      <c r="B1032" s="144"/>
      <c r="C1032" s="145"/>
      <c r="D1032" s="95"/>
      <c r="F1032" s="51">
        <f>IF(ISERROR('IGS Rate Design'!$K$12*'IGS Customer Information'!$D1032),"NA",'IGS Rate Design'!$K$12*'IGS Customer Information'!$D1032)</f>
        <v>0</v>
      </c>
      <c r="G1032" s="51"/>
      <c r="H1032" s="51"/>
      <c r="J1032" s="60"/>
    </row>
    <row r="1033" spans="1:10" ht="15" customHeight="1" hidden="1" outlineLevel="1">
      <c r="A1033" s="141"/>
      <c r="B1033" s="146"/>
      <c r="C1033" s="145"/>
      <c r="D1033" s="95"/>
      <c r="F1033" s="51"/>
      <c r="G1033" s="51"/>
      <c r="H1033" s="51"/>
      <c r="J1033" s="60"/>
    </row>
    <row r="1034" spans="1:10" ht="15" customHeight="1" hidden="1" outlineLevel="1">
      <c r="A1034" s="141"/>
      <c r="B1034" s="146"/>
      <c r="C1034" s="145"/>
      <c r="D1034" s="95"/>
      <c r="F1034" s="51"/>
      <c r="G1034" s="51">
        <f>IF(ISERROR('IGS Rate Design'!$K$41*'IGS Customer Information'!$D1034),"NA",'IGS Rate Design'!$K$41*'IGS Customer Information'!$D1034)</f>
        <v>0</v>
      </c>
      <c r="H1034" s="51">
        <f>IF(ISERROR('IGS Rate Design'!$K$56*'IGS Customer Information'!$D1034),"NA",'IGS Rate Design'!$K$56*'IGS Customer Information'!$D1034)</f>
        <v>0</v>
      </c>
      <c r="J1034" s="60"/>
    </row>
    <row r="1035" spans="1:10" ht="15" customHeight="1" hidden="1" outlineLevel="1">
      <c r="A1035" s="141"/>
      <c r="B1035" s="146"/>
      <c r="C1035" s="145"/>
      <c r="D1035" s="95"/>
      <c r="F1035" s="51"/>
      <c r="G1035" s="51">
        <f>IF(ISERROR('IGS Rate Design'!$K$42*'IGS Customer Information'!$D1035),"NA",'IGS Rate Design'!$K$42*'IGS Customer Information'!$D1035)</f>
        <v>0</v>
      </c>
      <c r="H1035" s="51">
        <f>IF(ISERROR('IGS Rate Design'!$K$57*'IGS Customer Information'!$D1035),"NA",'IGS Rate Design'!$K$57*'IGS Customer Information'!$D1035)</f>
        <v>0</v>
      </c>
      <c r="J1035" s="60"/>
    </row>
    <row r="1036" spans="4:10" ht="15" collapsed="1">
      <c r="D1036" s="88"/>
      <c r="E1036" s="49" t="s">
        <v>27</v>
      </c>
      <c r="F1036" s="52">
        <f>SUM(F1028:F1035)</f>
        <v>0</v>
      </c>
      <c r="G1036" s="52">
        <f>SUM(G1028:G1035)</f>
        <v>0</v>
      </c>
      <c r="H1036" s="52">
        <f>SUM(H1028:H1035)</f>
        <v>0</v>
      </c>
      <c r="I1036" s="53" t="str">
        <f>IF(ISERROR((G1036-F1036)/F1036),"NA",(G1036-F1036)/F1036)</f>
        <v>NA</v>
      </c>
      <c r="J1036" s="60" t="str">
        <f>IF(ISERROR((H1036-F1036)/F1036),"NA",(H1036-F1036)/F1036)</f>
        <v>NA</v>
      </c>
    </row>
    <row r="1037" spans="1:10" ht="15">
      <c r="A1037" s="143"/>
      <c r="B1037" s="141"/>
      <c r="C1037" s="141"/>
      <c r="D1037" s="92"/>
      <c r="J1037" s="60"/>
    </row>
    <row r="1038" spans="2:10" ht="15" customHeight="1" hidden="1" outlineLevel="1">
      <c r="B1038" s="144"/>
      <c r="C1038" s="145"/>
      <c r="D1038" s="95"/>
      <c r="H1038" s="51"/>
      <c r="J1038" s="60"/>
    </row>
    <row r="1039" spans="2:10" ht="15" customHeight="1" hidden="1" outlineLevel="1">
      <c r="B1039" s="144"/>
      <c r="C1039" s="145"/>
      <c r="D1039" s="95"/>
      <c r="F1039" s="51">
        <f>IF(ISERROR('IGS Rate Design'!$K$6*'IGS Customer Information'!$D1039),"NA",'IGS Rate Design'!$K$6*'IGS Customer Information'!$D1039)</f>
        <v>0</v>
      </c>
      <c r="G1039" s="51">
        <f>IF(ISERROR('IGS Rate Design'!$K$37*'IGS Customer Information'!$D1039),"NA",'IGS Rate Design'!$K$37*'IGS Customer Information'!$D1039)</f>
        <v>0</v>
      </c>
      <c r="H1039" s="51">
        <f>IF(ISERROR('IGS Rate Design'!$K$52*'IGS Customer Information'!$D1039),"NA",'IGS Rate Design'!$K$52*'IGS Customer Information'!$D1039)</f>
        <v>0</v>
      </c>
      <c r="J1039" s="60"/>
    </row>
    <row r="1040" spans="2:10" ht="15" customHeight="1" hidden="1" outlineLevel="1">
      <c r="B1040" s="144"/>
      <c r="C1040" s="145"/>
      <c r="D1040" s="95"/>
      <c r="F1040" s="51">
        <f>IF(ISERROR('IGS Rate Design'!$K$7*'IGS Customer Information'!$D1040),"NA",'IGS Rate Design'!$K$7*'IGS Customer Information'!$D1040)</f>
        <v>0</v>
      </c>
      <c r="G1040" s="51">
        <f>IF(ISERROR('IGS Rate Design'!$K$38*'IGS Customer Information'!$D1040),"NA",'IGS Rate Design'!$K$38*'IGS Customer Information'!$D1040)</f>
        <v>0</v>
      </c>
      <c r="H1040" s="51">
        <f>IF(ISERROR('IGS Rate Design'!$K$53*'IGS Customer Information'!$D1040),"NA",'IGS Rate Design'!$K$53*'IGS Customer Information'!$D1040)</f>
        <v>0</v>
      </c>
      <c r="J1040" s="60"/>
    </row>
    <row r="1041" spans="2:10" ht="15" customHeight="1" hidden="1" outlineLevel="1">
      <c r="B1041" s="144"/>
      <c r="C1041" s="145"/>
      <c r="D1041" s="95"/>
      <c r="F1041" s="51">
        <f>IF(ISERROR('IGS Rate Design'!$K$8*'IGS Customer Information'!$D1041),"NA",'IGS Rate Design'!$K$8*'IGS Customer Information'!$D1041)</f>
        <v>0</v>
      </c>
      <c r="G1041" s="51">
        <f>IF(ISERROR('IGS Rate Design'!$K$39*'IGS Customer Information'!$D1041),"NA",'IGS Rate Design'!$K$39*'IGS Customer Information'!$D1041)</f>
        <v>0</v>
      </c>
      <c r="H1041" s="51">
        <f>IF(ISERROR('IGS Rate Design'!$K$54*'IGS Customer Information'!$D1041),"NA",'IGS Rate Design'!$K$54*'IGS Customer Information'!$D1041)</f>
        <v>0</v>
      </c>
      <c r="J1041" s="60"/>
    </row>
    <row r="1042" spans="2:10" ht="15" customHeight="1" hidden="1" outlineLevel="1">
      <c r="B1042" s="144"/>
      <c r="C1042" s="145"/>
      <c r="D1042" s="95"/>
      <c r="F1042" s="51">
        <f>IF(ISERROR('IGS Rate Design'!$K$12*'IGS Customer Information'!$D1042),"NA",'IGS Rate Design'!$K$12*'IGS Customer Information'!$D1042)</f>
        <v>0</v>
      </c>
      <c r="G1042" s="51"/>
      <c r="H1042" s="51"/>
      <c r="J1042" s="60"/>
    </row>
    <row r="1043" spans="2:10" ht="15" customHeight="1" hidden="1" outlineLevel="1">
      <c r="B1043" s="146"/>
      <c r="C1043" s="145"/>
      <c r="D1043" s="95"/>
      <c r="F1043" s="51"/>
      <c r="G1043" s="51"/>
      <c r="H1043" s="51"/>
      <c r="J1043" s="60"/>
    </row>
    <row r="1044" spans="2:10" ht="15" customHeight="1" hidden="1" outlineLevel="1">
      <c r="B1044" s="146"/>
      <c r="C1044" s="145"/>
      <c r="D1044" s="95"/>
      <c r="F1044" s="51"/>
      <c r="G1044" s="51">
        <f>IF(ISERROR('IGS Rate Design'!$K$41*'IGS Customer Information'!$D1044),"NA",'IGS Rate Design'!$K$41*'IGS Customer Information'!$D1044)</f>
        <v>0</v>
      </c>
      <c r="H1044" s="51">
        <f>IF(ISERROR('IGS Rate Design'!$K$56*'IGS Customer Information'!$D1044),"NA",'IGS Rate Design'!$K$56*'IGS Customer Information'!$D1044)</f>
        <v>0</v>
      </c>
      <c r="J1044" s="60"/>
    </row>
    <row r="1045" spans="2:10" ht="15" customHeight="1" hidden="1" outlineLevel="1">
      <c r="B1045" s="146"/>
      <c r="C1045" s="145"/>
      <c r="D1045" s="95"/>
      <c r="F1045" s="51"/>
      <c r="G1045" s="51">
        <f>IF(ISERROR('IGS Rate Design'!$K$42*'IGS Customer Information'!$D1045),"NA",'IGS Rate Design'!$K$42*'IGS Customer Information'!$D1045)</f>
        <v>0</v>
      </c>
      <c r="H1045" s="51">
        <f>IF(ISERROR('IGS Rate Design'!$K$57*'IGS Customer Information'!$D1045),"NA",'IGS Rate Design'!$K$57*'IGS Customer Information'!$D1045)</f>
        <v>0</v>
      </c>
      <c r="J1045" s="60"/>
    </row>
    <row r="1046" spans="4:10" ht="15" collapsed="1">
      <c r="D1046" s="88"/>
      <c r="E1046" s="49" t="s">
        <v>27</v>
      </c>
      <c r="F1046" s="52">
        <f>SUM(F1038:F1045)</f>
        <v>0</v>
      </c>
      <c r="G1046" s="52">
        <f>SUM(G1038:G1045)</f>
        <v>0</v>
      </c>
      <c r="H1046" s="52">
        <f>SUM(H1038:H1045)</f>
        <v>0</v>
      </c>
      <c r="I1046" s="61" t="str">
        <f>IF(ISERROR((G1046-F1046)/F1046),"NA",(G1046-F1046)/F1046)</f>
        <v>NA</v>
      </c>
      <c r="J1046" s="63" t="str">
        <f>IF(ISERROR((H1046-F1046)/F1046),"NA",(H1046-F1046)/F1046)</f>
        <v>NA</v>
      </c>
    </row>
    <row r="1047" spans="1:10" ht="15">
      <c r="A1047" s="147"/>
      <c r="B1047" s="148"/>
      <c r="C1047" s="148"/>
      <c r="D1047" s="92"/>
      <c r="I1047" s="62"/>
      <c r="J1047" s="63"/>
    </row>
    <row r="1048" spans="1:10" ht="15" customHeight="1" hidden="1" outlineLevel="1">
      <c r="A1048" s="148"/>
      <c r="B1048" s="149"/>
      <c r="C1048" s="150"/>
      <c r="D1048" s="95"/>
      <c r="H1048" s="51"/>
      <c r="I1048" s="62"/>
      <c r="J1048" s="63"/>
    </row>
    <row r="1049" spans="1:10" ht="15" customHeight="1" hidden="1" outlineLevel="1">
      <c r="A1049" s="148"/>
      <c r="B1049" s="149"/>
      <c r="C1049" s="150"/>
      <c r="D1049" s="95"/>
      <c r="F1049" s="51">
        <f>IF(ISERROR('IGS Rate Design'!$K$6*'IGS Customer Information'!$D1049),"NA",'IGS Rate Design'!$K$6*'IGS Customer Information'!$D1049)</f>
        <v>0</v>
      </c>
      <c r="G1049" s="51">
        <f>IF(ISERROR('IGS Rate Design'!$K$37*'IGS Customer Information'!$D1049),"NA",'IGS Rate Design'!$K$37*'IGS Customer Information'!$D1049)</f>
        <v>0</v>
      </c>
      <c r="H1049" s="51">
        <f>IF(ISERROR('IGS Rate Design'!$K$52*'IGS Customer Information'!$D1049),"NA",'IGS Rate Design'!$K$52*'IGS Customer Information'!$D1049)</f>
        <v>0</v>
      </c>
      <c r="I1049" s="62"/>
      <c r="J1049" s="63"/>
    </row>
    <row r="1050" spans="1:10" ht="15" customHeight="1" hidden="1" outlineLevel="1">
      <c r="A1050" s="148"/>
      <c r="B1050" s="149"/>
      <c r="C1050" s="150"/>
      <c r="D1050" s="95"/>
      <c r="F1050" s="51">
        <f>IF(ISERROR('IGS Rate Design'!$K$7*'IGS Customer Information'!$D1050),"NA",'IGS Rate Design'!$K$7*'IGS Customer Information'!$D1050)</f>
        <v>0</v>
      </c>
      <c r="G1050" s="51">
        <f>IF(ISERROR('IGS Rate Design'!$K$38*'IGS Customer Information'!$D1050),"NA",'IGS Rate Design'!$K$38*'IGS Customer Information'!$D1050)</f>
        <v>0</v>
      </c>
      <c r="H1050" s="51">
        <f>IF(ISERROR('IGS Rate Design'!$K$53*'IGS Customer Information'!$D1050),"NA",'IGS Rate Design'!$K$53*'IGS Customer Information'!$D1050)</f>
        <v>0</v>
      </c>
      <c r="I1050" s="62"/>
      <c r="J1050" s="63"/>
    </row>
    <row r="1051" spans="1:10" ht="15" customHeight="1" hidden="1" outlineLevel="1">
      <c r="A1051" s="148"/>
      <c r="B1051" s="149"/>
      <c r="C1051" s="150"/>
      <c r="D1051" s="95"/>
      <c r="F1051" s="51">
        <f>IF(ISERROR('IGS Rate Design'!$K$8*'IGS Customer Information'!$D1051),"NA",'IGS Rate Design'!$K$8*'IGS Customer Information'!$D1051)</f>
        <v>0</v>
      </c>
      <c r="G1051" s="51">
        <f>IF(ISERROR('IGS Rate Design'!$K$39*'IGS Customer Information'!$D1051),"NA",'IGS Rate Design'!$K$39*'IGS Customer Information'!$D1051)</f>
        <v>0</v>
      </c>
      <c r="H1051" s="51">
        <f>IF(ISERROR('IGS Rate Design'!$K$54*'IGS Customer Information'!$D1051),"NA",'IGS Rate Design'!$K$54*'IGS Customer Information'!$D1051)</f>
        <v>0</v>
      </c>
      <c r="I1051" s="62"/>
      <c r="J1051" s="63"/>
    </row>
    <row r="1052" spans="1:10" ht="15" customHeight="1" hidden="1" outlineLevel="1">
      <c r="A1052" s="148"/>
      <c r="B1052" s="149"/>
      <c r="C1052" s="150"/>
      <c r="D1052" s="95"/>
      <c r="F1052" s="51">
        <f>IF(ISERROR('IGS Rate Design'!$K$12*'IGS Customer Information'!$D1052),"NA",'IGS Rate Design'!$K$12*'IGS Customer Information'!$D1052)</f>
        <v>0</v>
      </c>
      <c r="G1052" s="51"/>
      <c r="H1052" s="51"/>
      <c r="I1052" s="62"/>
      <c r="J1052" s="63"/>
    </row>
    <row r="1053" spans="1:10" ht="15" customHeight="1" hidden="1" outlineLevel="1">
      <c r="A1053" s="148"/>
      <c r="B1053" s="151"/>
      <c r="C1053" s="150"/>
      <c r="D1053" s="95"/>
      <c r="F1053" s="51"/>
      <c r="G1053" s="51"/>
      <c r="H1053" s="51"/>
      <c r="I1053" s="62"/>
      <c r="J1053" s="63"/>
    </row>
    <row r="1054" spans="1:10" ht="15" customHeight="1" hidden="1" outlineLevel="1">
      <c r="A1054" s="148"/>
      <c r="B1054" s="151"/>
      <c r="C1054" s="150"/>
      <c r="D1054" s="95"/>
      <c r="F1054" s="51"/>
      <c r="G1054" s="51">
        <f>IF(ISERROR('IGS Rate Design'!$K$41*'IGS Customer Information'!$D1054),"NA",'IGS Rate Design'!$K$41*'IGS Customer Information'!$D1054)</f>
        <v>0</v>
      </c>
      <c r="H1054" s="51">
        <f>IF(ISERROR('IGS Rate Design'!$K$56*'IGS Customer Information'!$D1054),"NA",'IGS Rate Design'!$K$56*'IGS Customer Information'!$D1054)</f>
        <v>0</v>
      </c>
      <c r="I1054" s="62"/>
      <c r="J1054" s="63"/>
    </row>
    <row r="1055" spans="1:10" ht="15" customHeight="1" hidden="1" outlineLevel="1">
      <c r="A1055" s="148"/>
      <c r="B1055" s="151"/>
      <c r="C1055" s="150"/>
      <c r="D1055" s="95"/>
      <c r="F1055" s="51"/>
      <c r="G1055" s="51">
        <f>IF(ISERROR('IGS Rate Design'!$K$42*'IGS Customer Information'!$D1055),"NA",'IGS Rate Design'!$K$42*'IGS Customer Information'!$D1055)</f>
        <v>0</v>
      </c>
      <c r="H1055" s="51">
        <f>IF(ISERROR('IGS Rate Design'!$K$57*'IGS Customer Information'!$D1055),"NA",'IGS Rate Design'!$K$57*'IGS Customer Information'!$D1055)</f>
        <v>0</v>
      </c>
      <c r="I1055" s="62"/>
      <c r="J1055" s="63"/>
    </row>
    <row r="1056" spans="4:10" ht="15" collapsed="1">
      <c r="D1056" s="88"/>
      <c r="E1056" s="49" t="s">
        <v>27</v>
      </c>
      <c r="F1056" s="52">
        <f>SUM(F1048:F1055)</f>
        <v>0</v>
      </c>
      <c r="G1056" s="52">
        <f>SUM(G1048:G1055)</f>
        <v>0</v>
      </c>
      <c r="H1056" s="52">
        <f>SUM(H1048:H1055)</f>
        <v>0</v>
      </c>
      <c r="I1056" s="61" t="str">
        <f>IF(ISERROR((G1056-F1056)/F1056),"NA",(G1056-F1056)/F1056)</f>
        <v>NA</v>
      </c>
      <c r="J1056" s="63" t="str">
        <f>IF(ISERROR((H1056-F1056)/F1056),"NA",(H1056-F1056)/F1056)</f>
        <v>NA</v>
      </c>
    </row>
    <row r="1057" spans="1:10" ht="15">
      <c r="A1057" s="147"/>
      <c r="B1057" s="148"/>
      <c r="C1057" s="148"/>
      <c r="D1057" s="92"/>
      <c r="J1057" s="60"/>
    </row>
    <row r="1058" spans="1:10" ht="15" customHeight="1" hidden="1" outlineLevel="1">
      <c r="A1058" s="148"/>
      <c r="B1058" s="149"/>
      <c r="C1058" s="150"/>
      <c r="D1058" s="95"/>
      <c r="H1058" s="51"/>
      <c r="J1058" s="60"/>
    </row>
    <row r="1059" spans="1:10" ht="15" customHeight="1" hidden="1" outlineLevel="1">
      <c r="A1059" s="148"/>
      <c r="B1059" s="149"/>
      <c r="C1059" s="150"/>
      <c r="D1059" s="95"/>
      <c r="F1059" s="51">
        <f>IF(ISERROR('IGS Rate Design'!$K$6*'IGS Customer Information'!$D1059),"NA",'IGS Rate Design'!$K$6*'IGS Customer Information'!$D1059)</f>
        <v>0</v>
      </c>
      <c r="G1059" s="51">
        <f>IF(ISERROR('IGS Rate Design'!$K$37*'IGS Customer Information'!$D1059),"NA",'IGS Rate Design'!$K$37*'IGS Customer Information'!$D1059)</f>
        <v>0</v>
      </c>
      <c r="H1059" s="51">
        <f>IF(ISERROR('IGS Rate Design'!$K$52*'IGS Customer Information'!$D1059),"NA",'IGS Rate Design'!$K$52*'IGS Customer Information'!$D1059)</f>
        <v>0</v>
      </c>
      <c r="J1059" s="60"/>
    </row>
    <row r="1060" spans="1:10" ht="15" customHeight="1" hidden="1" outlineLevel="1">
      <c r="A1060" s="148"/>
      <c r="B1060" s="149"/>
      <c r="C1060" s="150"/>
      <c r="D1060" s="95"/>
      <c r="F1060" s="51">
        <f>IF(ISERROR('IGS Rate Design'!$K$7*'IGS Customer Information'!$D1060),"NA",'IGS Rate Design'!$K$7*'IGS Customer Information'!$D1060)</f>
        <v>0</v>
      </c>
      <c r="G1060" s="51">
        <f>IF(ISERROR('IGS Rate Design'!$K$38*'IGS Customer Information'!$D1060),"NA",'IGS Rate Design'!$K$38*'IGS Customer Information'!$D1060)</f>
        <v>0</v>
      </c>
      <c r="H1060" s="51">
        <f>IF(ISERROR('IGS Rate Design'!$K$53*'IGS Customer Information'!$D1060),"NA",'IGS Rate Design'!$K$53*'IGS Customer Information'!$D1060)</f>
        <v>0</v>
      </c>
      <c r="J1060" s="60"/>
    </row>
    <row r="1061" spans="1:10" ht="15" customHeight="1" hidden="1" outlineLevel="1">
      <c r="A1061" s="148"/>
      <c r="B1061" s="149"/>
      <c r="C1061" s="150"/>
      <c r="D1061" s="95"/>
      <c r="F1061" s="51">
        <f>IF(ISERROR('IGS Rate Design'!$K$8*'IGS Customer Information'!$D1061),"NA",'IGS Rate Design'!$K$8*'IGS Customer Information'!$D1061)</f>
        <v>0</v>
      </c>
      <c r="G1061" s="51">
        <f>IF(ISERROR('IGS Rate Design'!$K$39*'IGS Customer Information'!$D1061),"NA",'IGS Rate Design'!$K$39*'IGS Customer Information'!$D1061)</f>
        <v>0</v>
      </c>
      <c r="H1061" s="51">
        <f>IF(ISERROR('IGS Rate Design'!$K$54*'IGS Customer Information'!$D1061),"NA",'IGS Rate Design'!$K$54*'IGS Customer Information'!$D1061)</f>
        <v>0</v>
      </c>
      <c r="J1061" s="60"/>
    </row>
    <row r="1062" spans="1:10" ht="15" customHeight="1" hidden="1" outlineLevel="1">
      <c r="A1062" s="148"/>
      <c r="B1062" s="149"/>
      <c r="C1062" s="150"/>
      <c r="D1062" s="95"/>
      <c r="F1062" s="51">
        <f>IF(ISERROR('IGS Rate Design'!$K$12*'IGS Customer Information'!$D1062),"NA",'IGS Rate Design'!$K$12*'IGS Customer Information'!$D1062)</f>
        <v>0</v>
      </c>
      <c r="G1062" s="51"/>
      <c r="H1062" s="51"/>
      <c r="J1062" s="60"/>
    </row>
    <row r="1063" spans="1:10" ht="15" customHeight="1" hidden="1" outlineLevel="1">
      <c r="A1063" s="148"/>
      <c r="B1063" s="151"/>
      <c r="C1063" s="150"/>
      <c r="D1063" s="95"/>
      <c r="F1063" s="51"/>
      <c r="G1063" s="51"/>
      <c r="H1063" s="51"/>
      <c r="J1063" s="60"/>
    </row>
    <row r="1064" spans="1:10" ht="15" customHeight="1" hidden="1" outlineLevel="1">
      <c r="A1064" s="148"/>
      <c r="B1064" s="151"/>
      <c r="C1064" s="150"/>
      <c r="D1064" s="95"/>
      <c r="F1064" s="51"/>
      <c r="G1064" s="51">
        <f>IF(ISERROR('IGS Rate Design'!$K$41*'IGS Customer Information'!$D1064),"NA",'IGS Rate Design'!$K$41*'IGS Customer Information'!$D1064)</f>
        <v>0</v>
      </c>
      <c r="H1064" s="51">
        <f>IF(ISERROR('IGS Rate Design'!$K$56*'IGS Customer Information'!$D1064),"NA",'IGS Rate Design'!$K$56*'IGS Customer Information'!$D1064)</f>
        <v>0</v>
      </c>
      <c r="J1064" s="60"/>
    </row>
    <row r="1065" spans="1:10" ht="15" customHeight="1" hidden="1" outlineLevel="1">
      <c r="A1065" s="148"/>
      <c r="B1065" s="151"/>
      <c r="C1065" s="150"/>
      <c r="D1065" s="95"/>
      <c r="F1065" s="51"/>
      <c r="G1065" s="51">
        <f>IF(ISERROR('IGS Rate Design'!$K$42*'IGS Customer Information'!$D1065),"NA",'IGS Rate Design'!$K$42*'IGS Customer Information'!$D1065)</f>
        <v>0</v>
      </c>
      <c r="H1065" s="51">
        <f>IF(ISERROR('IGS Rate Design'!$K$57*'IGS Customer Information'!$D1065),"NA",'IGS Rate Design'!$K$57*'IGS Customer Information'!$D1065)</f>
        <v>0</v>
      </c>
      <c r="J1065" s="60"/>
    </row>
    <row r="1066" spans="4:10" ht="15" collapsed="1">
      <c r="D1066" s="88"/>
      <c r="E1066" s="49" t="s">
        <v>27</v>
      </c>
      <c r="F1066" s="52">
        <f>SUM(F1058:F1065)</f>
        <v>0</v>
      </c>
      <c r="G1066" s="52">
        <f>SUM(G1058:G1065)</f>
        <v>0</v>
      </c>
      <c r="H1066" s="52">
        <f>SUM(H1058:H1065)</f>
        <v>0</v>
      </c>
      <c r="I1066" s="53" t="str">
        <f>IF(ISERROR((G1066-F1066)/F1066),"NA",(G1066-F1066)/F1066)</f>
        <v>NA</v>
      </c>
      <c r="J1066" s="60" t="str">
        <f>IF(ISERROR((H1066-F1066)/F1066),"NA",(H1066-F1066)/F1066)</f>
        <v>NA</v>
      </c>
    </row>
    <row r="1067" spans="1:10" ht="15">
      <c r="A1067" s="147"/>
      <c r="B1067" s="148"/>
      <c r="C1067" s="148"/>
      <c r="D1067" s="92"/>
      <c r="J1067" s="60"/>
    </row>
    <row r="1068" spans="1:10" ht="15" customHeight="1" hidden="1" outlineLevel="1">
      <c r="A1068" s="148"/>
      <c r="B1068" s="149"/>
      <c r="C1068" s="150"/>
      <c r="D1068" s="95"/>
      <c r="H1068" s="51"/>
      <c r="J1068" s="60"/>
    </row>
    <row r="1069" spans="1:10" ht="15" customHeight="1" hidden="1" outlineLevel="1">
      <c r="A1069" s="148"/>
      <c r="B1069" s="149"/>
      <c r="C1069" s="150"/>
      <c r="D1069" s="95"/>
      <c r="F1069" s="51">
        <f>IF(ISERROR('IGS Rate Design'!$K$6*'IGS Customer Information'!$D1069),"NA",'IGS Rate Design'!$K$6*'IGS Customer Information'!$D1069)</f>
        <v>0</v>
      </c>
      <c r="G1069" s="51">
        <f>IF(ISERROR('IGS Rate Design'!$K$37*'IGS Customer Information'!$D1069),"NA",'IGS Rate Design'!$K$37*'IGS Customer Information'!$D1069)</f>
        <v>0</v>
      </c>
      <c r="H1069" s="51">
        <f>IF(ISERROR('IGS Rate Design'!$K$52*'IGS Customer Information'!$D1069),"NA",'IGS Rate Design'!$K$52*'IGS Customer Information'!$D1069)</f>
        <v>0</v>
      </c>
      <c r="J1069" s="60"/>
    </row>
    <row r="1070" spans="1:10" ht="15" customHeight="1" hidden="1" outlineLevel="1">
      <c r="A1070" s="148"/>
      <c r="B1070" s="149"/>
      <c r="C1070" s="150"/>
      <c r="D1070" s="95"/>
      <c r="F1070" s="51">
        <f>IF(ISERROR('IGS Rate Design'!$K$7*'IGS Customer Information'!$D1070),"NA",'IGS Rate Design'!$K$7*'IGS Customer Information'!$D1070)</f>
        <v>0</v>
      </c>
      <c r="G1070" s="51">
        <f>IF(ISERROR('IGS Rate Design'!$K$38*'IGS Customer Information'!$D1070),"NA",'IGS Rate Design'!$K$38*'IGS Customer Information'!$D1070)</f>
        <v>0</v>
      </c>
      <c r="H1070" s="51">
        <f>IF(ISERROR('IGS Rate Design'!$K$53*'IGS Customer Information'!$D1070),"NA",'IGS Rate Design'!$K$53*'IGS Customer Information'!$D1070)</f>
        <v>0</v>
      </c>
      <c r="J1070" s="60"/>
    </row>
    <row r="1071" spans="1:10" ht="15" customHeight="1" hidden="1" outlineLevel="1">
      <c r="A1071" s="148"/>
      <c r="B1071" s="149"/>
      <c r="C1071" s="150"/>
      <c r="D1071" s="95"/>
      <c r="F1071" s="51">
        <f>IF(ISERROR('IGS Rate Design'!$K$8*'IGS Customer Information'!$D1071),"NA",'IGS Rate Design'!$K$8*'IGS Customer Information'!$D1071)</f>
        <v>0</v>
      </c>
      <c r="G1071" s="51">
        <f>IF(ISERROR('IGS Rate Design'!$K$39*'IGS Customer Information'!$D1071),"NA",'IGS Rate Design'!$K$39*'IGS Customer Information'!$D1071)</f>
        <v>0</v>
      </c>
      <c r="H1071" s="51">
        <f>IF(ISERROR('IGS Rate Design'!$K$54*'IGS Customer Information'!$D1071),"NA",'IGS Rate Design'!$K$54*'IGS Customer Information'!$D1071)</f>
        <v>0</v>
      </c>
      <c r="J1071" s="60"/>
    </row>
    <row r="1072" spans="1:10" ht="15" customHeight="1" hidden="1" outlineLevel="1">
      <c r="A1072" s="148"/>
      <c r="B1072" s="149"/>
      <c r="C1072" s="150"/>
      <c r="D1072" s="95"/>
      <c r="F1072" s="51">
        <f>IF(ISERROR('IGS Rate Design'!$K$12*'IGS Customer Information'!$D1072),"NA",'IGS Rate Design'!$K$12*'IGS Customer Information'!$D1072)</f>
        <v>0</v>
      </c>
      <c r="G1072" s="51"/>
      <c r="H1072" s="51"/>
      <c r="J1072" s="60"/>
    </row>
    <row r="1073" spans="1:10" ht="15" customHeight="1" hidden="1" outlineLevel="1">
      <c r="A1073" s="148"/>
      <c r="B1073" s="151"/>
      <c r="C1073" s="150"/>
      <c r="D1073" s="95"/>
      <c r="F1073" s="51"/>
      <c r="G1073" s="51"/>
      <c r="H1073" s="51"/>
      <c r="J1073" s="60"/>
    </row>
    <row r="1074" spans="1:10" ht="15" customHeight="1" hidden="1" outlineLevel="1">
      <c r="A1074" s="148"/>
      <c r="B1074" s="151"/>
      <c r="C1074" s="150"/>
      <c r="D1074" s="95"/>
      <c r="F1074" s="51"/>
      <c r="G1074" s="51">
        <f>IF(ISERROR('IGS Rate Design'!$K$41*'IGS Customer Information'!$D1074),"NA",'IGS Rate Design'!$K$41*'IGS Customer Information'!$D1074)</f>
        <v>0</v>
      </c>
      <c r="H1074" s="51">
        <f>IF(ISERROR('IGS Rate Design'!$K$56*'IGS Customer Information'!$D1074),"NA",'IGS Rate Design'!$K$56*'IGS Customer Information'!$D1074)</f>
        <v>0</v>
      </c>
      <c r="J1074" s="60"/>
    </row>
    <row r="1075" spans="1:10" ht="15" customHeight="1" hidden="1" outlineLevel="1">
      <c r="A1075" s="148"/>
      <c r="B1075" s="151"/>
      <c r="C1075" s="150"/>
      <c r="D1075" s="95"/>
      <c r="F1075" s="51"/>
      <c r="G1075" s="51">
        <f>IF(ISERROR('IGS Rate Design'!$K$42*'IGS Customer Information'!$D1075),"NA",'IGS Rate Design'!$K$42*'IGS Customer Information'!$D1075)</f>
        <v>0</v>
      </c>
      <c r="H1075" s="51">
        <f>IF(ISERROR('IGS Rate Design'!$K$57*'IGS Customer Information'!$D1075),"NA",'IGS Rate Design'!$K$57*'IGS Customer Information'!$D1075)</f>
        <v>0</v>
      </c>
      <c r="J1075" s="60"/>
    </row>
    <row r="1076" spans="4:10" ht="15" collapsed="1">
      <c r="D1076" s="88"/>
      <c r="E1076" s="49" t="s">
        <v>27</v>
      </c>
      <c r="F1076" s="52">
        <f>SUM(F1068:F1075)</f>
        <v>0</v>
      </c>
      <c r="G1076" s="52">
        <f>SUM(G1068:G1075)</f>
        <v>0</v>
      </c>
      <c r="H1076" s="52">
        <f>SUM(H1068:H1075)</f>
        <v>0</v>
      </c>
      <c r="I1076" s="53" t="str">
        <f>IF(ISERROR((G1076-F1076)/F1076),"NA",(G1076-F1076)/F1076)</f>
        <v>NA</v>
      </c>
      <c r="J1076" s="60" t="str">
        <f>IF(ISERROR((H1076-F1076)/F1076),"NA",(H1076-F1076)/F1076)</f>
        <v>NA</v>
      </c>
    </row>
    <row r="1077" spans="1:10" ht="15">
      <c r="A1077" s="147"/>
      <c r="B1077" s="148"/>
      <c r="C1077" s="148"/>
      <c r="D1077" s="92"/>
      <c r="J1077" s="60"/>
    </row>
    <row r="1078" spans="1:10" ht="15" customHeight="1" hidden="1" outlineLevel="1">
      <c r="A1078" s="148"/>
      <c r="B1078" s="149"/>
      <c r="C1078" s="150"/>
      <c r="D1078" s="95"/>
      <c r="H1078" s="51"/>
      <c r="J1078" s="60"/>
    </row>
    <row r="1079" spans="1:10" ht="15" customHeight="1" hidden="1" outlineLevel="1">
      <c r="A1079" s="148"/>
      <c r="B1079" s="149"/>
      <c r="C1079" s="150"/>
      <c r="D1079" s="95"/>
      <c r="F1079" s="51">
        <f>IF(ISERROR('IGS Rate Design'!$K$6*'IGS Customer Information'!$D1079),"NA",'IGS Rate Design'!$K$6*'IGS Customer Information'!$D1079)</f>
        <v>0</v>
      </c>
      <c r="G1079" s="51">
        <f>IF(ISERROR('IGS Rate Design'!$K$37*'IGS Customer Information'!$D1079),"NA",'IGS Rate Design'!$K$37*'IGS Customer Information'!$D1079)</f>
        <v>0</v>
      </c>
      <c r="H1079" s="51">
        <f>IF(ISERROR('IGS Rate Design'!$K$52*'IGS Customer Information'!$D1079),"NA",'IGS Rate Design'!$K$52*'IGS Customer Information'!$D1079)</f>
        <v>0</v>
      </c>
      <c r="J1079" s="60"/>
    </row>
    <row r="1080" spans="1:10" ht="15" customHeight="1" hidden="1" outlineLevel="1">
      <c r="A1080" s="148"/>
      <c r="B1080" s="149"/>
      <c r="C1080" s="150"/>
      <c r="D1080" s="95"/>
      <c r="F1080" s="51">
        <f>IF(ISERROR('IGS Rate Design'!$K$7*'IGS Customer Information'!$D1080),"NA",'IGS Rate Design'!$K$7*'IGS Customer Information'!$D1080)</f>
        <v>0</v>
      </c>
      <c r="G1080" s="51">
        <f>IF(ISERROR('IGS Rate Design'!$K$38*'IGS Customer Information'!$D1080),"NA",'IGS Rate Design'!$K$38*'IGS Customer Information'!$D1080)</f>
        <v>0</v>
      </c>
      <c r="H1080" s="51">
        <f>IF(ISERROR('IGS Rate Design'!$K$53*'IGS Customer Information'!$D1080),"NA",'IGS Rate Design'!$K$53*'IGS Customer Information'!$D1080)</f>
        <v>0</v>
      </c>
      <c r="J1080" s="60"/>
    </row>
    <row r="1081" spans="1:10" ht="15" customHeight="1" hidden="1" outlineLevel="1">
      <c r="A1081" s="148"/>
      <c r="B1081" s="149"/>
      <c r="C1081" s="150"/>
      <c r="D1081" s="95"/>
      <c r="F1081" s="51">
        <f>IF(ISERROR('IGS Rate Design'!$K$8*'IGS Customer Information'!$D1081),"NA",'IGS Rate Design'!$K$8*'IGS Customer Information'!$D1081)</f>
        <v>0</v>
      </c>
      <c r="G1081" s="51">
        <f>IF(ISERROR('IGS Rate Design'!$K$39*'IGS Customer Information'!$D1081),"NA",'IGS Rate Design'!$K$39*'IGS Customer Information'!$D1081)</f>
        <v>0</v>
      </c>
      <c r="H1081" s="51">
        <f>IF(ISERROR('IGS Rate Design'!$K$54*'IGS Customer Information'!$D1081),"NA",'IGS Rate Design'!$K$54*'IGS Customer Information'!$D1081)</f>
        <v>0</v>
      </c>
      <c r="J1081" s="60"/>
    </row>
    <row r="1082" spans="1:10" ht="15" customHeight="1" hidden="1" outlineLevel="1">
      <c r="A1082" s="148"/>
      <c r="B1082" s="149"/>
      <c r="C1082" s="150"/>
      <c r="D1082" s="95"/>
      <c r="F1082" s="51">
        <f>IF(ISERROR('IGS Rate Design'!$K$12*'IGS Customer Information'!$D1082),"NA",'IGS Rate Design'!$K$12*'IGS Customer Information'!$D1082)</f>
        <v>0</v>
      </c>
      <c r="G1082" s="51"/>
      <c r="H1082" s="51"/>
      <c r="J1082" s="60"/>
    </row>
    <row r="1083" spans="1:10" ht="15" customHeight="1" hidden="1" outlineLevel="1">
      <c r="A1083" s="148"/>
      <c r="B1083" s="151"/>
      <c r="C1083" s="150"/>
      <c r="D1083" s="95"/>
      <c r="F1083" s="51"/>
      <c r="G1083" s="51"/>
      <c r="H1083" s="51"/>
      <c r="J1083" s="60"/>
    </row>
    <row r="1084" spans="1:10" ht="15" customHeight="1" hidden="1" outlineLevel="1">
      <c r="A1084" s="148"/>
      <c r="B1084" s="151"/>
      <c r="C1084" s="150"/>
      <c r="D1084" s="95"/>
      <c r="F1084" s="51"/>
      <c r="G1084" s="51">
        <f>IF(ISERROR('IGS Rate Design'!$K$41*'IGS Customer Information'!$D1084),"NA",'IGS Rate Design'!$K$41*'IGS Customer Information'!$D1084)</f>
        <v>0</v>
      </c>
      <c r="H1084" s="51">
        <f>IF(ISERROR('IGS Rate Design'!$K$56*'IGS Customer Information'!$D1084),"NA",'IGS Rate Design'!$K$56*'IGS Customer Information'!$D1084)</f>
        <v>0</v>
      </c>
      <c r="J1084" s="60"/>
    </row>
    <row r="1085" spans="1:10" ht="15" customHeight="1" hidden="1" outlineLevel="1">
      <c r="A1085" s="148"/>
      <c r="B1085" s="151"/>
      <c r="C1085" s="150"/>
      <c r="D1085" s="95"/>
      <c r="F1085" s="51"/>
      <c r="G1085" s="51">
        <f>IF(ISERROR('IGS Rate Design'!$K$42*'IGS Customer Information'!$D1085),"NA",'IGS Rate Design'!$K$42*'IGS Customer Information'!$D1085)</f>
        <v>0</v>
      </c>
      <c r="H1085" s="51">
        <f>IF(ISERROR('IGS Rate Design'!$K$57*'IGS Customer Information'!$D1085),"NA",'IGS Rate Design'!$K$57*'IGS Customer Information'!$D1085)</f>
        <v>0</v>
      </c>
      <c r="J1085" s="60"/>
    </row>
    <row r="1086" spans="4:10" ht="15" collapsed="1">
      <c r="D1086" s="88"/>
      <c r="E1086" s="49" t="s">
        <v>27</v>
      </c>
      <c r="F1086" s="52">
        <f>SUM(F1078:F1085)</f>
        <v>0</v>
      </c>
      <c r="G1086" s="52">
        <f>SUM(G1078:G1085)</f>
        <v>0</v>
      </c>
      <c r="H1086" s="52">
        <f>SUM(H1078:H1085)</f>
        <v>0</v>
      </c>
      <c r="I1086" s="61" t="str">
        <f>IF(ISERROR((G1086-F1086)/F1086),"NA",(G1086-F1086)/F1086)</f>
        <v>NA</v>
      </c>
      <c r="J1086" s="63" t="str">
        <f>IF(ISERROR((H1086-F1086)/F1086),"NA",(H1086-F1086)/F1086)</f>
        <v>NA</v>
      </c>
    </row>
    <row r="1087" spans="1:10" ht="15">
      <c r="A1087" s="152"/>
      <c r="B1087" s="148"/>
      <c r="C1087" s="148"/>
      <c r="D1087" s="92"/>
      <c r="J1087" s="60"/>
    </row>
    <row r="1088" spans="1:10" ht="15" customHeight="1" hidden="1" outlineLevel="1">
      <c r="A1088" s="148"/>
      <c r="B1088" s="149"/>
      <c r="C1088" s="150"/>
      <c r="D1088" s="95"/>
      <c r="H1088" s="51"/>
      <c r="J1088" s="60"/>
    </row>
    <row r="1089" spans="1:10" ht="15" customHeight="1" hidden="1" outlineLevel="1">
      <c r="A1089" s="148"/>
      <c r="B1089" s="149"/>
      <c r="C1089" s="150"/>
      <c r="D1089" s="95"/>
      <c r="F1089" s="51">
        <f>IF(ISERROR('IGS Rate Design'!$K$6*'IGS Customer Information'!$D1089),"NA",'IGS Rate Design'!$K$6*'IGS Customer Information'!$D1089)</f>
        <v>0</v>
      </c>
      <c r="G1089" s="51">
        <f>IF(ISERROR('IGS Rate Design'!$K$37*'IGS Customer Information'!$D1089),"NA",'IGS Rate Design'!$K$37*'IGS Customer Information'!$D1089)</f>
        <v>0</v>
      </c>
      <c r="H1089" s="51">
        <f>IF(ISERROR('IGS Rate Design'!$K$52*'IGS Customer Information'!$D1089),"NA",'IGS Rate Design'!$K$52*'IGS Customer Information'!$D1089)</f>
        <v>0</v>
      </c>
      <c r="J1089" s="60"/>
    </row>
    <row r="1090" spans="1:10" ht="15" customHeight="1" hidden="1" outlineLevel="1">
      <c r="A1090" s="148"/>
      <c r="B1090" s="149"/>
      <c r="C1090" s="150"/>
      <c r="D1090" s="95"/>
      <c r="F1090" s="51">
        <f>IF(ISERROR('IGS Rate Design'!$K$7*'IGS Customer Information'!$D1090),"NA",'IGS Rate Design'!$K$7*'IGS Customer Information'!$D1090)</f>
        <v>0</v>
      </c>
      <c r="G1090" s="51">
        <f>IF(ISERROR('IGS Rate Design'!$K$38*'IGS Customer Information'!$D1090),"NA",'IGS Rate Design'!$K$38*'IGS Customer Information'!$D1090)</f>
        <v>0</v>
      </c>
      <c r="H1090" s="51">
        <f>IF(ISERROR('IGS Rate Design'!$K$53*'IGS Customer Information'!$D1090),"NA",'IGS Rate Design'!$K$53*'IGS Customer Information'!$D1090)</f>
        <v>0</v>
      </c>
      <c r="J1090" s="60"/>
    </row>
    <row r="1091" spans="1:10" ht="15" customHeight="1" hidden="1" outlineLevel="1">
      <c r="A1091" s="148"/>
      <c r="B1091" s="149"/>
      <c r="C1091" s="150"/>
      <c r="D1091" s="95"/>
      <c r="F1091" s="51">
        <f>IF(ISERROR('IGS Rate Design'!$K$8*'IGS Customer Information'!$D1091),"NA",'IGS Rate Design'!$K$8*'IGS Customer Information'!$D1091)</f>
        <v>0</v>
      </c>
      <c r="G1091" s="51">
        <f>IF(ISERROR('IGS Rate Design'!$K$39*'IGS Customer Information'!$D1091),"NA",'IGS Rate Design'!$K$39*'IGS Customer Information'!$D1091)</f>
        <v>0</v>
      </c>
      <c r="H1091" s="51">
        <f>IF(ISERROR('IGS Rate Design'!$K$54*'IGS Customer Information'!$D1091),"NA",'IGS Rate Design'!$K$54*'IGS Customer Information'!$D1091)</f>
        <v>0</v>
      </c>
      <c r="J1091" s="60"/>
    </row>
    <row r="1092" spans="1:10" ht="15" customHeight="1" hidden="1" outlineLevel="1">
      <c r="A1092" s="148"/>
      <c r="B1092" s="149"/>
      <c r="C1092" s="150"/>
      <c r="D1092" s="95"/>
      <c r="F1092" s="51">
        <f>IF(ISERROR('IGS Rate Design'!$K$12*'IGS Customer Information'!$D1092),"NA",'IGS Rate Design'!$K$12*'IGS Customer Information'!$D1092)</f>
        <v>0</v>
      </c>
      <c r="G1092" s="51"/>
      <c r="H1092" s="51"/>
      <c r="J1092" s="60"/>
    </row>
    <row r="1093" spans="1:10" ht="15" customHeight="1" hidden="1" outlineLevel="1">
      <c r="A1093" s="148"/>
      <c r="B1093" s="151"/>
      <c r="C1093" s="150"/>
      <c r="D1093" s="95"/>
      <c r="F1093" s="51"/>
      <c r="G1093" s="51"/>
      <c r="H1093" s="51"/>
      <c r="J1093" s="60"/>
    </row>
    <row r="1094" spans="1:10" ht="15" customHeight="1" hidden="1" outlineLevel="1">
      <c r="A1094" s="148"/>
      <c r="B1094" s="151"/>
      <c r="C1094" s="150"/>
      <c r="D1094" s="95"/>
      <c r="F1094" s="51"/>
      <c r="G1094" s="51">
        <f>IF(ISERROR('IGS Rate Design'!$K$41*'IGS Customer Information'!$D1094),"NA",'IGS Rate Design'!$K$41*'IGS Customer Information'!$D1094)</f>
        <v>0</v>
      </c>
      <c r="H1094" s="51">
        <f>IF(ISERROR('IGS Rate Design'!$K$56*'IGS Customer Information'!$D1094),"NA",'IGS Rate Design'!$K$56*'IGS Customer Information'!$D1094)</f>
        <v>0</v>
      </c>
      <c r="J1094" s="60"/>
    </row>
    <row r="1095" spans="1:10" ht="15" customHeight="1" hidden="1" outlineLevel="1">
      <c r="A1095" s="148"/>
      <c r="B1095" s="151"/>
      <c r="C1095" s="150"/>
      <c r="D1095" s="95"/>
      <c r="F1095" s="51"/>
      <c r="G1095" s="51">
        <f>IF(ISERROR('IGS Rate Design'!$K$42*'IGS Customer Information'!$D1095),"NA",'IGS Rate Design'!$K$42*'IGS Customer Information'!$D1095)</f>
        <v>0</v>
      </c>
      <c r="H1095" s="51">
        <f>IF(ISERROR('IGS Rate Design'!$K$57*'IGS Customer Information'!$D1095),"NA",'IGS Rate Design'!$K$57*'IGS Customer Information'!$D1095)</f>
        <v>0</v>
      </c>
      <c r="J1095" s="60"/>
    </row>
    <row r="1096" spans="4:10" ht="15" collapsed="1">
      <c r="D1096" s="88"/>
      <c r="E1096" s="49" t="s">
        <v>27</v>
      </c>
      <c r="F1096" s="52">
        <f>SUM(F1088:F1095)</f>
        <v>0</v>
      </c>
      <c r="G1096" s="52">
        <f>SUM(G1088:G1095)</f>
        <v>0</v>
      </c>
      <c r="H1096" s="52">
        <f>SUM(H1088:H1095)</f>
        <v>0</v>
      </c>
      <c r="I1096" s="53" t="str">
        <f>IF(ISERROR((G1096-F1096)/F1096),"NA",(G1096-F1096)/F1096)</f>
        <v>NA</v>
      </c>
      <c r="J1096" s="60" t="str">
        <f>IF(ISERROR((H1096-F1096)/F1096),"NA",(H1096-F1096)/F1096)</f>
        <v>NA</v>
      </c>
    </row>
    <row r="1097" spans="1:10" ht="15">
      <c r="A1097" s="147"/>
      <c r="B1097" s="148"/>
      <c r="C1097" s="148"/>
      <c r="D1097" s="92"/>
      <c r="J1097" s="60"/>
    </row>
    <row r="1098" spans="2:12" ht="15" customHeight="1" hidden="1" outlineLevel="1">
      <c r="B1098" s="149"/>
      <c r="C1098" s="150"/>
      <c r="D1098" s="95"/>
      <c r="H1098" s="51"/>
      <c r="J1098" s="60"/>
      <c r="K1098" s="55"/>
      <c r="L1098" s="55"/>
    </row>
    <row r="1099" spans="2:14" ht="15" customHeight="1" hidden="1" outlineLevel="1">
      <c r="B1099" s="149"/>
      <c r="C1099" s="150"/>
      <c r="D1099" s="95"/>
      <c r="F1099" s="51">
        <f>IF(ISERROR('IGS Rate Design'!$K$6*'IGS Customer Information'!$D1099),"NA",'IGS Rate Design'!$K$6*'IGS Customer Information'!$D1099)</f>
        <v>0</v>
      </c>
      <c r="G1099" s="51">
        <f>IF(ISERROR('IGS Rate Design'!$K$37*'IGS Customer Information'!$D1099),"NA",'IGS Rate Design'!$K$37*'IGS Customer Information'!$D1099)</f>
        <v>0</v>
      </c>
      <c r="H1099" s="51">
        <f>IF(ISERROR('IGS Rate Design'!$K$52*'IGS Customer Information'!$D1099),"NA",'IGS Rate Design'!$K$52*'IGS Customer Information'!$D1099)</f>
        <v>0</v>
      </c>
      <c r="J1099" s="60"/>
      <c r="K1099" s="50">
        <f aca="true" t="shared" si="3" ref="K1099:N1105">D1099+D1089+D1079+D1069+D1059+D1049+D1039+D1029+D1019+D1009+D999+D989</f>
        <v>0</v>
      </c>
      <c r="L1099" s="55">
        <f t="shared" si="3"/>
        <v>0</v>
      </c>
      <c r="M1099" s="55">
        <f t="shared" si="3"/>
        <v>0</v>
      </c>
      <c r="N1099" s="55">
        <f t="shared" si="3"/>
        <v>0</v>
      </c>
    </row>
    <row r="1100" spans="2:14" ht="15" customHeight="1" hidden="1" outlineLevel="1">
      <c r="B1100" s="149"/>
      <c r="C1100" s="150"/>
      <c r="D1100" s="95"/>
      <c r="F1100" s="51">
        <f>IF(ISERROR('IGS Rate Design'!$K$7*'IGS Customer Information'!$D1100),"NA",'IGS Rate Design'!$K$7*'IGS Customer Information'!$D1100)</f>
        <v>0</v>
      </c>
      <c r="G1100" s="51">
        <f>IF(ISERROR('IGS Rate Design'!$K$38*'IGS Customer Information'!$D1100),"NA",'IGS Rate Design'!$K$38*'IGS Customer Information'!$D1100)</f>
        <v>0</v>
      </c>
      <c r="H1100" s="51">
        <f>IF(ISERROR('IGS Rate Design'!$K$53*'IGS Customer Information'!$D1100),"NA",'IGS Rate Design'!$K$53*'IGS Customer Information'!$D1100)</f>
        <v>0</v>
      </c>
      <c r="J1100" s="60"/>
      <c r="K1100" s="50">
        <f t="shared" si="3"/>
        <v>0</v>
      </c>
      <c r="L1100" s="55">
        <f t="shared" si="3"/>
        <v>0</v>
      </c>
      <c r="M1100" s="55">
        <f t="shared" si="3"/>
        <v>0</v>
      </c>
      <c r="N1100" s="55">
        <f t="shared" si="3"/>
        <v>0</v>
      </c>
    </row>
    <row r="1101" spans="2:14" ht="15" customHeight="1" hidden="1" outlineLevel="1">
      <c r="B1101" s="149"/>
      <c r="C1101" s="150"/>
      <c r="D1101" s="95"/>
      <c r="F1101" s="51">
        <f>IF(ISERROR('IGS Rate Design'!$K$8*'IGS Customer Information'!$D1101),"NA",'IGS Rate Design'!$K$8*'IGS Customer Information'!$D1101)</f>
        <v>0</v>
      </c>
      <c r="G1101" s="51">
        <f>IF(ISERROR('IGS Rate Design'!$K$39*'IGS Customer Information'!$D1101),"NA",'IGS Rate Design'!$K$39*'IGS Customer Information'!$D1101)</f>
        <v>0</v>
      </c>
      <c r="H1101" s="51">
        <f>IF(ISERROR('IGS Rate Design'!$K$54*'IGS Customer Information'!$D1101),"NA",'IGS Rate Design'!$K$54*'IGS Customer Information'!$D1101)</f>
        <v>0</v>
      </c>
      <c r="J1101" s="60"/>
      <c r="K1101" s="50">
        <f t="shared" si="3"/>
        <v>0</v>
      </c>
      <c r="L1101" s="55">
        <f t="shared" si="3"/>
        <v>0</v>
      </c>
      <c r="M1101" s="55">
        <f t="shared" si="3"/>
        <v>0</v>
      </c>
      <c r="N1101" s="55">
        <f t="shared" si="3"/>
        <v>0</v>
      </c>
    </row>
    <row r="1102" spans="2:14" ht="15" customHeight="1" hidden="1" outlineLevel="1">
      <c r="B1102" s="149"/>
      <c r="C1102" s="150"/>
      <c r="D1102" s="95"/>
      <c r="F1102" s="51">
        <f>IF(ISERROR('IGS Rate Design'!$K$12*'IGS Customer Information'!$D1102),"NA",'IGS Rate Design'!$K$12*'IGS Customer Information'!$D1102)</f>
        <v>0</v>
      </c>
      <c r="G1102" s="51"/>
      <c r="H1102" s="51"/>
      <c r="J1102" s="60"/>
      <c r="K1102" s="50">
        <f t="shared" si="3"/>
        <v>0</v>
      </c>
      <c r="L1102" s="55">
        <f t="shared" si="3"/>
        <v>0</v>
      </c>
      <c r="M1102" s="55">
        <f t="shared" si="3"/>
        <v>0</v>
      </c>
      <c r="N1102" s="55">
        <f t="shared" si="3"/>
        <v>0</v>
      </c>
    </row>
    <row r="1103" spans="2:14" ht="15" customHeight="1" hidden="1" outlineLevel="1">
      <c r="B1103" s="151"/>
      <c r="C1103" s="150"/>
      <c r="D1103" s="95"/>
      <c r="F1103" s="51"/>
      <c r="G1103" s="51"/>
      <c r="H1103" s="51"/>
      <c r="J1103" s="60"/>
      <c r="K1103" s="50">
        <f t="shared" si="3"/>
        <v>0</v>
      </c>
      <c r="L1103" s="55">
        <f t="shared" si="3"/>
        <v>0</v>
      </c>
      <c r="M1103" s="55">
        <f t="shared" si="3"/>
        <v>0</v>
      </c>
      <c r="N1103" s="55">
        <f t="shared" si="3"/>
        <v>0</v>
      </c>
    </row>
    <row r="1104" spans="2:14" ht="15" customHeight="1" hidden="1" outlineLevel="1">
      <c r="B1104" s="151"/>
      <c r="C1104" s="150"/>
      <c r="D1104" s="95"/>
      <c r="F1104" s="51"/>
      <c r="G1104" s="51">
        <f>IF(ISERROR('IGS Rate Design'!$K$41*'IGS Customer Information'!$D1104),"NA",'IGS Rate Design'!$K$41*'IGS Customer Information'!$D1104)</f>
        <v>0</v>
      </c>
      <c r="H1104" s="51">
        <f>IF(ISERROR('IGS Rate Design'!$K$56*'IGS Customer Information'!$D1104),"NA",'IGS Rate Design'!$K$56*'IGS Customer Information'!$D1104)</f>
        <v>0</v>
      </c>
      <c r="J1104" s="60"/>
      <c r="K1104" s="50">
        <f t="shared" si="3"/>
        <v>0</v>
      </c>
      <c r="L1104" s="55">
        <f t="shared" si="3"/>
        <v>0</v>
      </c>
      <c r="M1104" s="55">
        <f t="shared" si="3"/>
        <v>0</v>
      </c>
      <c r="N1104" s="55">
        <f t="shared" si="3"/>
        <v>0</v>
      </c>
    </row>
    <row r="1105" spans="2:14" ht="15" customHeight="1" hidden="1" outlineLevel="1">
      <c r="B1105" s="151"/>
      <c r="C1105" s="150"/>
      <c r="D1105" s="95"/>
      <c r="F1105" s="51"/>
      <c r="G1105" s="51">
        <f>IF(ISERROR('IGS Rate Design'!$K$42*'IGS Customer Information'!$D1105),"NA",'IGS Rate Design'!$K$42*'IGS Customer Information'!$D1105)</f>
        <v>0</v>
      </c>
      <c r="H1105" s="51">
        <f>IF(ISERROR('IGS Rate Design'!$K$57*'IGS Customer Information'!$D1105),"NA",'IGS Rate Design'!$K$57*'IGS Customer Information'!$D1105)</f>
        <v>0</v>
      </c>
      <c r="J1105" s="60"/>
      <c r="K1105" s="50">
        <f t="shared" si="3"/>
        <v>0</v>
      </c>
      <c r="L1105" s="55">
        <f t="shared" si="3"/>
        <v>0</v>
      </c>
      <c r="M1105" s="55">
        <f t="shared" si="3"/>
        <v>0</v>
      </c>
      <c r="N1105" s="55">
        <f t="shared" si="3"/>
        <v>0</v>
      </c>
    </row>
    <row r="1106" spans="4:11" ht="15" collapsed="1">
      <c r="D1106" s="88"/>
      <c r="E1106" s="49" t="s">
        <v>27</v>
      </c>
      <c r="F1106" s="52">
        <f>SUM(F1098:F1105)</f>
        <v>0</v>
      </c>
      <c r="G1106" s="52">
        <f>SUM(G1098:G1105)</f>
        <v>0</v>
      </c>
      <c r="H1106" s="52">
        <f>SUM(H1098:H1105)</f>
        <v>0</v>
      </c>
      <c r="I1106" s="53" t="str">
        <f>IF(ISERROR((G1106-F1106)/F1106),"NA",(G1106-F1106)/F1106)</f>
        <v>NA</v>
      </c>
      <c r="J1106" s="60" t="str">
        <f>IF(ISERROR((H1106-F1106)/F1106),"NA",(H1106-F1106)/F1106)</f>
        <v>NA</v>
      </c>
      <c r="K1106" s="50"/>
    </row>
    <row r="1107" spans="4:14" ht="15">
      <c r="D1107" s="88"/>
      <c r="F1107" s="52"/>
      <c r="G1107" s="52"/>
      <c r="H1107" s="52"/>
      <c r="I1107" s="53"/>
      <c r="K1107" s="50"/>
      <c r="M1107" s="55">
        <f>F1106+F1096+F1086+F1076+F1066+F1056+F1046+F1036+F1026+F1016+F1006+F996</f>
        <v>0</v>
      </c>
      <c r="N1107" s="55">
        <f>G1106+G1096+G1086+G1076+G1066+G1056+G1046+G1036+G1026+G1016+G1006+G996</f>
        <v>0</v>
      </c>
    </row>
    <row r="1108" spans="1:10" ht="15" customHeight="1">
      <c r="A1108" s="140"/>
      <c r="B1108" s="140"/>
      <c r="D1108" s="88"/>
      <c r="J1108" s="50"/>
    </row>
    <row r="1109" spans="1:4" ht="15" customHeight="1">
      <c r="A1109" s="140"/>
      <c r="B1109" s="140"/>
      <c r="D1109" s="88"/>
    </row>
    <row r="1110" spans="1:4" ht="15">
      <c r="A1110" s="101"/>
      <c r="D1110" s="88"/>
    </row>
    <row r="1111" spans="1:8" ht="15" customHeight="1" hidden="1" outlineLevel="1">
      <c r="A1111" s="123"/>
      <c r="B1111" s="127"/>
      <c r="C1111" s="128"/>
      <c r="D1111" s="95"/>
      <c r="F1111" s="51">
        <f>IF(ISERROR('IGS Rate Design'!$J$28*'IGS Customer Information'!$D1111),"NA",'IGS Rate Design'!$J$28*'IGS Customer Information'!$D1111)</f>
        <v>0</v>
      </c>
      <c r="G1111" s="51">
        <f>IF(ISERROR('IGS Rate Design'!$J$44*'IGS Customer Information'!$D1111),"NA",'IGS Rate Design'!$J$44*'IGS Customer Information'!$D1111)</f>
        <v>0</v>
      </c>
      <c r="H1111" s="51">
        <f>IF(ISERROR('IGS Rate Design'!$J$59*'IGS Customer Information'!$D1111),"NA",'IGS Rate Design'!$J$59*'IGS Customer Information'!$D1111)</f>
        <v>0</v>
      </c>
    </row>
    <row r="1112" spans="1:8" ht="15" customHeight="1" hidden="1" outlineLevel="1">
      <c r="A1112" s="123"/>
      <c r="B1112" s="127"/>
      <c r="C1112" s="128"/>
      <c r="D1112" s="95"/>
      <c r="F1112" s="51">
        <f>IF(ISERROR('IGS Rate Design'!$J$21*'IGS Customer Information'!$D1112),"NA",'IGS Rate Design'!$J$21*'IGS Customer Information'!$D1112)</f>
        <v>0</v>
      </c>
      <c r="G1112" s="51">
        <f>IF(ISERROR('IGS Rate Design'!$J$37*'IGS Customer Information'!$D1112),"NA",'IGS Rate Design'!$J$37*'IGS Customer Information'!$D1112)</f>
        <v>0</v>
      </c>
      <c r="H1112" s="51">
        <f>IF(ISERROR('IGS Rate Design'!$J$52*'IGS Customer Information'!$D1112),"NA",'IGS Rate Design'!$J$52*'IGS Customer Information'!$D1112)</f>
        <v>0</v>
      </c>
    </row>
    <row r="1113" spans="1:8" ht="15" customHeight="1" hidden="1" outlineLevel="1">
      <c r="A1113" s="123"/>
      <c r="B1113" s="127"/>
      <c r="C1113" s="128"/>
      <c r="D1113" s="95"/>
      <c r="F1113" s="51">
        <f>IF(ISERROR('IGS Rate Design'!$J$22*'IGS Customer Information'!$D1113),"NA",'IGS Rate Design'!$J$22*'IGS Customer Information'!$D1113)</f>
        <v>0</v>
      </c>
      <c r="G1113" s="51">
        <f>IF(ISERROR('IGS Rate Design'!$J$38*'IGS Customer Information'!$D1113),"NA",'IGS Rate Design'!$J$38*'IGS Customer Information'!$D1113/12)</f>
        <v>0</v>
      </c>
      <c r="H1113" s="51">
        <f>IF(ISERROR('IGS Rate Design'!$J$53*'IGS Customer Information'!$D1113),"NA",'IGS Rate Design'!$J$53*'IGS Customer Information'!$D1113)</f>
        <v>0</v>
      </c>
    </row>
    <row r="1114" spans="2:8" ht="15" customHeight="1" hidden="1" outlineLevel="1">
      <c r="B1114" s="102"/>
      <c r="C1114" s="153"/>
      <c r="D1114" s="95"/>
      <c r="F1114" s="51">
        <f>IF(ISERROR('IGS Rate Design'!$J$23*'IGS Customer Information'!$D1114),"NA",'IGS Rate Design'!$J$23*'IGS Customer Information'!$D1114)</f>
        <v>0</v>
      </c>
      <c r="G1114" s="51">
        <f>IF(ISERROR('IGS Rate Design'!$J$39*'IGS Customer Information'!$D1114/12),"NA",'IGS Rate Design'!$J$39*'IGS Customer Information'!$D1114)</f>
        <v>0</v>
      </c>
      <c r="H1114" s="51">
        <f>IF(ISERROR('IGS Rate Design'!$J$54*'IGS Customer Information'!$D1114),"NA",'IGS Rate Design'!$J$54*'IGS Customer Information'!$D1114)</f>
        <v>0</v>
      </c>
    </row>
    <row r="1115" spans="2:8" ht="15" customHeight="1" hidden="1" outlineLevel="1">
      <c r="B1115" s="102"/>
      <c r="C1115" s="103"/>
      <c r="D1115" s="95"/>
      <c r="F1115" s="51">
        <f>IF(ISERROR('IGS Rate Design'!$J$27*'IGS Customer Information'!$D1115),"NA",'IGS Rate Design'!$J$27*'IGS Customer Information'!$D1115)</f>
        <v>0</v>
      </c>
      <c r="G1115" s="51"/>
      <c r="H1115" s="51"/>
    </row>
    <row r="1116" spans="2:8" ht="15" customHeight="1" hidden="1" outlineLevel="1">
      <c r="B1116" s="107"/>
      <c r="C1116" s="103"/>
      <c r="D1116" s="95"/>
      <c r="F1116" s="51"/>
      <c r="G1116" s="51"/>
      <c r="H1116" s="51"/>
    </row>
    <row r="1117" spans="2:8" ht="15" customHeight="1" hidden="1" outlineLevel="1">
      <c r="B1117" s="107"/>
      <c r="C1117" s="103"/>
      <c r="D1117" s="95"/>
      <c r="F1117" s="51"/>
      <c r="G1117" s="51">
        <f>IF(ISERROR('IGS Rate Design'!$J$41*'IGS Customer Information'!$D1117),"NA",'IGS Rate Design'!$J$41*'IGS Customer Information'!$D1117)</f>
        <v>0</v>
      </c>
      <c r="H1117" s="51">
        <f>IF(ISERROR('IGS Rate Design'!$J$56*'IGS Customer Information'!$D1117),"NA",'IGS Rate Design'!$J$56*'IGS Customer Information'!$D1117)</f>
        <v>0</v>
      </c>
    </row>
    <row r="1118" spans="2:8" ht="15" customHeight="1" hidden="1" outlineLevel="1">
      <c r="B1118" s="107"/>
      <c r="C1118" s="103"/>
      <c r="D1118" s="95"/>
      <c r="F1118" s="51"/>
      <c r="G1118" s="51">
        <f>IF(ISERROR('IGS Rate Design'!$J$42*'IGS Customer Information'!$D1118),"NA",'IGS Rate Design'!$J$42*'IGS Customer Information'!$D1118)</f>
        <v>0</v>
      </c>
      <c r="H1118" s="51">
        <f>IF(ISERROR('IGS Rate Design'!$J$57*'IGS Customer Information'!$D1118),"NA",'IGS Rate Design'!$J$57*'IGS Customer Information'!$D1118)</f>
        <v>0</v>
      </c>
    </row>
    <row r="1119" spans="4:10" ht="15" collapsed="1">
      <c r="D1119" s="88"/>
      <c r="E1119" s="49" t="s">
        <v>27</v>
      </c>
      <c r="F1119" s="52">
        <f>SUM(F1111:F1118)</f>
        <v>0</v>
      </c>
      <c r="G1119" s="52">
        <f>SUM(G1111:G1118)</f>
        <v>0</v>
      </c>
      <c r="H1119" s="52">
        <f>SUM(H1111:H1118)</f>
        <v>0</v>
      </c>
      <c r="I1119" s="53" t="str">
        <f>IF(ISERROR((G1119-F1119)/F1119),"NA",(G1119-F1119)/F1119)</f>
        <v>NA</v>
      </c>
      <c r="J1119" s="60" t="str">
        <f>IF(ISERROR((H1119-F1119)/F1119),"NA",(H1119-F1119)/F1119)</f>
        <v>NA</v>
      </c>
    </row>
    <row r="1120" spans="1:4" ht="15">
      <c r="A1120" s="101"/>
      <c r="D1120" s="88"/>
    </row>
    <row r="1121" spans="1:8" ht="15" customHeight="1" hidden="1" outlineLevel="1">
      <c r="A1121" s="141"/>
      <c r="B1121" s="144"/>
      <c r="C1121" s="145"/>
      <c r="D1121" s="95"/>
      <c r="F1121" s="51">
        <f>IF(ISERROR('IGS Rate Design'!$J$28*'IGS Customer Information'!$D1121),"NA",'IGS Rate Design'!$J$28*'IGS Customer Information'!$D1121)</f>
        <v>0</v>
      </c>
      <c r="G1121" s="51">
        <f>IF(ISERROR('IGS Rate Design'!$J$44*'IGS Customer Information'!$D1121),"NA",'IGS Rate Design'!$J$44*'IGS Customer Information'!$D1121)</f>
        <v>0</v>
      </c>
      <c r="H1121" s="51">
        <f>IF(ISERROR('IGS Rate Design'!$J$59*'IGS Customer Information'!$D1121),"NA",'IGS Rate Design'!$J$59*'IGS Customer Information'!$D1121)</f>
        <v>0</v>
      </c>
    </row>
    <row r="1122" spans="1:8" ht="15" customHeight="1" hidden="1" outlineLevel="1">
      <c r="A1122" s="141"/>
      <c r="B1122" s="144"/>
      <c r="C1122" s="145"/>
      <c r="D1122" s="95"/>
      <c r="F1122" s="51">
        <f>IF(ISERROR('IGS Rate Design'!$J$21*'IGS Customer Information'!$D1122),"NA",'IGS Rate Design'!$J$21*'IGS Customer Information'!$D1122)</f>
        <v>0</v>
      </c>
      <c r="G1122" s="51">
        <f>IF(ISERROR('IGS Rate Design'!$J$37*'IGS Customer Information'!$D1122),"NA",'IGS Rate Design'!$J$37*'IGS Customer Information'!$D1122)</f>
        <v>0</v>
      </c>
      <c r="H1122" s="51">
        <f>IF(ISERROR('IGS Rate Design'!$J$52*'IGS Customer Information'!$D1122),"NA",'IGS Rate Design'!$J$52*'IGS Customer Information'!$D1122)</f>
        <v>0</v>
      </c>
    </row>
    <row r="1123" spans="1:8" ht="15" customHeight="1" hidden="1" outlineLevel="1">
      <c r="A1123" s="141"/>
      <c r="B1123" s="144"/>
      <c r="C1123" s="145"/>
      <c r="D1123" s="95"/>
      <c r="F1123" s="51">
        <f>IF(ISERROR('IGS Rate Design'!$J$22*'IGS Customer Information'!$D1123),"NA",'IGS Rate Design'!$J$22*'IGS Customer Information'!$D1123)</f>
        <v>0</v>
      </c>
      <c r="G1123" s="51">
        <f>IF(ISERROR('IGS Rate Design'!$J$38*'IGS Customer Information'!$D1123),"NA",'IGS Rate Design'!$J$38*'IGS Customer Information'!$D1123/12)</f>
        <v>0</v>
      </c>
      <c r="H1123" s="51">
        <f>IF(ISERROR('IGS Rate Design'!$J$53*'IGS Customer Information'!$D1123),"NA",'IGS Rate Design'!$J$53*'IGS Customer Information'!$D1123)</f>
        <v>0</v>
      </c>
    </row>
    <row r="1124" spans="2:8" ht="15" customHeight="1" hidden="1" outlineLevel="1">
      <c r="B1124" s="102"/>
      <c r="C1124" s="153"/>
      <c r="D1124" s="95"/>
      <c r="F1124" s="51">
        <f>IF(ISERROR('IGS Rate Design'!$J$23*'IGS Customer Information'!$D1124),"NA",'IGS Rate Design'!$J$23*'IGS Customer Information'!$D1124)</f>
        <v>0</v>
      </c>
      <c r="G1124" s="51">
        <f>IF(ISERROR('IGS Rate Design'!$J$39*'IGS Customer Information'!$D1124/12),"NA",'IGS Rate Design'!$J$39*'IGS Customer Information'!$D1124)</f>
        <v>0</v>
      </c>
      <c r="H1124" s="51">
        <f>IF(ISERROR('IGS Rate Design'!$J$54*'IGS Customer Information'!$D1124),"NA",'IGS Rate Design'!$J$54*'IGS Customer Information'!$D1124)</f>
        <v>0</v>
      </c>
    </row>
    <row r="1125" spans="2:8" ht="15" customHeight="1" hidden="1" outlineLevel="1">
      <c r="B1125" s="102"/>
      <c r="C1125" s="103"/>
      <c r="D1125" s="95"/>
      <c r="F1125" s="51">
        <f>IF(ISERROR('IGS Rate Design'!$J$27*'IGS Customer Information'!$D1125),"NA",'IGS Rate Design'!$J$27*'IGS Customer Information'!$D1125)</f>
        <v>0</v>
      </c>
      <c r="G1125" s="51"/>
      <c r="H1125" s="51"/>
    </row>
    <row r="1126" spans="2:8" ht="15" customHeight="1" hidden="1" outlineLevel="1">
      <c r="B1126" s="107"/>
      <c r="C1126" s="103"/>
      <c r="D1126" s="95"/>
      <c r="F1126" s="51"/>
      <c r="G1126" s="51"/>
      <c r="H1126" s="51"/>
    </row>
    <row r="1127" spans="2:8" ht="15" customHeight="1" hidden="1" outlineLevel="1">
      <c r="B1127" s="107"/>
      <c r="C1127" s="103"/>
      <c r="D1127" s="95"/>
      <c r="F1127" s="51"/>
      <c r="G1127" s="51">
        <f>IF(ISERROR('IGS Rate Design'!$J$41*'IGS Customer Information'!$D1127),"NA",'IGS Rate Design'!$J$41*'IGS Customer Information'!$D1127)</f>
        <v>0</v>
      </c>
      <c r="H1127" s="51">
        <f>IF(ISERROR('IGS Rate Design'!$J$56*'IGS Customer Information'!$D1127),"NA",'IGS Rate Design'!$J$56*'IGS Customer Information'!$D1127)</f>
        <v>0</v>
      </c>
    </row>
    <row r="1128" spans="2:8" ht="15" customHeight="1" hidden="1" outlineLevel="1">
      <c r="B1128" s="107"/>
      <c r="C1128" s="103"/>
      <c r="D1128" s="95"/>
      <c r="F1128" s="51"/>
      <c r="G1128" s="51">
        <f>IF(ISERROR('IGS Rate Design'!$J$42*'IGS Customer Information'!$D1128),"NA",'IGS Rate Design'!$J$42*'IGS Customer Information'!$D1128)</f>
        <v>0</v>
      </c>
      <c r="H1128" s="51">
        <f>IF(ISERROR('IGS Rate Design'!$J$57*'IGS Customer Information'!$D1128),"NA",'IGS Rate Design'!$J$57*'IGS Customer Information'!$D1128)</f>
        <v>0</v>
      </c>
    </row>
    <row r="1129" spans="4:10" ht="15" collapsed="1">
      <c r="D1129" s="88"/>
      <c r="E1129" s="49" t="s">
        <v>27</v>
      </c>
      <c r="F1129" s="52">
        <f>SUM(F1121:F1128)</f>
        <v>0</v>
      </c>
      <c r="G1129" s="52">
        <f>SUM(G1121:G1128)</f>
        <v>0</v>
      </c>
      <c r="H1129" s="52">
        <f>SUM(H1121:H1128)</f>
        <v>0</v>
      </c>
      <c r="I1129" s="53" t="str">
        <f>IF(ISERROR((G1129-F1129)/F1129),"NA",(G1129-F1129)/F1129)</f>
        <v>NA</v>
      </c>
      <c r="J1129" s="60" t="str">
        <f>IF(ISERROR((H1129-F1129)/F1129),"NA",(H1129-F1129)/F1129)</f>
        <v>NA</v>
      </c>
    </row>
    <row r="1130" spans="1:4" ht="15">
      <c r="A1130" s="101"/>
      <c r="D1130" s="88"/>
    </row>
    <row r="1131" spans="1:8" ht="15" customHeight="1" hidden="1" outlineLevel="1">
      <c r="A1131" s="148"/>
      <c r="B1131" s="149"/>
      <c r="C1131" s="150"/>
      <c r="D1131" s="95"/>
      <c r="F1131" s="51">
        <f>IF(ISERROR('IGS Rate Design'!$J$28*'IGS Customer Information'!$D1131),"NA",'IGS Rate Design'!$J$28*'IGS Customer Information'!$D1131)</f>
        <v>0</v>
      </c>
      <c r="G1131" s="51">
        <f>IF(ISERROR('IGS Rate Design'!$J$44*'IGS Customer Information'!$D1131),"NA",'IGS Rate Design'!$J$44*'IGS Customer Information'!$D1131)</f>
        <v>0</v>
      </c>
      <c r="H1131" s="51">
        <f>IF(ISERROR('IGS Rate Design'!$J$59*'IGS Customer Information'!$D1131),"NA",'IGS Rate Design'!$J$59*'IGS Customer Information'!$D1131)</f>
        <v>0</v>
      </c>
    </row>
    <row r="1132" spans="1:8" ht="15" customHeight="1" hidden="1" outlineLevel="1">
      <c r="A1132" s="148"/>
      <c r="B1132" s="149"/>
      <c r="C1132" s="150"/>
      <c r="D1132" s="95"/>
      <c r="F1132" s="51">
        <f>IF(ISERROR('IGS Rate Design'!$J$21*'IGS Customer Information'!$D1132),"NA",'IGS Rate Design'!$J$21*'IGS Customer Information'!$D1132)</f>
        <v>0</v>
      </c>
      <c r="G1132" s="51">
        <f>IF(ISERROR('IGS Rate Design'!$J$37*'IGS Customer Information'!$D1132),"NA",'IGS Rate Design'!$J$37*'IGS Customer Information'!$D1132)</f>
        <v>0</v>
      </c>
      <c r="H1132" s="51">
        <f>IF(ISERROR('IGS Rate Design'!$J$52*'IGS Customer Information'!$D1132),"NA",'IGS Rate Design'!$J$52*'IGS Customer Information'!$D1132)</f>
        <v>0</v>
      </c>
    </row>
    <row r="1133" spans="1:8" ht="15" customHeight="1" hidden="1" outlineLevel="1">
      <c r="A1133" s="148"/>
      <c r="B1133" s="149"/>
      <c r="C1133" s="150"/>
      <c r="D1133" s="95"/>
      <c r="F1133" s="51">
        <f>IF(ISERROR('IGS Rate Design'!$J$22*'IGS Customer Information'!$D1133),"NA",'IGS Rate Design'!$J$22*'IGS Customer Information'!$D1133)</f>
        <v>0</v>
      </c>
      <c r="G1133" s="51">
        <f>IF(ISERROR('IGS Rate Design'!$J$38*'IGS Customer Information'!$D1133),"NA",'IGS Rate Design'!$J$38*'IGS Customer Information'!$D1133/12)</f>
        <v>0</v>
      </c>
      <c r="H1133" s="51">
        <f>IF(ISERROR('IGS Rate Design'!$J$53*'IGS Customer Information'!$D1133),"NA",'IGS Rate Design'!$J$53*'IGS Customer Information'!$D1133)</f>
        <v>0</v>
      </c>
    </row>
    <row r="1134" spans="2:8" ht="15" customHeight="1" hidden="1" outlineLevel="1">
      <c r="B1134" s="102"/>
      <c r="C1134" s="153"/>
      <c r="D1134" s="95"/>
      <c r="F1134" s="51">
        <f>IF(ISERROR('IGS Rate Design'!$J$23*'IGS Customer Information'!$D1134),"NA",'IGS Rate Design'!$J$23*'IGS Customer Information'!$D1134)</f>
        <v>0</v>
      </c>
      <c r="G1134" s="51">
        <f>IF(ISERROR('IGS Rate Design'!$J$39*'IGS Customer Information'!$D1134/12),"NA",'IGS Rate Design'!$J$39*'IGS Customer Information'!$D1134)</f>
        <v>0</v>
      </c>
      <c r="H1134" s="51">
        <f>IF(ISERROR('IGS Rate Design'!$J$54*'IGS Customer Information'!$D1134),"NA",'IGS Rate Design'!$J$54*'IGS Customer Information'!$D1134)</f>
        <v>0</v>
      </c>
    </row>
    <row r="1135" spans="2:8" ht="15" customHeight="1" hidden="1" outlineLevel="1">
      <c r="B1135" s="102"/>
      <c r="C1135" s="103"/>
      <c r="D1135" s="95"/>
      <c r="F1135" s="51">
        <f>IF(ISERROR('IGS Rate Design'!$J$27*'IGS Customer Information'!$D1135),"NA",'IGS Rate Design'!$J$27*'IGS Customer Information'!$D1135)</f>
        <v>0</v>
      </c>
      <c r="G1135" s="51"/>
      <c r="H1135" s="51"/>
    </row>
    <row r="1136" spans="2:8" ht="15" customHeight="1" hidden="1" outlineLevel="1">
      <c r="B1136" s="107"/>
      <c r="C1136" s="103"/>
      <c r="D1136" s="95"/>
      <c r="F1136" s="51"/>
      <c r="G1136" s="51"/>
      <c r="H1136" s="51"/>
    </row>
    <row r="1137" spans="2:8" ht="15" customHeight="1" hidden="1" outlineLevel="1">
      <c r="B1137" s="107"/>
      <c r="C1137" s="103"/>
      <c r="D1137" s="95"/>
      <c r="F1137" s="51"/>
      <c r="G1137" s="51">
        <f>IF(ISERROR('IGS Rate Design'!$J$41*'IGS Customer Information'!$D1137),"NA",'IGS Rate Design'!$J$41*'IGS Customer Information'!$D1137)</f>
        <v>0</v>
      </c>
      <c r="H1137" s="51">
        <f>IF(ISERROR('IGS Rate Design'!$J$56*'IGS Customer Information'!$D1137),"NA",'IGS Rate Design'!$J$56*'IGS Customer Information'!$D1137)</f>
        <v>0</v>
      </c>
    </row>
    <row r="1138" spans="2:8" ht="15" customHeight="1" hidden="1" outlineLevel="1">
      <c r="B1138" s="107"/>
      <c r="C1138" s="103"/>
      <c r="D1138" s="95"/>
      <c r="F1138" s="51"/>
      <c r="G1138" s="51">
        <f>IF(ISERROR('IGS Rate Design'!$J$42*'IGS Customer Information'!$D1138),"NA",'IGS Rate Design'!$J$42*'IGS Customer Information'!$D1138)</f>
        <v>0</v>
      </c>
      <c r="H1138" s="51">
        <f>IF(ISERROR('IGS Rate Design'!$J$57*'IGS Customer Information'!$D1138),"NA",'IGS Rate Design'!$J$57*'IGS Customer Information'!$D1138)</f>
        <v>0</v>
      </c>
    </row>
    <row r="1139" spans="4:10" ht="15" collapsed="1">
      <c r="D1139" s="88"/>
      <c r="E1139" s="49" t="s">
        <v>27</v>
      </c>
      <c r="F1139" s="52">
        <f>SUM(F1131:F1138)</f>
        <v>0</v>
      </c>
      <c r="G1139" s="52">
        <f>SUM(G1131:G1138)</f>
        <v>0</v>
      </c>
      <c r="H1139" s="52">
        <f>SUM(H1131:H1138)</f>
        <v>0</v>
      </c>
      <c r="I1139" s="53" t="str">
        <f>IF(ISERROR((G1139-F1139)/F1139),"NA",(G1139-F1139)/F1139)</f>
        <v>NA</v>
      </c>
      <c r="J1139" s="60" t="str">
        <f>IF(ISERROR((H1139-F1139)/F1139),"NA",(H1139-F1139)/F1139)</f>
        <v>NA</v>
      </c>
    </row>
    <row r="1140" spans="1:4" ht="15">
      <c r="A1140" s="101"/>
      <c r="D1140" s="88"/>
    </row>
    <row r="1141" spans="1:8" ht="15" customHeight="1" hidden="1" outlineLevel="1">
      <c r="A1141" s="154"/>
      <c r="B1141" s="155"/>
      <c r="C1141" s="156"/>
      <c r="D1141" s="95"/>
      <c r="F1141" s="51">
        <f>IF(ISERROR('IGS Rate Design'!$J$28*'IGS Customer Information'!$D1141),"NA",'IGS Rate Design'!$J$28*'IGS Customer Information'!$D1141)</f>
        <v>0</v>
      </c>
      <c r="G1141" s="51">
        <f>IF(ISERROR('IGS Rate Design'!$J$44*'IGS Customer Information'!$D1141),"NA",'IGS Rate Design'!$J$44*'IGS Customer Information'!$D1141)</f>
        <v>0</v>
      </c>
      <c r="H1141" s="51">
        <f>IF(ISERROR('IGS Rate Design'!$J$59*'IGS Customer Information'!$D1141),"NA",'IGS Rate Design'!$J$59*'IGS Customer Information'!$D1141)</f>
        <v>0</v>
      </c>
    </row>
    <row r="1142" spans="1:8" ht="15" customHeight="1" hidden="1" outlineLevel="1">
      <c r="A1142" s="154"/>
      <c r="B1142" s="155"/>
      <c r="C1142" s="156"/>
      <c r="D1142" s="95"/>
      <c r="F1142" s="51">
        <f>IF(ISERROR('IGS Rate Design'!$J$21*'IGS Customer Information'!$D1142),"NA",'IGS Rate Design'!$J$21*'IGS Customer Information'!$D1142)</f>
        <v>0</v>
      </c>
      <c r="G1142" s="51">
        <f>IF(ISERROR('IGS Rate Design'!$J$37*'IGS Customer Information'!$D1142),"NA",'IGS Rate Design'!$J$37*'IGS Customer Information'!$D1142)</f>
        <v>0</v>
      </c>
      <c r="H1142" s="51">
        <f>IF(ISERROR('IGS Rate Design'!$J$52*'IGS Customer Information'!$D1142),"NA",'IGS Rate Design'!$J$52*'IGS Customer Information'!$D1142)</f>
        <v>0</v>
      </c>
    </row>
    <row r="1143" spans="1:8" ht="15" customHeight="1" hidden="1" outlineLevel="1">
      <c r="A1143" s="154"/>
      <c r="B1143" s="155"/>
      <c r="C1143" s="156"/>
      <c r="D1143" s="95"/>
      <c r="F1143" s="51">
        <f>IF(ISERROR('IGS Rate Design'!$J$22*'IGS Customer Information'!$D1143),"NA",'IGS Rate Design'!$J$22*'IGS Customer Information'!$D1143)</f>
        <v>0</v>
      </c>
      <c r="G1143" s="51">
        <f>IF(ISERROR('IGS Rate Design'!$J$38*'IGS Customer Information'!$D1143),"NA",'IGS Rate Design'!$J$38*'IGS Customer Information'!$D1143/12)</f>
        <v>0</v>
      </c>
      <c r="H1143" s="51">
        <f>IF(ISERROR('IGS Rate Design'!$J$53*'IGS Customer Information'!$D1143),"NA",'IGS Rate Design'!$J$53*'IGS Customer Information'!$D1143)</f>
        <v>0</v>
      </c>
    </row>
    <row r="1144" spans="2:8" ht="15" customHeight="1" hidden="1" outlineLevel="1">
      <c r="B1144" s="102"/>
      <c r="C1144" s="153"/>
      <c r="D1144" s="95"/>
      <c r="F1144" s="51">
        <f>IF(ISERROR('IGS Rate Design'!$J$23*'IGS Customer Information'!$D1144),"NA",'IGS Rate Design'!$J$23*'IGS Customer Information'!$D1144)</f>
        <v>0</v>
      </c>
      <c r="G1144" s="51">
        <f>IF(ISERROR('IGS Rate Design'!$J$39*'IGS Customer Information'!$D1144/12),"NA",'IGS Rate Design'!$J$39*'IGS Customer Information'!$D1144)</f>
        <v>0</v>
      </c>
      <c r="H1144" s="51">
        <f>IF(ISERROR('IGS Rate Design'!$J$54*'IGS Customer Information'!$D1144),"NA",'IGS Rate Design'!$J$54*'IGS Customer Information'!$D1144)</f>
        <v>0</v>
      </c>
    </row>
    <row r="1145" spans="2:8" ht="15" customHeight="1" hidden="1" outlineLevel="1">
      <c r="B1145" s="102"/>
      <c r="C1145" s="103"/>
      <c r="D1145" s="95"/>
      <c r="F1145" s="51">
        <f>IF(ISERROR('IGS Rate Design'!$J$27*'IGS Customer Information'!$D1145),"NA",'IGS Rate Design'!$J$27*'IGS Customer Information'!$D1145)</f>
        <v>0</v>
      </c>
      <c r="G1145" s="51"/>
      <c r="H1145" s="51"/>
    </row>
    <row r="1146" spans="2:8" ht="15" customHeight="1" hidden="1" outlineLevel="1">
      <c r="B1146" s="107"/>
      <c r="C1146" s="103"/>
      <c r="D1146" s="95"/>
      <c r="F1146" s="51"/>
      <c r="G1146" s="51"/>
      <c r="H1146" s="51"/>
    </row>
    <row r="1147" spans="2:8" ht="15" customHeight="1" hidden="1" outlineLevel="1">
      <c r="B1147" s="107"/>
      <c r="C1147" s="103"/>
      <c r="D1147" s="95"/>
      <c r="F1147" s="51"/>
      <c r="G1147" s="51">
        <f>IF(ISERROR('IGS Rate Design'!$J$41*'IGS Customer Information'!$D1147),"NA",'IGS Rate Design'!$J$41*'IGS Customer Information'!$D1147)</f>
        <v>0</v>
      </c>
      <c r="H1147" s="51">
        <f>IF(ISERROR('IGS Rate Design'!$J$56*'IGS Customer Information'!$D1147),"NA",'IGS Rate Design'!$J$56*'IGS Customer Information'!$D1147)</f>
        <v>0</v>
      </c>
    </row>
    <row r="1148" spans="2:8" ht="15" customHeight="1" hidden="1" outlineLevel="1">
      <c r="B1148" s="107"/>
      <c r="C1148" s="103"/>
      <c r="D1148" s="95"/>
      <c r="F1148" s="51"/>
      <c r="G1148" s="51">
        <f>IF(ISERROR('IGS Rate Design'!$J$42*'IGS Customer Information'!$D1148),"NA",'IGS Rate Design'!$J$42*'IGS Customer Information'!$D1148)</f>
        <v>0</v>
      </c>
      <c r="H1148" s="51">
        <f>IF(ISERROR('IGS Rate Design'!$J$57*'IGS Customer Information'!$D1148),"NA",'IGS Rate Design'!$J$57*'IGS Customer Information'!$D1148)</f>
        <v>0</v>
      </c>
    </row>
    <row r="1149" spans="4:10" ht="15" collapsed="1">
      <c r="D1149" s="88"/>
      <c r="E1149" s="49" t="s">
        <v>27</v>
      </c>
      <c r="F1149" s="52">
        <f>SUM(F1141:F1148)</f>
        <v>0</v>
      </c>
      <c r="G1149" s="52">
        <f>SUM(G1141:G1148)</f>
        <v>0</v>
      </c>
      <c r="H1149" s="52">
        <f>SUM(H1141:H1148)</f>
        <v>0</v>
      </c>
      <c r="I1149" s="53" t="str">
        <f>IF(ISERROR((G1149-F1149)/F1149),"NA",(G1149-F1149)/F1149)</f>
        <v>NA</v>
      </c>
      <c r="J1149" s="60" t="str">
        <f>IF(ISERROR((H1149-F1149)/F1149),"NA",(H1149-F1149)/F1149)</f>
        <v>NA</v>
      </c>
    </row>
    <row r="1150" spans="1:4" ht="15">
      <c r="A1150" s="101"/>
      <c r="D1150" s="88"/>
    </row>
    <row r="1151" spans="1:8" ht="15" customHeight="1" hidden="1" outlineLevel="1">
      <c r="A1151" s="91"/>
      <c r="B1151" s="93"/>
      <c r="C1151" s="94"/>
      <c r="D1151" s="95"/>
      <c r="F1151" s="51">
        <f>IF(ISERROR('IGS Rate Design'!$J$28*'IGS Customer Information'!$D1151),"NA",'IGS Rate Design'!$J$28*'IGS Customer Information'!$D1151)</f>
        <v>0</v>
      </c>
      <c r="G1151" s="51">
        <f>IF(ISERROR('IGS Rate Design'!$J$44*'IGS Customer Information'!$D1151),"NA",'IGS Rate Design'!$J$44*'IGS Customer Information'!$D1151)</f>
        <v>0</v>
      </c>
      <c r="H1151" s="51">
        <f>IF(ISERROR('IGS Rate Design'!$J$59*'IGS Customer Information'!$D1151),"NA",'IGS Rate Design'!$J$59*'IGS Customer Information'!$D1151)</f>
        <v>0</v>
      </c>
    </row>
    <row r="1152" spans="1:8" ht="15" customHeight="1" hidden="1" outlineLevel="1">
      <c r="A1152" s="91"/>
      <c r="B1152" s="93"/>
      <c r="C1152" s="94"/>
      <c r="D1152" s="95"/>
      <c r="F1152" s="51">
        <f>IF(ISERROR('IGS Rate Design'!$J$21*'IGS Customer Information'!$D1152),"NA",'IGS Rate Design'!$J$21*'IGS Customer Information'!$D1152)</f>
        <v>0</v>
      </c>
      <c r="G1152" s="51">
        <f>IF(ISERROR('IGS Rate Design'!$J$37*'IGS Customer Information'!$D1152),"NA",'IGS Rate Design'!$J$37*'IGS Customer Information'!$D1152)</f>
        <v>0</v>
      </c>
      <c r="H1152" s="51">
        <f>IF(ISERROR('IGS Rate Design'!$J$52*'IGS Customer Information'!$D1152),"NA",'IGS Rate Design'!$J$52*'IGS Customer Information'!$D1152)</f>
        <v>0</v>
      </c>
    </row>
    <row r="1153" spans="1:8" ht="15" customHeight="1" hidden="1" outlineLevel="1">
      <c r="A1153" s="91"/>
      <c r="B1153" s="93"/>
      <c r="C1153" s="94"/>
      <c r="D1153" s="95"/>
      <c r="F1153" s="51">
        <f>IF(ISERROR('IGS Rate Design'!$J$22*'IGS Customer Information'!$D1153),"NA",'IGS Rate Design'!$J$22*'IGS Customer Information'!$D1153)</f>
        <v>0</v>
      </c>
      <c r="G1153" s="51">
        <f>IF(ISERROR('IGS Rate Design'!$J$38*'IGS Customer Information'!$D1153),"NA",'IGS Rate Design'!$J$38*'IGS Customer Information'!$D1153/12)</f>
        <v>0</v>
      </c>
      <c r="H1153" s="51">
        <f>IF(ISERROR('IGS Rate Design'!$J$53*'IGS Customer Information'!$D1153),"NA",'IGS Rate Design'!$J$53*'IGS Customer Information'!$D1153)</f>
        <v>0</v>
      </c>
    </row>
    <row r="1154" spans="2:8" ht="15" customHeight="1" hidden="1" outlineLevel="1">
      <c r="B1154" s="102"/>
      <c r="C1154" s="153"/>
      <c r="D1154" s="95"/>
      <c r="F1154" s="51">
        <f>IF(ISERROR('IGS Rate Design'!$J$23*'IGS Customer Information'!$D1154),"NA",'IGS Rate Design'!$J$23*'IGS Customer Information'!$D1154)</f>
        <v>0</v>
      </c>
      <c r="G1154" s="51">
        <f>IF(ISERROR('IGS Rate Design'!$J$39*'IGS Customer Information'!$D1154/12),"NA",'IGS Rate Design'!$J$39*'IGS Customer Information'!$D1154)</f>
        <v>0</v>
      </c>
      <c r="H1154" s="51">
        <f>IF(ISERROR('IGS Rate Design'!$J$54*'IGS Customer Information'!$D1154),"NA",'IGS Rate Design'!$J$54*'IGS Customer Information'!$D1154)</f>
        <v>0</v>
      </c>
    </row>
    <row r="1155" spans="2:8" ht="15" customHeight="1" hidden="1" outlineLevel="1">
      <c r="B1155" s="102"/>
      <c r="C1155" s="103"/>
      <c r="D1155" s="95"/>
      <c r="F1155" s="51">
        <f>IF(ISERROR('IGS Rate Design'!$J$27*'IGS Customer Information'!$D1155),"NA",'IGS Rate Design'!$J$27*'IGS Customer Information'!$D1155)</f>
        <v>0</v>
      </c>
      <c r="G1155" s="51"/>
      <c r="H1155" s="51"/>
    </row>
    <row r="1156" spans="2:8" ht="15" customHeight="1" hidden="1" outlineLevel="1">
      <c r="B1156" s="107"/>
      <c r="C1156" s="103"/>
      <c r="D1156" s="95"/>
      <c r="F1156" s="51"/>
      <c r="G1156" s="51"/>
      <c r="H1156" s="51"/>
    </row>
    <row r="1157" spans="2:8" ht="15" customHeight="1" hidden="1" outlineLevel="1">
      <c r="B1157" s="107"/>
      <c r="C1157" s="103"/>
      <c r="D1157" s="95"/>
      <c r="F1157" s="51"/>
      <c r="G1157" s="51">
        <f>IF(ISERROR('IGS Rate Design'!$J$41*'IGS Customer Information'!$D1157),"NA",'IGS Rate Design'!$J$41*'IGS Customer Information'!$D1157)</f>
        <v>0</v>
      </c>
      <c r="H1157" s="51">
        <f>IF(ISERROR('IGS Rate Design'!$J$56*'IGS Customer Information'!$D1157),"NA",'IGS Rate Design'!$J$56*'IGS Customer Information'!$D1157)</f>
        <v>0</v>
      </c>
    </row>
    <row r="1158" spans="2:8" ht="15" customHeight="1" hidden="1" outlineLevel="1">
      <c r="B1158" s="107"/>
      <c r="C1158" s="103"/>
      <c r="D1158" s="95"/>
      <c r="F1158" s="51"/>
      <c r="G1158" s="51">
        <f>IF(ISERROR('IGS Rate Design'!$J$42*'IGS Customer Information'!$D1158),"NA",'IGS Rate Design'!$J$42*'IGS Customer Information'!$D1158)</f>
        <v>0</v>
      </c>
      <c r="H1158" s="51">
        <f>IF(ISERROR('IGS Rate Design'!$J$57*'IGS Customer Information'!$D1158),"NA",'IGS Rate Design'!$J$57*'IGS Customer Information'!$D1158)</f>
        <v>0</v>
      </c>
    </row>
    <row r="1159" spans="4:10" ht="15" collapsed="1">
      <c r="D1159" s="88"/>
      <c r="E1159" s="49" t="s">
        <v>27</v>
      </c>
      <c r="F1159" s="52">
        <f>SUM(F1151:F1158)</f>
        <v>0</v>
      </c>
      <c r="G1159" s="52">
        <f>SUM(G1151:G1158)</f>
        <v>0</v>
      </c>
      <c r="H1159" s="52">
        <f>SUM(H1151:H1158)</f>
        <v>0</v>
      </c>
      <c r="I1159" s="53" t="str">
        <f>IF(ISERROR((G1159-F1159)/F1159),"NA",(G1159-F1159)/F1159)</f>
        <v>NA</v>
      </c>
      <c r="J1159" s="60" t="str">
        <f>IF(ISERROR((H1159-F1159)/F1159),"NA",(H1159-F1159)/F1159)</f>
        <v>NA</v>
      </c>
    </row>
    <row r="1160" spans="1:4" ht="15">
      <c r="A1160" s="101"/>
      <c r="D1160" s="88"/>
    </row>
    <row r="1161" spans="1:11" ht="15" customHeight="1" hidden="1" outlineLevel="1">
      <c r="A1161" s="157"/>
      <c r="B1161" s="96"/>
      <c r="C1161" s="158"/>
      <c r="D1161" s="95"/>
      <c r="F1161" s="51">
        <f>IF(ISERROR('IGS Rate Design'!$J$28*'IGS Customer Information'!$D1161),"NA",'IGS Rate Design'!$J$28*'IGS Customer Information'!$D1161)</f>
        <v>0</v>
      </c>
      <c r="G1161" s="51">
        <f>IF(ISERROR('IGS Rate Design'!$J$44*'IGS Customer Information'!$D1161),"NA",'IGS Rate Design'!$J$44*'IGS Customer Information'!$D1161)</f>
        <v>0</v>
      </c>
      <c r="H1161" s="51">
        <f>IF(ISERROR('IGS Rate Design'!$J$59*'IGS Customer Information'!$D1161),"NA",'IGS Rate Design'!$J$59*'IGS Customer Information'!$D1161)</f>
        <v>0</v>
      </c>
      <c r="I1161" s="71"/>
      <c r="K1161" s="56"/>
    </row>
    <row r="1162" spans="1:11" ht="15" customHeight="1" hidden="1" outlineLevel="1">
      <c r="A1162" s="157"/>
      <c r="B1162" s="96"/>
      <c r="C1162" s="158"/>
      <c r="D1162" s="95"/>
      <c r="F1162" s="57">
        <f>D1162*'IGS Rate Design'!J$21</f>
        <v>0</v>
      </c>
      <c r="G1162" s="51">
        <f>D1162*'IGS Rate Design'!J$37</f>
        <v>0</v>
      </c>
      <c r="H1162" s="51">
        <f>IF(ISERROR('IGS Rate Design'!$J$52*'IGS Customer Information'!$D1162),"NA",'IGS Rate Design'!$J$52*'IGS Customer Information'!$D1162)</f>
        <v>0</v>
      </c>
      <c r="I1162" s="71"/>
      <c r="K1162" s="56"/>
    </row>
    <row r="1163" spans="1:9" ht="15" customHeight="1" hidden="1" outlineLevel="1">
      <c r="A1163" s="157"/>
      <c r="B1163" s="96"/>
      <c r="C1163" s="158"/>
      <c r="D1163" s="95"/>
      <c r="F1163" s="51">
        <f>D1163*'IGS Rate Design'!J$22</f>
        <v>0</v>
      </c>
      <c r="G1163" s="51">
        <f>D1163*'IGS Rate Design'!J$38</f>
        <v>0</v>
      </c>
      <c r="H1163" s="51">
        <f>IF(ISERROR('IGS Rate Design'!$J$53*'IGS Customer Information'!$D1163),"NA",'IGS Rate Design'!$J$53*'IGS Customer Information'!$D1163)</f>
        <v>0</v>
      </c>
      <c r="I1163" s="71"/>
    </row>
    <row r="1164" spans="2:9" ht="15" customHeight="1" hidden="1" outlineLevel="1">
      <c r="B1164" s="102"/>
      <c r="C1164" s="153"/>
      <c r="D1164" s="95"/>
      <c r="F1164" s="51">
        <f>IF(ISERROR('IGS Rate Design'!$J$23*'IGS Customer Information'!$D1164),"NA",'IGS Rate Design'!$J$23*'IGS Customer Information'!$D1164)</f>
        <v>0</v>
      </c>
      <c r="G1164" s="51">
        <f>IF(ISERROR('IGS Rate Design'!$J$39*'IGS Customer Information'!$D1164/12),"NA",'IGS Rate Design'!$J$39*'IGS Customer Information'!$D1164)</f>
        <v>0</v>
      </c>
      <c r="H1164" s="51">
        <f>IF(ISERROR('IGS Rate Design'!$J$54*'IGS Customer Information'!$D1164),"NA",'IGS Rate Design'!$J$54*'IGS Customer Information'!$D1164)</f>
        <v>0</v>
      </c>
      <c r="I1164" s="71"/>
    </row>
    <row r="1165" spans="2:9" ht="15" customHeight="1" hidden="1" outlineLevel="1">
      <c r="B1165" s="102"/>
      <c r="C1165" s="103"/>
      <c r="D1165" s="95"/>
      <c r="F1165" s="51">
        <f>IF(ISERROR('IGS Rate Design'!$J$27*'IGS Customer Information'!$D1165),"NA",'IGS Rate Design'!$J$27*'IGS Customer Information'!$D1165)</f>
        <v>0</v>
      </c>
      <c r="G1165" s="51"/>
      <c r="H1165" s="51"/>
      <c r="I1165" s="71"/>
    </row>
    <row r="1166" spans="2:9" ht="15" customHeight="1" hidden="1" outlineLevel="1">
      <c r="B1166" s="107"/>
      <c r="C1166" s="103"/>
      <c r="D1166" s="95"/>
      <c r="F1166" s="51"/>
      <c r="G1166" s="51"/>
      <c r="H1166" s="51"/>
      <c r="I1166" s="71"/>
    </row>
    <row r="1167" spans="2:9" ht="15" customHeight="1" hidden="1" outlineLevel="1">
      <c r="B1167" s="107"/>
      <c r="C1167" s="103"/>
      <c r="D1167" s="95"/>
      <c r="F1167" s="51"/>
      <c r="G1167" s="51">
        <f>IF(ISERROR('IGS Rate Design'!$J$41*'IGS Customer Information'!$D1167),"NA",'IGS Rate Design'!$J$41*'IGS Customer Information'!$D1167)</f>
        <v>0</v>
      </c>
      <c r="H1167" s="51">
        <f>IF(ISERROR('IGS Rate Design'!$J$56*'IGS Customer Information'!$D1167),"NA",'IGS Rate Design'!$J$56*'IGS Customer Information'!$D1167)</f>
        <v>0</v>
      </c>
      <c r="I1167" s="71"/>
    </row>
    <row r="1168" spans="2:9" ht="15" customHeight="1" hidden="1" outlineLevel="1">
      <c r="B1168" s="107"/>
      <c r="C1168" s="103"/>
      <c r="D1168" s="95"/>
      <c r="F1168" s="51"/>
      <c r="G1168" s="51">
        <f>IF(ISERROR('IGS Rate Design'!$J$42*'IGS Customer Information'!$D1168),"NA",'IGS Rate Design'!$J$42*'IGS Customer Information'!$D1168)</f>
        <v>0</v>
      </c>
      <c r="H1168" s="51">
        <f>IF(ISERROR('IGS Rate Design'!$J$57*'IGS Customer Information'!$D1168),"NA",'IGS Rate Design'!$J$57*'IGS Customer Information'!$D1168)</f>
        <v>0</v>
      </c>
      <c r="I1168" s="71"/>
    </row>
    <row r="1169" spans="4:13" ht="15" collapsed="1">
      <c r="D1169" s="88"/>
      <c r="E1169" s="49" t="s">
        <v>27</v>
      </c>
      <c r="F1169" s="52">
        <f>SUM(F1161:F1168)</f>
        <v>0</v>
      </c>
      <c r="G1169" s="52">
        <f>SUM(G1161:G1168)</f>
        <v>0</v>
      </c>
      <c r="H1169" s="52">
        <f>SUM(H1161:H1168)</f>
        <v>0</v>
      </c>
      <c r="I1169" s="53" t="str">
        <f>IF(ISERROR((G1169-F1169)/F1169),"NA",(G1169-F1169)/F1169)</f>
        <v>NA</v>
      </c>
      <c r="J1169" s="60" t="str">
        <f>IF(ISERROR((H1169-F1169)/F1169),"NA",(H1169-F1169)/F1169)</f>
        <v>NA</v>
      </c>
      <c r="K1169" s="58"/>
      <c r="L1169" s="58"/>
      <c r="M1169" s="59"/>
    </row>
    <row r="1170" spans="1:4" ht="15">
      <c r="A1170" s="101"/>
      <c r="D1170" s="88"/>
    </row>
    <row r="1171" spans="1:8" ht="15" customHeight="1" hidden="1" outlineLevel="1">
      <c r="A1171" s="159"/>
      <c r="B1171" s="160"/>
      <c r="C1171" s="161"/>
      <c r="D1171" s="95"/>
      <c r="F1171" s="51">
        <f>IF(ISERROR('IGS Rate Design'!$J$28*'IGS Customer Information'!$D1171),"NA",'IGS Rate Design'!$J$28*'IGS Customer Information'!$D1171)</f>
        <v>0</v>
      </c>
      <c r="G1171" s="51">
        <f>IF(ISERROR('IGS Rate Design'!$J$44*'IGS Customer Information'!$D1171),"NA",'IGS Rate Design'!$J$44*'IGS Customer Information'!$D1171)</f>
        <v>0</v>
      </c>
      <c r="H1171" s="51">
        <f>IF(ISERROR('IGS Rate Design'!$J$59*'IGS Customer Information'!$D1171),"NA",'IGS Rate Design'!$J$59*'IGS Customer Information'!$D1171)</f>
        <v>0</v>
      </c>
    </row>
    <row r="1172" spans="1:8" ht="15" customHeight="1" hidden="1" outlineLevel="1">
      <c r="A1172" s="159"/>
      <c r="B1172" s="160"/>
      <c r="C1172" s="161"/>
      <c r="D1172" s="95"/>
      <c r="F1172" s="51">
        <f>IF(ISERROR('IGS Rate Design'!$J$21*'IGS Customer Information'!$D1172),"NA",'IGS Rate Design'!$J$21*'IGS Customer Information'!$D1172)</f>
        <v>0</v>
      </c>
      <c r="G1172" s="51">
        <f>IF(ISERROR('IGS Rate Design'!$J$37*'IGS Customer Information'!$D1172),"NA",'IGS Rate Design'!$J$37*'IGS Customer Information'!$D1172)</f>
        <v>0</v>
      </c>
      <c r="H1172" s="51">
        <f>IF(ISERROR('IGS Rate Design'!$J$52*'IGS Customer Information'!$D1172),"NA",'IGS Rate Design'!$J$52*'IGS Customer Information'!$D1172)</f>
        <v>0</v>
      </c>
    </row>
    <row r="1173" spans="1:8" ht="15" customHeight="1" hidden="1" outlineLevel="1">
      <c r="A1173" s="159"/>
      <c r="B1173" s="160"/>
      <c r="C1173" s="161"/>
      <c r="D1173" s="95"/>
      <c r="F1173" s="51">
        <f>IF(ISERROR('IGS Rate Design'!$J$22*'IGS Customer Information'!$D1173),"NA",'IGS Rate Design'!$J$22*'IGS Customer Information'!$D1173)</f>
        <v>0</v>
      </c>
      <c r="G1173" s="51">
        <f>IF(ISERROR('IGS Rate Design'!$J$38*'IGS Customer Information'!$D1173),"NA",'IGS Rate Design'!$J$38*'IGS Customer Information'!$D1173/12)</f>
        <v>0</v>
      </c>
      <c r="H1173" s="51">
        <f>IF(ISERROR('IGS Rate Design'!$J$53*'IGS Customer Information'!$D1173),"NA",'IGS Rate Design'!$J$53*'IGS Customer Information'!$D1173)</f>
        <v>0</v>
      </c>
    </row>
    <row r="1174" spans="2:8" ht="15" customHeight="1" hidden="1" outlineLevel="1">
      <c r="B1174" s="102"/>
      <c r="C1174" s="153"/>
      <c r="D1174" s="95"/>
      <c r="F1174" s="51">
        <f>IF(ISERROR('IGS Rate Design'!$J$23*'IGS Customer Information'!$D1174),"NA",'IGS Rate Design'!$J$23*'IGS Customer Information'!$D1174)</f>
        <v>0</v>
      </c>
      <c r="G1174" s="51">
        <f>IF(ISERROR('IGS Rate Design'!$J$39*'IGS Customer Information'!$D1174/12),"NA",'IGS Rate Design'!$J$39*'IGS Customer Information'!$D1174)</f>
        <v>0</v>
      </c>
      <c r="H1174" s="51">
        <f>IF(ISERROR('IGS Rate Design'!$J$54*'IGS Customer Information'!$D1174),"NA",'IGS Rate Design'!$J$54*'IGS Customer Information'!$D1174)</f>
        <v>0</v>
      </c>
    </row>
    <row r="1175" spans="2:8" ht="15" customHeight="1" hidden="1" outlineLevel="1">
      <c r="B1175" s="102"/>
      <c r="C1175" s="103"/>
      <c r="D1175" s="95"/>
      <c r="F1175" s="51">
        <f>IF(ISERROR('IGS Rate Design'!$J$27*'IGS Customer Information'!$D1175),"NA",'IGS Rate Design'!$J$27*'IGS Customer Information'!$D1175)</f>
        <v>0</v>
      </c>
      <c r="G1175" s="51"/>
      <c r="H1175" s="51"/>
    </row>
    <row r="1176" spans="2:8" ht="15" customHeight="1" hidden="1" outlineLevel="1">
      <c r="B1176" s="107"/>
      <c r="C1176" s="103"/>
      <c r="D1176" s="95"/>
      <c r="F1176" s="51"/>
      <c r="G1176" s="51"/>
      <c r="H1176" s="51"/>
    </row>
    <row r="1177" spans="2:8" ht="15" customHeight="1" hidden="1" outlineLevel="1">
      <c r="B1177" s="107"/>
      <c r="C1177" s="103"/>
      <c r="D1177" s="95"/>
      <c r="F1177" s="51"/>
      <c r="G1177" s="51">
        <f>IF(ISERROR('IGS Rate Design'!$J$41*'IGS Customer Information'!$D1177),"NA",'IGS Rate Design'!$J$41*'IGS Customer Information'!$D1177)</f>
        <v>0</v>
      </c>
      <c r="H1177" s="51">
        <f>IF(ISERROR('IGS Rate Design'!$J$56*'IGS Customer Information'!$D1177),"NA",'IGS Rate Design'!$J$56*'IGS Customer Information'!$D1177)</f>
        <v>0</v>
      </c>
    </row>
    <row r="1178" spans="2:8" ht="15" customHeight="1" hidden="1" outlineLevel="1">
      <c r="B1178" s="107"/>
      <c r="C1178" s="103"/>
      <c r="D1178" s="95"/>
      <c r="F1178" s="51"/>
      <c r="G1178" s="51">
        <f>IF(ISERROR('IGS Rate Design'!$J$42*'IGS Customer Information'!$D1178),"NA",'IGS Rate Design'!$J$42*'IGS Customer Information'!$D1178)</f>
        <v>0</v>
      </c>
      <c r="H1178" s="51">
        <f>IF(ISERROR('IGS Rate Design'!$J$57*'IGS Customer Information'!$D1178),"NA",'IGS Rate Design'!$J$57*'IGS Customer Information'!$D1178)</f>
        <v>0</v>
      </c>
    </row>
    <row r="1179" spans="4:10" ht="15" collapsed="1">
      <c r="D1179" s="88"/>
      <c r="E1179" s="49" t="s">
        <v>27</v>
      </c>
      <c r="F1179" s="52">
        <f>SUM(F1171:F1178)</f>
        <v>0</v>
      </c>
      <c r="G1179" s="52">
        <f>SUM(G1171:G1178)</f>
        <v>0</v>
      </c>
      <c r="H1179" s="52">
        <f>SUM(H1171:H1178)</f>
        <v>0</v>
      </c>
      <c r="I1179" s="53" t="str">
        <f>IF(ISERROR((G1179-F1179)/F1179),"NA",(G1179-F1179)/F1179)</f>
        <v>NA</v>
      </c>
      <c r="J1179" s="60" t="str">
        <f>IF(ISERROR((H1179-F1179)/F1179),"NA",(H1179-F1179)/F1179)</f>
        <v>NA</v>
      </c>
    </row>
    <row r="1180" spans="1:4" ht="15">
      <c r="A1180" s="101"/>
      <c r="D1180" s="88"/>
    </row>
    <row r="1181" spans="1:8" ht="15" customHeight="1" hidden="1" outlineLevel="1">
      <c r="A1181" s="162"/>
      <c r="B1181" s="163"/>
      <c r="C1181" s="164"/>
      <c r="D1181" s="95"/>
      <c r="F1181" s="51">
        <f>IF(ISERROR('IGS Rate Design'!$J$28*'IGS Customer Information'!$D1181),"NA",'IGS Rate Design'!$J$28*'IGS Customer Information'!$D1181)</f>
        <v>0</v>
      </c>
      <c r="G1181" s="51">
        <f>IF(ISERROR('IGS Rate Design'!$J$44*'IGS Customer Information'!$D1181),"NA",'IGS Rate Design'!$J$44*'IGS Customer Information'!$D1181)</f>
        <v>0</v>
      </c>
      <c r="H1181" s="51">
        <f>IF(ISERROR('IGS Rate Design'!$J$59*'IGS Customer Information'!$D1181),"NA",'IGS Rate Design'!$J$59*'IGS Customer Information'!$D1181)</f>
        <v>0</v>
      </c>
    </row>
    <row r="1182" spans="1:8" ht="15" customHeight="1" hidden="1" outlineLevel="1">
      <c r="A1182" s="162"/>
      <c r="B1182" s="163"/>
      <c r="C1182" s="164"/>
      <c r="D1182" s="95"/>
      <c r="F1182" s="51">
        <f>IF(ISERROR('IGS Rate Design'!$J$21*'IGS Customer Information'!$D1182),"NA",'IGS Rate Design'!$J$21*'IGS Customer Information'!$D1182)</f>
        <v>0</v>
      </c>
      <c r="G1182" s="51">
        <f>IF(ISERROR('IGS Rate Design'!$J$37*'IGS Customer Information'!$D1182),"NA",'IGS Rate Design'!$J$37*'IGS Customer Information'!$D1182)</f>
        <v>0</v>
      </c>
      <c r="H1182" s="51">
        <f>IF(ISERROR('IGS Rate Design'!$J$52*'IGS Customer Information'!$D1182),"NA",'IGS Rate Design'!$J$52*'IGS Customer Information'!$D1182)</f>
        <v>0</v>
      </c>
    </row>
    <row r="1183" spans="1:8" ht="15" customHeight="1" hidden="1" outlineLevel="1">
      <c r="A1183" s="162"/>
      <c r="B1183" s="163"/>
      <c r="C1183" s="164"/>
      <c r="D1183" s="95"/>
      <c r="F1183" s="51">
        <f>IF(ISERROR('IGS Rate Design'!$J$22*'IGS Customer Information'!$D1183),"NA",'IGS Rate Design'!$J$22*'IGS Customer Information'!$D1183)</f>
        <v>0</v>
      </c>
      <c r="G1183" s="51">
        <f>IF(ISERROR('IGS Rate Design'!$J$38*'IGS Customer Information'!$D1183),"NA",'IGS Rate Design'!$J$38*'IGS Customer Information'!$D1183/12)</f>
        <v>0</v>
      </c>
      <c r="H1183" s="51">
        <f>IF(ISERROR('IGS Rate Design'!$J$53*'IGS Customer Information'!$D1183),"NA",'IGS Rate Design'!$J$53*'IGS Customer Information'!$D1183)</f>
        <v>0</v>
      </c>
    </row>
    <row r="1184" spans="2:8" ht="15" customHeight="1" hidden="1" outlineLevel="1">
      <c r="B1184" s="102"/>
      <c r="C1184" s="153"/>
      <c r="D1184" s="95"/>
      <c r="F1184" s="51">
        <f>IF(ISERROR('IGS Rate Design'!$J$23*'IGS Customer Information'!$D1184),"NA",'IGS Rate Design'!$J$23*'IGS Customer Information'!$D1184)</f>
        <v>0</v>
      </c>
      <c r="G1184" s="51">
        <f>IF(ISERROR('IGS Rate Design'!$J$39*'IGS Customer Information'!$D1184/12),"NA",'IGS Rate Design'!$J$39*'IGS Customer Information'!$D1184)</f>
        <v>0</v>
      </c>
      <c r="H1184" s="51">
        <f>IF(ISERROR('IGS Rate Design'!$J$54*'IGS Customer Information'!$D1184),"NA",'IGS Rate Design'!$J$54*'IGS Customer Information'!$D1184)</f>
        <v>0</v>
      </c>
    </row>
    <row r="1185" spans="2:8" ht="15" customHeight="1" hidden="1" outlineLevel="1">
      <c r="B1185" s="102"/>
      <c r="C1185" s="103"/>
      <c r="D1185" s="95"/>
      <c r="F1185" s="51">
        <f>IF(ISERROR('IGS Rate Design'!$J$27*'IGS Customer Information'!$D1185),"NA",'IGS Rate Design'!$J$27*'IGS Customer Information'!$D1185)</f>
        <v>0</v>
      </c>
      <c r="G1185" s="51"/>
      <c r="H1185" s="51"/>
    </row>
    <row r="1186" spans="2:8" ht="15" customHeight="1" hidden="1" outlineLevel="1">
      <c r="B1186" s="107"/>
      <c r="C1186" s="103"/>
      <c r="D1186" s="95"/>
      <c r="F1186" s="51"/>
      <c r="G1186" s="51"/>
      <c r="H1186" s="51"/>
    </row>
    <row r="1187" spans="2:8" ht="15" customHeight="1" hidden="1" outlineLevel="1">
      <c r="B1187" s="107"/>
      <c r="C1187" s="103"/>
      <c r="D1187" s="95"/>
      <c r="F1187" s="51"/>
      <c r="G1187" s="51">
        <f>IF(ISERROR('IGS Rate Design'!$J$41*'IGS Customer Information'!$D1187),"NA",'IGS Rate Design'!$J$41*'IGS Customer Information'!$D1187)</f>
        <v>0</v>
      </c>
      <c r="H1187" s="51">
        <f>IF(ISERROR('IGS Rate Design'!$J$56*'IGS Customer Information'!$D1187),"NA",'IGS Rate Design'!$J$56*'IGS Customer Information'!$D1187)</f>
        <v>0</v>
      </c>
    </row>
    <row r="1188" spans="2:8" ht="15" customHeight="1" hidden="1" outlineLevel="1">
      <c r="B1188" s="107"/>
      <c r="C1188" s="103"/>
      <c r="D1188" s="95"/>
      <c r="F1188" s="51"/>
      <c r="G1188" s="51">
        <f>IF(ISERROR('IGS Rate Design'!$J$42*'IGS Customer Information'!$D1188),"NA",'IGS Rate Design'!$J$42*'IGS Customer Information'!$D1188)</f>
        <v>0</v>
      </c>
      <c r="H1188" s="51">
        <f>IF(ISERROR('IGS Rate Design'!$J$57*'IGS Customer Information'!$D1188),"NA",'IGS Rate Design'!$J$57*'IGS Customer Information'!$D1188)</f>
        <v>0</v>
      </c>
    </row>
    <row r="1189" spans="4:10" ht="15" collapsed="1">
      <c r="D1189" s="88"/>
      <c r="E1189" s="49" t="s">
        <v>27</v>
      </c>
      <c r="F1189" s="52">
        <f>SUM(F1181:F1188)</f>
        <v>0</v>
      </c>
      <c r="G1189" s="52">
        <f>SUM(G1181:G1188)</f>
        <v>0</v>
      </c>
      <c r="H1189" s="52">
        <f>SUM(H1181:H1188)</f>
        <v>0</v>
      </c>
      <c r="I1189" s="53" t="str">
        <f>IF(ISERROR((G1189-F1189)/F1189),"NA",(G1189-F1189)/F1189)</f>
        <v>NA</v>
      </c>
      <c r="J1189" s="60" t="str">
        <f>IF(ISERROR((H1189-F1189)/F1189),"NA",(H1189-F1189)/F1189)</f>
        <v>NA</v>
      </c>
    </row>
    <row r="1190" spans="1:4" ht="15">
      <c r="A1190" s="101"/>
      <c r="D1190" s="88"/>
    </row>
    <row r="1191" spans="1:8" ht="15" customHeight="1" hidden="1" outlineLevel="1">
      <c r="A1191" s="104"/>
      <c r="B1191" s="105"/>
      <c r="C1191" s="165"/>
      <c r="D1191" s="95"/>
      <c r="F1191" s="51">
        <f>IF(ISERROR('IGS Rate Design'!$J$28*'IGS Customer Information'!$D1191),"NA",'IGS Rate Design'!$J$28*'IGS Customer Information'!$D1191)</f>
        <v>0</v>
      </c>
      <c r="G1191" s="51">
        <f>IF(ISERROR('IGS Rate Design'!$J$44*'IGS Customer Information'!$D1191),"NA",'IGS Rate Design'!$J$44*'IGS Customer Information'!$D1191)</f>
        <v>0</v>
      </c>
      <c r="H1191" s="51">
        <f>IF(ISERROR('IGS Rate Design'!$J$59*'IGS Customer Information'!$D1191),"NA",'IGS Rate Design'!$J$59*'IGS Customer Information'!$D1191)</f>
        <v>0</v>
      </c>
    </row>
    <row r="1192" spans="1:8" ht="15" customHeight="1" hidden="1" outlineLevel="1">
      <c r="A1192" s="104"/>
      <c r="B1192" s="105"/>
      <c r="C1192" s="165"/>
      <c r="D1192" s="95"/>
      <c r="F1192" s="51">
        <f>IF(ISERROR('IGS Rate Design'!$J$21*'IGS Customer Information'!$D1192),"NA",'IGS Rate Design'!$J$21*'IGS Customer Information'!$D1192)</f>
        <v>0</v>
      </c>
      <c r="G1192" s="51">
        <f>IF(ISERROR('IGS Rate Design'!$J$37*'IGS Customer Information'!$D1192),"NA",'IGS Rate Design'!$J$37*'IGS Customer Information'!$D1192)</f>
        <v>0</v>
      </c>
      <c r="H1192" s="51">
        <f>IF(ISERROR('IGS Rate Design'!$J$52*'IGS Customer Information'!$D1192),"NA",'IGS Rate Design'!$J$52*'IGS Customer Information'!$D1192)</f>
        <v>0</v>
      </c>
    </row>
    <row r="1193" spans="1:8" ht="15" customHeight="1" hidden="1" outlineLevel="1">
      <c r="A1193" s="104"/>
      <c r="B1193" s="105"/>
      <c r="C1193" s="165"/>
      <c r="D1193" s="95"/>
      <c r="F1193" s="51">
        <f>IF(ISERROR('IGS Rate Design'!$J$22*'IGS Customer Information'!$D1193),"NA",'IGS Rate Design'!$J$22*'IGS Customer Information'!$D1193)</f>
        <v>0</v>
      </c>
      <c r="G1193" s="51">
        <f>IF(ISERROR('IGS Rate Design'!$J$38*'IGS Customer Information'!$D1193),"NA",'IGS Rate Design'!$J$38*'IGS Customer Information'!$D1193/12)</f>
        <v>0</v>
      </c>
      <c r="H1193" s="51">
        <f>IF(ISERROR('IGS Rate Design'!$J$53*'IGS Customer Information'!$D1193),"NA",'IGS Rate Design'!$J$53*'IGS Customer Information'!$D1193)</f>
        <v>0</v>
      </c>
    </row>
    <row r="1194" spans="2:8" ht="15" customHeight="1" hidden="1" outlineLevel="1">
      <c r="B1194" s="102"/>
      <c r="C1194" s="153"/>
      <c r="D1194" s="95"/>
      <c r="F1194" s="51">
        <f>IF(ISERROR('IGS Rate Design'!$J$23*'IGS Customer Information'!$D1194),"NA",'IGS Rate Design'!$J$23*'IGS Customer Information'!$D1194)</f>
        <v>0</v>
      </c>
      <c r="G1194" s="51">
        <f>IF(ISERROR('IGS Rate Design'!$J$39*'IGS Customer Information'!$D1194/12),"NA",'IGS Rate Design'!$J$39*'IGS Customer Information'!$D1194)</f>
        <v>0</v>
      </c>
      <c r="H1194" s="51">
        <f>IF(ISERROR('IGS Rate Design'!$J$54*'IGS Customer Information'!$D1194),"NA",'IGS Rate Design'!$J$54*'IGS Customer Information'!$D1194)</f>
        <v>0</v>
      </c>
    </row>
    <row r="1195" spans="2:8" ht="15" customHeight="1" hidden="1" outlineLevel="1">
      <c r="B1195" s="102"/>
      <c r="C1195" s="103"/>
      <c r="D1195" s="95"/>
      <c r="F1195" s="51">
        <f>IF(ISERROR('IGS Rate Design'!$J$27*'IGS Customer Information'!$D1195),"NA",'IGS Rate Design'!$J$27*'IGS Customer Information'!$D1195)</f>
        <v>0</v>
      </c>
      <c r="G1195" s="51"/>
      <c r="H1195" s="51"/>
    </row>
    <row r="1196" spans="2:8" ht="15" customHeight="1" hidden="1" outlineLevel="1">
      <c r="B1196" s="107"/>
      <c r="C1196" s="103"/>
      <c r="D1196" s="95"/>
      <c r="F1196" s="51"/>
      <c r="G1196" s="51"/>
      <c r="H1196" s="51"/>
    </row>
    <row r="1197" spans="2:8" ht="15" customHeight="1" hidden="1" outlineLevel="1">
      <c r="B1197" s="107"/>
      <c r="C1197" s="103"/>
      <c r="D1197" s="95"/>
      <c r="F1197" s="51"/>
      <c r="G1197" s="51">
        <f>IF(ISERROR('IGS Rate Design'!$J$41*'IGS Customer Information'!$D1197),"NA",'IGS Rate Design'!$J$41*'IGS Customer Information'!$D1197)</f>
        <v>0</v>
      </c>
      <c r="H1197" s="51">
        <f>IF(ISERROR('IGS Rate Design'!$J$56*'IGS Customer Information'!$D1197),"NA",'IGS Rate Design'!$J$56*'IGS Customer Information'!$D1197)</f>
        <v>0</v>
      </c>
    </row>
    <row r="1198" spans="2:8" ht="15" customHeight="1" hidden="1" outlineLevel="1">
      <c r="B1198" s="107"/>
      <c r="C1198" s="103"/>
      <c r="D1198" s="95"/>
      <c r="F1198" s="51"/>
      <c r="G1198" s="51">
        <f>IF(ISERROR('IGS Rate Design'!$J$42*'IGS Customer Information'!$D1198),"NA",'IGS Rate Design'!$J$42*'IGS Customer Information'!$D1198)</f>
        <v>0</v>
      </c>
      <c r="H1198" s="51">
        <f>IF(ISERROR('IGS Rate Design'!$J$57*'IGS Customer Information'!$D1198),"NA",'IGS Rate Design'!$J$57*'IGS Customer Information'!$D1198)</f>
        <v>0</v>
      </c>
    </row>
    <row r="1199" spans="4:10" ht="15" collapsed="1">
      <c r="D1199" s="88"/>
      <c r="E1199" s="49" t="s">
        <v>27</v>
      </c>
      <c r="F1199" s="52">
        <f>SUM(F1191:F1198)</f>
        <v>0</v>
      </c>
      <c r="G1199" s="52">
        <f>SUM(G1191:G1198)</f>
        <v>0</v>
      </c>
      <c r="H1199" s="52">
        <f>SUM(H1191:H1198)</f>
        <v>0</v>
      </c>
      <c r="I1199" s="53" t="str">
        <f>IF(ISERROR((G1199-F1199)/F1199),"NA",(G1199-F1199)/F1199)</f>
        <v>NA</v>
      </c>
      <c r="J1199" s="60" t="str">
        <f>IF(ISERROR((H1199-F1199)/F1199),"NA",(H1199-F1199)/F1199)</f>
        <v>NA</v>
      </c>
    </row>
    <row r="1200" spans="1:4" ht="15">
      <c r="A1200" s="166"/>
      <c r="D1200" s="88"/>
    </row>
    <row r="1201" spans="1:8" ht="15" customHeight="1" hidden="1" outlineLevel="1">
      <c r="A1201" s="108"/>
      <c r="B1201" s="109"/>
      <c r="C1201" s="167"/>
      <c r="D1201" s="95"/>
      <c r="F1201" s="51">
        <f>IF(ISERROR('IGS Rate Design'!$J$28*'IGS Customer Information'!$D1201),"NA",'IGS Rate Design'!$J$28*'IGS Customer Information'!$D1201)</f>
        <v>0</v>
      </c>
      <c r="G1201" s="51">
        <f>IF(ISERROR('IGS Rate Design'!$J$44*'IGS Customer Information'!$D1201),"NA",'IGS Rate Design'!$J$44*'IGS Customer Information'!$D1201)</f>
        <v>0</v>
      </c>
      <c r="H1201" s="51">
        <f>IF(ISERROR('IGS Rate Design'!$J$59*'IGS Customer Information'!$D1201),"NA",'IGS Rate Design'!$J$59*'IGS Customer Information'!$D1201)</f>
        <v>0</v>
      </c>
    </row>
    <row r="1202" spans="1:8" ht="15" customHeight="1" hidden="1" outlineLevel="1">
      <c r="A1202" s="108"/>
      <c r="B1202" s="109"/>
      <c r="C1202" s="167"/>
      <c r="D1202" s="95"/>
      <c r="F1202" s="51">
        <f>IF(ISERROR('IGS Rate Design'!$J$21*'IGS Customer Information'!$D1202),"NA",'IGS Rate Design'!$J$21*'IGS Customer Information'!$D1202)</f>
        <v>0</v>
      </c>
      <c r="G1202" s="51">
        <f>IF(ISERROR('IGS Rate Design'!$J$37*'IGS Customer Information'!$D1202),"NA",'IGS Rate Design'!$J$37*'IGS Customer Information'!$D1202)</f>
        <v>0</v>
      </c>
      <c r="H1202" s="51">
        <f>IF(ISERROR('IGS Rate Design'!$J$52*'IGS Customer Information'!$D1202),"NA",'IGS Rate Design'!$J$52*'IGS Customer Information'!$D1202)</f>
        <v>0</v>
      </c>
    </row>
    <row r="1203" spans="1:8" ht="15" customHeight="1" hidden="1" outlineLevel="1">
      <c r="A1203" s="108"/>
      <c r="B1203" s="109"/>
      <c r="C1203" s="167"/>
      <c r="D1203" s="95"/>
      <c r="F1203" s="51">
        <f>IF(ISERROR('IGS Rate Design'!$J$22*'IGS Customer Information'!$D1203),"NA",'IGS Rate Design'!$J$22*'IGS Customer Information'!$D1203)</f>
        <v>0</v>
      </c>
      <c r="G1203" s="51">
        <f>IF(ISERROR('IGS Rate Design'!$J$38*'IGS Customer Information'!$D1203),"NA",'IGS Rate Design'!$J$38*'IGS Customer Information'!$D1203/12)</f>
        <v>0</v>
      </c>
      <c r="H1203" s="51">
        <f>IF(ISERROR('IGS Rate Design'!$J$53*'IGS Customer Information'!$D1203),"NA",'IGS Rate Design'!$J$53*'IGS Customer Information'!$D1203)</f>
        <v>0</v>
      </c>
    </row>
    <row r="1204" spans="2:8" ht="15" customHeight="1" hidden="1" outlineLevel="1">
      <c r="B1204" s="102"/>
      <c r="C1204" s="153"/>
      <c r="D1204" s="95"/>
      <c r="F1204" s="51">
        <f>IF(ISERROR('IGS Rate Design'!$J$23*'IGS Customer Information'!$D1204),"NA",'IGS Rate Design'!$J$23*'IGS Customer Information'!$D1204)</f>
        <v>0</v>
      </c>
      <c r="G1204" s="51">
        <f>IF(ISERROR('IGS Rate Design'!$J$39*'IGS Customer Information'!$D1204/12),"NA",'IGS Rate Design'!$J$39*'IGS Customer Information'!$D1204)</f>
        <v>0</v>
      </c>
      <c r="H1204" s="51">
        <f>IF(ISERROR('IGS Rate Design'!$J$54*'IGS Customer Information'!$D1204),"NA",'IGS Rate Design'!$J$54*'IGS Customer Information'!$D1204)</f>
        <v>0</v>
      </c>
    </row>
    <row r="1205" spans="2:8" ht="15" customHeight="1" hidden="1" outlineLevel="1">
      <c r="B1205" s="102"/>
      <c r="C1205" s="103"/>
      <c r="D1205" s="95"/>
      <c r="F1205" s="51">
        <f>IF(ISERROR('IGS Rate Design'!$J$27*'IGS Customer Information'!$D1205),"NA",'IGS Rate Design'!$J$27*'IGS Customer Information'!$D1205)</f>
        <v>0</v>
      </c>
      <c r="G1205" s="51"/>
      <c r="H1205" s="51"/>
    </row>
    <row r="1206" spans="2:8" ht="15" customHeight="1" hidden="1" outlineLevel="1">
      <c r="B1206" s="107"/>
      <c r="C1206" s="103"/>
      <c r="D1206" s="95"/>
      <c r="F1206" s="51"/>
      <c r="G1206" s="51"/>
      <c r="H1206" s="51"/>
    </row>
    <row r="1207" spans="2:8" ht="15" customHeight="1" hidden="1" outlineLevel="1">
      <c r="B1207" s="107"/>
      <c r="C1207" s="103"/>
      <c r="D1207" s="95"/>
      <c r="F1207" s="51"/>
      <c r="G1207" s="51">
        <f>IF(ISERROR('IGS Rate Design'!$J$41*'IGS Customer Information'!$D1207),"NA",'IGS Rate Design'!$J$41*'IGS Customer Information'!$D1207)</f>
        <v>0</v>
      </c>
      <c r="H1207" s="51">
        <f>IF(ISERROR('IGS Rate Design'!$J$56*'IGS Customer Information'!$D1207),"NA",'IGS Rate Design'!$J$56*'IGS Customer Information'!$D1207)</f>
        <v>0</v>
      </c>
    </row>
    <row r="1208" spans="2:8" ht="15" customHeight="1" hidden="1" outlineLevel="1">
      <c r="B1208" s="107"/>
      <c r="C1208" s="103"/>
      <c r="D1208" s="95"/>
      <c r="F1208" s="51"/>
      <c r="G1208" s="51">
        <f>IF(ISERROR('IGS Rate Design'!$J$42*'IGS Customer Information'!$D1208),"NA",'IGS Rate Design'!$J$42*'IGS Customer Information'!$D1208)</f>
        <v>0</v>
      </c>
      <c r="H1208" s="51">
        <f>IF(ISERROR('IGS Rate Design'!$J$57*'IGS Customer Information'!$D1208),"NA",'IGS Rate Design'!$J$57*'IGS Customer Information'!$D1208)</f>
        <v>0</v>
      </c>
    </row>
    <row r="1209" spans="4:10" ht="15" collapsed="1">
      <c r="D1209" s="88"/>
      <c r="E1209" s="49" t="s">
        <v>27</v>
      </c>
      <c r="F1209" s="52">
        <f>SUM(F1201:F1208)</f>
        <v>0</v>
      </c>
      <c r="G1209" s="52">
        <f>SUM(G1201:G1208)</f>
        <v>0</v>
      </c>
      <c r="H1209" s="52">
        <f>SUM(H1201:H1208)</f>
        <v>0</v>
      </c>
      <c r="I1209" s="53" t="str">
        <f>IF(ISERROR((G1209-F1209)/F1209),"NA",(G1209-F1209)/F1209)</f>
        <v>NA</v>
      </c>
      <c r="J1209" s="60" t="str">
        <f>IF(ISERROR((H1209-F1209)/F1209),"NA",(H1209-F1209)/F1209)</f>
        <v>NA</v>
      </c>
    </row>
    <row r="1210" spans="1:4" ht="15">
      <c r="A1210" s="101"/>
      <c r="D1210" s="88"/>
    </row>
    <row r="1211" spans="1:8" ht="15" customHeight="1" hidden="1" outlineLevel="1">
      <c r="A1211" s="111"/>
      <c r="B1211" s="112"/>
      <c r="C1211" s="168"/>
      <c r="D1211" s="95"/>
      <c r="F1211" s="51">
        <f>IF(ISERROR('IGS Rate Design'!$J$28*'IGS Customer Information'!$D1211),"NA",'IGS Rate Design'!$J$28*'IGS Customer Information'!$D1211)</f>
        <v>0</v>
      </c>
      <c r="G1211" s="51">
        <f>IF(ISERROR('IGS Rate Design'!$J$44*'IGS Customer Information'!$D1211),"NA",'IGS Rate Design'!$J$44*'IGS Customer Information'!$D1211)</f>
        <v>0</v>
      </c>
      <c r="H1211" s="51">
        <f>IF(ISERROR('IGS Rate Design'!$J$59*'IGS Customer Information'!$D1211),"NA",'IGS Rate Design'!$J$59*'IGS Customer Information'!$D1211)</f>
        <v>0</v>
      </c>
    </row>
    <row r="1212" spans="1:8" ht="15" customHeight="1" hidden="1" outlineLevel="1">
      <c r="A1212" s="111"/>
      <c r="B1212" s="112"/>
      <c r="C1212" s="168"/>
      <c r="D1212" s="95"/>
      <c r="F1212" s="51">
        <f>IF(ISERROR('IGS Rate Design'!$J$21*'IGS Customer Information'!$D1212),"NA",'IGS Rate Design'!$J$21*'IGS Customer Information'!$D1212)</f>
        <v>0</v>
      </c>
      <c r="G1212" s="51">
        <f>IF(ISERROR('IGS Rate Design'!$J$37*'IGS Customer Information'!$D1212),"NA",'IGS Rate Design'!$J$37*'IGS Customer Information'!$D1212)</f>
        <v>0</v>
      </c>
      <c r="H1212" s="51">
        <f>IF(ISERROR('IGS Rate Design'!$J$52*'IGS Customer Information'!$D1212),"NA",'IGS Rate Design'!$J$52*'IGS Customer Information'!$D1212)</f>
        <v>0</v>
      </c>
    </row>
    <row r="1213" spans="1:8" ht="15" customHeight="1" hidden="1" outlineLevel="1">
      <c r="A1213" s="111"/>
      <c r="B1213" s="112"/>
      <c r="C1213" s="168"/>
      <c r="D1213" s="95"/>
      <c r="F1213" s="51">
        <f>IF(ISERROR('IGS Rate Design'!$J$22*'IGS Customer Information'!$D1213),"NA",'IGS Rate Design'!$J$22*'IGS Customer Information'!$D1213)</f>
        <v>0</v>
      </c>
      <c r="G1213" s="51">
        <f>IF(ISERROR('IGS Rate Design'!$J$38*'IGS Customer Information'!$D1213),"NA",'IGS Rate Design'!$J$38*'IGS Customer Information'!$D1213/12)</f>
        <v>0</v>
      </c>
      <c r="H1213" s="51">
        <f>IF(ISERROR('IGS Rate Design'!$J$53*'IGS Customer Information'!$D1213),"NA",'IGS Rate Design'!$J$53*'IGS Customer Information'!$D1213)</f>
        <v>0</v>
      </c>
    </row>
    <row r="1214" spans="2:8" ht="15" customHeight="1" hidden="1" outlineLevel="1">
      <c r="B1214" s="102"/>
      <c r="C1214" s="153"/>
      <c r="D1214" s="95"/>
      <c r="F1214" s="51">
        <f>IF(ISERROR('IGS Rate Design'!$J$23*'IGS Customer Information'!$D1214),"NA",'IGS Rate Design'!$J$23*'IGS Customer Information'!$D1214)</f>
        <v>0</v>
      </c>
      <c r="G1214" s="51">
        <f>IF(ISERROR('IGS Rate Design'!$J$39*'IGS Customer Information'!$D1214/12),"NA",'IGS Rate Design'!$J$39*'IGS Customer Information'!$D1214)</f>
        <v>0</v>
      </c>
      <c r="H1214" s="51">
        <f>IF(ISERROR('IGS Rate Design'!$J$54*'IGS Customer Information'!$D1214),"NA",'IGS Rate Design'!$J$54*'IGS Customer Information'!$D1214)</f>
        <v>0</v>
      </c>
    </row>
    <row r="1215" spans="2:8" ht="15" customHeight="1" hidden="1" outlineLevel="1">
      <c r="B1215" s="102"/>
      <c r="C1215" s="103"/>
      <c r="D1215" s="95"/>
      <c r="F1215" s="51">
        <f>IF(ISERROR('IGS Rate Design'!$J$27*'IGS Customer Information'!$D1215),"NA",'IGS Rate Design'!$J$27*'IGS Customer Information'!$D1215)</f>
        <v>0</v>
      </c>
      <c r="G1215" s="51"/>
      <c r="H1215" s="51"/>
    </row>
    <row r="1216" spans="2:8" ht="15" customHeight="1" hidden="1" outlineLevel="1">
      <c r="B1216" s="107"/>
      <c r="C1216" s="103"/>
      <c r="D1216" s="95"/>
      <c r="F1216" s="51"/>
      <c r="G1216" s="51"/>
      <c r="H1216" s="51"/>
    </row>
    <row r="1217" spans="2:8" ht="15" customHeight="1" hidden="1" outlineLevel="1">
      <c r="B1217" s="107"/>
      <c r="C1217" s="103"/>
      <c r="D1217" s="95"/>
      <c r="F1217" s="51"/>
      <c r="G1217" s="51">
        <f>IF(ISERROR('IGS Rate Design'!$J$41*'IGS Customer Information'!$D1217),"NA",'IGS Rate Design'!$J$41*'IGS Customer Information'!$D1217)</f>
        <v>0</v>
      </c>
      <c r="H1217" s="51">
        <f>IF(ISERROR('IGS Rate Design'!$J$56*'IGS Customer Information'!$D1217),"NA",'IGS Rate Design'!$J$56*'IGS Customer Information'!$D1217)</f>
        <v>0</v>
      </c>
    </row>
    <row r="1218" spans="2:8" ht="15" customHeight="1" hidden="1" outlineLevel="1">
      <c r="B1218" s="107"/>
      <c r="C1218" s="103"/>
      <c r="D1218" s="95"/>
      <c r="F1218" s="51"/>
      <c r="G1218" s="51">
        <f>IF(ISERROR('IGS Rate Design'!$J$42*'IGS Customer Information'!$D1218),"NA",'IGS Rate Design'!$J$42*'IGS Customer Information'!$D1218)</f>
        <v>0</v>
      </c>
      <c r="H1218" s="51">
        <f>IF(ISERROR('IGS Rate Design'!$J$57*'IGS Customer Information'!$D1218),"NA",'IGS Rate Design'!$J$57*'IGS Customer Information'!$D1218)</f>
        <v>0</v>
      </c>
    </row>
    <row r="1219" spans="4:10" ht="15" collapsed="1">
      <c r="D1219" s="88"/>
      <c r="E1219" s="49" t="s">
        <v>27</v>
      </c>
      <c r="F1219" s="52">
        <f>SUM(F1211:F1218)</f>
        <v>0</v>
      </c>
      <c r="G1219" s="52">
        <f>SUM(G1211:G1218)</f>
        <v>0</v>
      </c>
      <c r="H1219" s="52">
        <f>SUM(H1211:H1218)</f>
        <v>0</v>
      </c>
      <c r="I1219" s="53" t="str">
        <f>IF(ISERROR((G1219-F1219)/F1219),"NA",(G1219-F1219)/F1219)</f>
        <v>NA</v>
      </c>
      <c r="J1219" s="60" t="str">
        <f>IF(ISERROR((H1219-F1219)/F1219),"NA",(H1219-F1219)/F1219)</f>
        <v>NA</v>
      </c>
    </row>
    <row r="1220" spans="1:4" ht="15">
      <c r="A1220" s="101"/>
      <c r="D1220" s="88"/>
    </row>
    <row r="1221" spans="1:8" ht="15" customHeight="1" hidden="1" outlineLevel="1">
      <c r="A1221" s="114"/>
      <c r="B1221" s="115"/>
      <c r="C1221" s="169"/>
      <c r="D1221" s="95"/>
      <c r="F1221" s="51">
        <f>IF(ISERROR('IGS Rate Design'!$J$28*'IGS Customer Information'!$D1221),"NA",'IGS Rate Design'!$J$28*'IGS Customer Information'!$D1221)</f>
        <v>0</v>
      </c>
      <c r="G1221" s="51">
        <f>IF(ISERROR('IGS Rate Design'!$J$44*'IGS Customer Information'!$D1221),"NA",'IGS Rate Design'!$J$44*'IGS Customer Information'!$D1221)</f>
        <v>0</v>
      </c>
      <c r="H1221" s="51">
        <f>IF(ISERROR('IGS Rate Design'!$J$59*'IGS Customer Information'!$D1221),"NA",'IGS Rate Design'!$J$59*'IGS Customer Information'!$D1221)</f>
        <v>0</v>
      </c>
    </row>
    <row r="1222" spans="1:8" ht="15" customHeight="1" hidden="1" outlineLevel="1">
      <c r="A1222" s="114"/>
      <c r="B1222" s="115"/>
      <c r="C1222" s="169"/>
      <c r="D1222" s="95"/>
      <c r="F1222" s="51">
        <f>IF(ISERROR('IGS Rate Design'!$J$21*'IGS Customer Information'!$D1222),"NA",'IGS Rate Design'!$J$21*'IGS Customer Information'!$D1222)</f>
        <v>0</v>
      </c>
      <c r="G1222" s="51">
        <f>IF(ISERROR('IGS Rate Design'!$J$37*'IGS Customer Information'!$D1222),"NA",'IGS Rate Design'!$J$37*'IGS Customer Information'!$D1222)</f>
        <v>0</v>
      </c>
      <c r="H1222" s="51">
        <f>IF(ISERROR('IGS Rate Design'!$J$52*'IGS Customer Information'!$D1222),"NA",'IGS Rate Design'!$J$52*'IGS Customer Information'!$D1222)</f>
        <v>0</v>
      </c>
    </row>
    <row r="1223" spans="1:8" ht="15" customHeight="1" hidden="1" outlineLevel="1">
      <c r="A1223" s="114"/>
      <c r="B1223" s="115"/>
      <c r="C1223" s="169"/>
      <c r="D1223" s="95"/>
      <c r="F1223" s="51">
        <f>IF(ISERROR('IGS Rate Design'!$J$22*'IGS Customer Information'!$D1223),"NA",'IGS Rate Design'!$J$22*'IGS Customer Information'!$D1223)</f>
        <v>0</v>
      </c>
      <c r="G1223" s="51">
        <f>IF(ISERROR('IGS Rate Design'!$J$38*'IGS Customer Information'!$D1223),"NA",'IGS Rate Design'!$J$38*'IGS Customer Information'!$D1223/12)</f>
        <v>0</v>
      </c>
      <c r="H1223" s="51">
        <f>IF(ISERROR('IGS Rate Design'!$J$53*'IGS Customer Information'!$D1223),"NA",'IGS Rate Design'!$J$53*'IGS Customer Information'!$D1223)</f>
        <v>0</v>
      </c>
    </row>
    <row r="1224" spans="2:8" ht="15" customHeight="1" hidden="1" outlineLevel="1">
      <c r="B1224" s="102"/>
      <c r="C1224" s="153"/>
      <c r="D1224" s="95"/>
      <c r="F1224" s="51">
        <f>IF(ISERROR('IGS Rate Design'!$J$23*'IGS Customer Information'!$D1224),"NA",'IGS Rate Design'!$J$23*'IGS Customer Information'!$D1224)</f>
        <v>0</v>
      </c>
      <c r="G1224" s="51">
        <f>IF(ISERROR('IGS Rate Design'!$J$39*'IGS Customer Information'!$D1224/12),"NA",'IGS Rate Design'!$J$39*'IGS Customer Information'!$D1224)</f>
        <v>0</v>
      </c>
      <c r="H1224" s="51">
        <f>IF(ISERROR('IGS Rate Design'!$J$54*'IGS Customer Information'!$D1224),"NA",'IGS Rate Design'!$J$54*'IGS Customer Information'!$D1224)</f>
        <v>0</v>
      </c>
    </row>
    <row r="1225" spans="2:8" ht="15" customHeight="1" hidden="1" outlineLevel="1">
      <c r="B1225" s="102"/>
      <c r="C1225" s="103"/>
      <c r="D1225" s="95"/>
      <c r="F1225" s="51">
        <f>IF(ISERROR('IGS Rate Design'!$J$27*'IGS Customer Information'!$D1225),"NA",'IGS Rate Design'!$J$27*'IGS Customer Information'!$D1225)</f>
        <v>0</v>
      </c>
      <c r="G1225" s="51"/>
      <c r="H1225" s="51"/>
    </row>
    <row r="1226" spans="2:8" ht="15" customHeight="1" hidden="1" outlineLevel="1">
      <c r="B1226" s="107"/>
      <c r="C1226" s="103"/>
      <c r="D1226" s="95"/>
      <c r="F1226" s="51"/>
      <c r="G1226" s="51"/>
      <c r="H1226" s="51"/>
    </row>
    <row r="1227" spans="2:8" ht="15" customHeight="1" hidden="1" outlineLevel="1">
      <c r="B1227" s="107"/>
      <c r="C1227" s="103"/>
      <c r="D1227" s="95"/>
      <c r="F1227" s="51"/>
      <c r="G1227" s="51">
        <f>IF(ISERROR('IGS Rate Design'!$J$41*'IGS Customer Information'!$D1227),"NA",'IGS Rate Design'!$J$41*'IGS Customer Information'!$D1227)</f>
        <v>0</v>
      </c>
      <c r="H1227" s="51">
        <f>IF(ISERROR('IGS Rate Design'!$J$56*'IGS Customer Information'!$D1227),"NA",'IGS Rate Design'!$J$56*'IGS Customer Information'!$D1227)</f>
        <v>0</v>
      </c>
    </row>
    <row r="1228" spans="2:8" ht="15" customHeight="1" hidden="1" outlineLevel="1">
      <c r="B1228" s="107"/>
      <c r="C1228" s="103"/>
      <c r="D1228" s="95"/>
      <c r="F1228" s="51"/>
      <c r="G1228" s="51">
        <f>IF(ISERROR('IGS Rate Design'!$J$42*'IGS Customer Information'!$D1228),"NA",'IGS Rate Design'!$J$42*'IGS Customer Information'!$D1228)</f>
        <v>0</v>
      </c>
      <c r="H1228" s="51">
        <f>IF(ISERROR('IGS Rate Design'!$J$57*'IGS Customer Information'!$D1228),"NA",'IGS Rate Design'!$J$57*'IGS Customer Information'!$D1228)</f>
        <v>0</v>
      </c>
    </row>
    <row r="1229" spans="4:10" ht="15" collapsed="1">
      <c r="D1229" s="88"/>
      <c r="E1229" s="49" t="s">
        <v>27</v>
      </c>
      <c r="F1229" s="52">
        <f>SUM(F1221:F1228)</f>
        <v>0</v>
      </c>
      <c r="G1229" s="52">
        <f>SUM(G1221:G1228)</f>
        <v>0</v>
      </c>
      <c r="H1229" s="52">
        <f>SUM(H1221:H1228)</f>
        <v>0</v>
      </c>
      <c r="I1229" s="53" t="str">
        <f>IF(ISERROR((G1229-F1229)/F1229),"NA",(G1229-F1229)/F1229)</f>
        <v>NA</v>
      </c>
      <c r="J1229" s="60" t="str">
        <f>IF(ISERROR((H1229-F1229)/F1229),"NA",(H1229-F1229)/F1229)</f>
        <v>NA</v>
      </c>
    </row>
    <row r="1230" spans="1:4" ht="15">
      <c r="A1230" s="101"/>
      <c r="D1230" s="88"/>
    </row>
    <row r="1231" spans="1:8" ht="15" customHeight="1" hidden="1" outlineLevel="1">
      <c r="A1231" s="170"/>
      <c r="B1231" s="171"/>
      <c r="C1231" s="172"/>
      <c r="D1231" s="95"/>
      <c r="F1231" s="51">
        <f>IF(ISERROR('IGS Rate Design'!$J$28*'IGS Customer Information'!$D1231),"NA",'IGS Rate Design'!$J$28*'IGS Customer Information'!$D1231)</f>
        <v>0</v>
      </c>
      <c r="G1231" s="51">
        <f>IF(ISERROR('IGS Rate Design'!$J$44*'IGS Customer Information'!$D1231),"NA",'IGS Rate Design'!$J$44*'IGS Customer Information'!$D1231)</f>
        <v>0</v>
      </c>
      <c r="H1231" s="51">
        <f>IF(ISERROR('IGS Rate Design'!$J$59*'IGS Customer Information'!$D1231),"NA",'IGS Rate Design'!$J$59*'IGS Customer Information'!$D1231)</f>
        <v>0</v>
      </c>
    </row>
    <row r="1232" spans="1:8" ht="15" customHeight="1" hidden="1" outlineLevel="1">
      <c r="A1232" s="170"/>
      <c r="B1232" s="171"/>
      <c r="C1232" s="172"/>
      <c r="D1232" s="95"/>
      <c r="F1232" s="51">
        <f>IF(ISERROR('IGS Rate Design'!$J$21*'IGS Customer Information'!$D1232),"NA",'IGS Rate Design'!$J$21*'IGS Customer Information'!$D1232)</f>
        <v>0</v>
      </c>
      <c r="G1232" s="51">
        <f>IF(ISERROR('IGS Rate Design'!$J$37*'IGS Customer Information'!$D1232),"NA",'IGS Rate Design'!$J$37*'IGS Customer Information'!$D1232)</f>
        <v>0</v>
      </c>
      <c r="H1232" s="51">
        <f>IF(ISERROR('IGS Rate Design'!$J$52*'IGS Customer Information'!$D1232),"NA",'IGS Rate Design'!$J$52*'IGS Customer Information'!$D1232)</f>
        <v>0</v>
      </c>
    </row>
    <row r="1233" spans="1:8" ht="15" customHeight="1" hidden="1" outlineLevel="1">
      <c r="A1233" s="170"/>
      <c r="B1233" s="171"/>
      <c r="C1233" s="172"/>
      <c r="D1233" s="95"/>
      <c r="F1233" s="51">
        <f>IF(ISERROR('IGS Rate Design'!$J$22*'IGS Customer Information'!$D1233),"NA",'IGS Rate Design'!$J$22*'IGS Customer Information'!$D1233)</f>
        <v>0</v>
      </c>
      <c r="G1233" s="51">
        <f>IF(ISERROR('IGS Rate Design'!$J$38*'IGS Customer Information'!$D1233),"NA",'IGS Rate Design'!$J$38*'IGS Customer Information'!$D1233/12)</f>
        <v>0</v>
      </c>
      <c r="H1233" s="51">
        <f>IF(ISERROR('IGS Rate Design'!$J$53*'IGS Customer Information'!$D1233),"NA",'IGS Rate Design'!$J$53*'IGS Customer Information'!$D1233)</f>
        <v>0</v>
      </c>
    </row>
    <row r="1234" spans="2:8" ht="15" customHeight="1" hidden="1" outlineLevel="1">
      <c r="B1234" s="102"/>
      <c r="C1234" s="153"/>
      <c r="D1234" s="95"/>
      <c r="F1234" s="51">
        <f>IF(ISERROR('IGS Rate Design'!$J$23*'IGS Customer Information'!$D1234),"NA",'IGS Rate Design'!$J$23*'IGS Customer Information'!$D1234)</f>
        <v>0</v>
      </c>
      <c r="G1234" s="51">
        <f>IF(ISERROR('IGS Rate Design'!$J$39*'IGS Customer Information'!$D1234/12),"NA",'IGS Rate Design'!$J$39*'IGS Customer Information'!$D1234)</f>
        <v>0</v>
      </c>
      <c r="H1234" s="51">
        <f>IF(ISERROR('IGS Rate Design'!$J$54*'IGS Customer Information'!$D1234),"NA",'IGS Rate Design'!$J$54*'IGS Customer Information'!$D1234)</f>
        <v>0</v>
      </c>
    </row>
    <row r="1235" spans="2:8" ht="15" customHeight="1" hidden="1" outlineLevel="1">
      <c r="B1235" s="102"/>
      <c r="C1235" s="103"/>
      <c r="D1235" s="95"/>
      <c r="F1235" s="51">
        <f>IF(ISERROR('IGS Rate Design'!$J$27*'IGS Customer Information'!$D1235),"NA",'IGS Rate Design'!$J$27*'IGS Customer Information'!$D1235)</f>
        <v>0</v>
      </c>
      <c r="G1235" s="51"/>
      <c r="H1235" s="51"/>
    </row>
    <row r="1236" spans="2:8" ht="15" customHeight="1" hidden="1" outlineLevel="1">
      <c r="B1236" s="107"/>
      <c r="C1236" s="103"/>
      <c r="D1236" s="95"/>
      <c r="F1236" s="51"/>
      <c r="G1236" s="51"/>
      <c r="H1236" s="51"/>
    </row>
    <row r="1237" spans="2:8" ht="15" customHeight="1" hidden="1" outlineLevel="1">
      <c r="B1237" s="107"/>
      <c r="C1237" s="103"/>
      <c r="D1237" s="95"/>
      <c r="F1237" s="51"/>
      <c r="G1237" s="51">
        <f>IF(ISERROR('IGS Rate Design'!$J$41*'IGS Customer Information'!$D1237),"NA",'IGS Rate Design'!$J$41*'IGS Customer Information'!$D1237)</f>
        <v>0</v>
      </c>
      <c r="H1237" s="51">
        <f>IF(ISERROR('IGS Rate Design'!$J$56*'IGS Customer Information'!$D1237),"NA",'IGS Rate Design'!$J$56*'IGS Customer Information'!$D1237)</f>
        <v>0</v>
      </c>
    </row>
    <row r="1238" spans="2:8" ht="15" customHeight="1" hidden="1" outlineLevel="1">
      <c r="B1238" s="107"/>
      <c r="C1238" s="103"/>
      <c r="D1238" s="95"/>
      <c r="F1238" s="51"/>
      <c r="G1238" s="51">
        <f>IF(ISERROR('IGS Rate Design'!$J$42*'IGS Customer Information'!$D1238),"NA",'IGS Rate Design'!$J$42*'IGS Customer Information'!$D1238)</f>
        <v>0</v>
      </c>
      <c r="H1238" s="51">
        <f>IF(ISERROR('IGS Rate Design'!$J$57*'IGS Customer Information'!$D1238),"NA",'IGS Rate Design'!$J$57*'IGS Customer Information'!$D1238)</f>
        <v>0</v>
      </c>
    </row>
    <row r="1239" spans="4:10" ht="15" collapsed="1">
      <c r="D1239" s="88"/>
      <c r="E1239" s="49" t="s">
        <v>27</v>
      </c>
      <c r="F1239" s="52">
        <f>SUM(F1231:F1238)</f>
        <v>0</v>
      </c>
      <c r="G1239" s="52">
        <f>SUM(G1231:G1238)</f>
        <v>0</v>
      </c>
      <c r="H1239" s="52">
        <f>SUM(H1231:H1238)</f>
        <v>0</v>
      </c>
      <c r="I1239" s="53" t="str">
        <f>IF(ISERROR((G1239-F1239)/F1239),"NA",(G1239-F1239)/F1239)</f>
        <v>NA</v>
      </c>
      <c r="J1239" s="60" t="str">
        <f>IF(ISERROR((H1239-F1239)/F1239),"NA",(H1239-F1239)/F1239)</f>
        <v>NA</v>
      </c>
    </row>
    <row r="1240" spans="1:4" ht="15">
      <c r="A1240" s="101"/>
      <c r="D1240" s="88"/>
    </row>
    <row r="1241" spans="1:8" ht="15" customHeight="1" hidden="1" outlineLevel="1">
      <c r="A1241" s="117"/>
      <c r="B1241" s="118"/>
      <c r="C1241" s="173"/>
      <c r="D1241" s="95"/>
      <c r="F1241" s="51">
        <f>IF(ISERROR('IGS Rate Design'!$J$28*'IGS Customer Information'!$D1241),"NA",'IGS Rate Design'!$J$28*'IGS Customer Information'!$D1241)</f>
        <v>0</v>
      </c>
      <c r="G1241" s="51">
        <f>IF(ISERROR('IGS Rate Design'!$J$44*'IGS Customer Information'!$D1241),"NA",'IGS Rate Design'!$J$44*'IGS Customer Information'!$D1241)</f>
        <v>0</v>
      </c>
      <c r="H1241" s="51">
        <f>IF(ISERROR('IGS Rate Design'!$J$59*'IGS Customer Information'!$D1241),"NA",'IGS Rate Design'!$J$59*'IGS Customer Information'!$D1241)</f>
        <v>0</v>
      </c>
    </row>
    <row r="1242" spans="1:8" ht="15" customHeight="1" hidden="1" outlineLevel="1">
      <c r="A1242" s="117"/>
      <c r="B1242" s="118"/>
      <c r="C1242" s="173"/>
      <c r="D1242" s="95"/>
      <c r="F1242" s="51">
        <f>IF(ISERROR('IGS Rate Design'!$J$21*'IGS Customer Information'!$D1242),"NA",'IGS Rate Design'!$J$21*'IGS Customer Information'!$D1242)</f>
        <v>0</v>
      </c>
      <c r="G1242" s="51">
        <f>IF(ISERROR('IGS Rate Design'!$J$37*'IGS Customer Information'!$D1242),"NA",'IGS Rate Design'!$J$37*'IGS Customer Information'!$D1242)</f>
        <v>0</v>
      </c>
      <c r="H1242" s="51">
        <f>IF(ISERROR('IGS Rate Design'!$J$52*'IGS Customer Information'!$D1242),"NA",'IGS Rate Design'!$J$52*'IGS Customer Information'!$D1242)</f>
        <v>0</v>
      </c>
    </row>
    <row r="1243" spans="1:8" ht="15" customHeight="1" hidden="1" outlineLevel="1">
      <c r="A1243" s="117"/>
      <c r="B1243" s="118"/>
      <c r="C1243" s="173"/>
      <c r="D1243" s="95"/>
      <c r="F1243" s="51">
        <f>IF(ISERROR('IGS Rate Design'!$J$22*'IGS Customer Information'!$D1243),"NA",'IGS Rate Design'!$J$22*'IGS Customer Information'!$D1243)</f>
        <v>0</v>
      </c>
      <c r="G1243" s="51">
        <f>IF(ISERROR('IGS Rate Design'!$J$38*'IGS Customer Information'!$D1243),"NA",'IGS Rate Design'!$J$38*'IGS Customer Information'!$D1243/12)</f>
        <v>0</v>
      </c>
      <c r="H1243" s="51">
        <f>IF(ISERROR('IGS Rate Design'!$J$53*'IGS Customer Information'!$D1243),"NA",'IGS Rate Design'!$J$53*'IGS Customer Information'!$D1243)</f>
        <v>0</v>
      </c>
    </row>
    <row r="1244" spans="2:8" ht="15" customHeight="1" hidden="1" outlineLevel="1">
      <c r="B1244" s="102"/>
      <c r="C1244" s="153"/>
      <c r="D1244" s="95"/>
      <c r="F1244" s="51">
        <f>IF(ISERROR('IGS Rate Design'!$J$23*'IGS Customer Information'!$D1244),"NA",'IGS Rate Design'!$J$23*'IGS Customer Information'!$D1244)</f>
        <v>0</v>
      </c>
      <c r="G1244" s="51">
        <f>IF(ISERROR('IGS Rate Design'!$J$39*'IGS Customer Information'!$D1244/12),"NA",'IGS Rate Design'!$J$39*'IGS Customer Information'!$D1244)</f>
        <v>0</v>
      </c>
      <c r="H1244" s="51">
        <f>IF(ISERROR('IGS Rate Design'!$J$54*'IGS Customer Information'!$D1244),"NA",'IGS Rate Design'!$J$54*'IGS Customer Information'!$D1244)</f>
        <v>0</v>
      </c>
    </row>
    <row r="1245" spans="2:8" ht="15" customHeight="1" hidden="1" outlineLevel="1">
      <c r="B1245" s="102"/>
      <c r="C1245" s="103"/>
      <c r="D1245" s="95"/>
      <c r="F1245" s="51">
        <f>IF(ISERROR('IGS Rate Design'!$J$27*'IGS Customer Information'!$D1245),"NA",'IGS Rate Design'!$J$27*'IGS Customer Information'!$D1245)</f>
        <v>0</v>
      </c>
      <c r="G1245" s="51"/>
      <c r="H1245" s="51"/>
    </row>
    <row r="1246" spans="2:8" ht="15" customHeight="1" hidden="1" outlineLevel="1">
      <c r="B1246" s="107"/>
      <c r="C1246" s="103"/>
      <c r="D1246" s="95"/>
      <c r="F1246" s="51"/>
      <c r="G1246" s="51"/>
      <c r="H1246" s="51"/>
    </row>
    <row r="1247" spans="2:8" ht="15" customHeight="1" hidden="1" outlineLevel="1">
      <c r="B1247" s="107"/>
      <c r="C1247" s="103"/>
      <c r="D1247" s="95"/>
      <c r="F1247" s="51"/>
      <c r="G1247" s="51">
        <f>IF(ISERROR('IGS Rate Design'!$J$41*'IGS Customer Information'!$D1247),"NA",'IGS Rate Design'!$J$41*'IGS Customer Information'!$D1247)</f>
        <v>0</v>
      </c>
      <c r="H1247" s="51">
        <f>IF(ISERROR('IGS Rate Design'!$J$56*'IGS Customer Information'!$D1247),"NA",'IGS Rate Design'!$J$56*'IGS Customer Information'!$D1247)</f>
        <v>0</v>
      </c>
    </row>
    <row r="1248" spans="2:8" ht="15" customHeight="1" hidden="1" outlineLevel="1">
      <c r="B1248" s="107"/>
      <c r="C1248" s="103"/>
      <c r="D1248" s="95"/>
      <c r="F1248" s="51"/>
      <c r="G1248" s="51">
        <f>IF(ISERROR('IGS Rate Design'!$J$42*'IGS Customer Information'!$D1248),"NA",'IGS Rate Design'!$J$42*'IGS Customer Information'!$D1248)</f>
        <v>0</v>
      </c>
      <c r="H1248" s="51">
        <f>IF(ISERROR('IGS Rate Design'!$J$57*'IGS Customer Information'!$D1248),"NA",'IGS Rate Design'!$J$57*'IGS Customer Information'!$D1248)</f>
        <v>0</v>
      </c>
    </row>
    <row r="1249" spans="4:10" ht="15" collapsed="1">
      <c r="D1249" s="88"/>
      <c r="E1249" s="49" t="s">
        <v>27</v>
      </c>
      <c r="F1249" s="52">
        <f>SUM(F1241:F1248)</f>
        <v>0</v>
      </c>
      <c r="G1249" s="52">
        <f>SUM(G1241:G1248)</f>
        <v>0</v>
      </c>
      <c r="H1249" s="52">
        <f>SUM(H1241:H1248)</f>
        <v>0</v>
      </c>
      <c r="I1249" s="53" t="str">
        <f>IF(ISERROR((G1249-F1249)/F1249),"NA",(G1249-F1249)/F1249)</f>
        <v>NA</v>
      </c>
      <c r="J1249" s="60" t="str">
        <f>IF(ISERROR((H1249-F1249)/F1249),"NA",(H1249-F1249)/F1249)</f>
        <v>NA</v>
      </c>
    </row>
    <row r="1250" spans="1:4" ht="15">
      <c r="A1250" s="101"/>
      <c r="D1250" s="88"/>
    </row>
    <row r="1251" spans="1:14" ht="15" customHeight="1" hidden="1" outlineLevel="1">
      <c r="A1251" s="120"/>
      <c r="B1251" s="121"/>
      <c r="C1251" s="174"/>
      <c r="D1251" s="95"/>
      <c r="F1251" s="51">
        <f>IF(ISERROR('IGS Rate Design'!$J$28*'IGS Customer Information'!$D1251),"NA",'IGS Rate Design'!$J$28*'IGS Customer Information'!$D1251)</f>
        <v>0</v>
      </c>
      <c r="G1251" s="51">
        <f>IF(ISERROR('IGS Rate Design'!$J$44*'IGS Customer Information'!$D1251),"NA",'IGS Rate Design'!$J$44*'IGS Customer Information'!$D1251)</f>
        <v>0</v>
      </c>
      <c r="H1251" s="51">
        <f>IF(ISERROR('IGS Rate Design'!$J$59*'IGS Customer Information'!$D1251),"NA",'IGS Rate Design'!$J$59*'IGS Customer Information'!$D1251)</f>
        <v>0</v>
      </c>
      <c r="K1251" s="50">
        <f aca="true" t="shared" si="4" ref="K1251:N1258">D1251+D1241+D1231+D1221+D1211+D1201+D1191+D1181+D1171+D1161+D1151+D1141+D1131+D1121+D1111</f>
        <v>0</v>
      </c>
      <c r="L1251" s="55">
        <f t="shared" si="4"/>
        <v>0</v>
      </c>
      <c r="M1251" s="55">
        <f t="shared" si="4"/>
        <v>0</v>
      </c>
      <c r="N1251" s="55">
        <f t="shared" si="4"/>
        <v>0</v>
      </c>
    </row>
    <row r="1252" spans="1:14" ht="15" customHeight="1" hidden="1" outlineLevel="1">
      <c r="A1252" s="120"/>
      <c r="B1252" s="121"/>
      <c r="C1252" s="174"/>
      <c r="D1252" s="95"/>
      <c r="F1252" s="51">
        <f>IF(ISERROR('IGS Rate Design'!$J$21*'IGS Customer Information'!$D1252),"NA",'IGS Rate Design'!$J$21*'IGS Customer Information'!$D1252)</f>
        <v>0</v>
      </c>
      <c r="G1252" s="51">
        <f>IF(ISERROR('IGS Rate Design'!$J$37*'IGS Customer Information'!$D1252),"NA",'IGS Rate Design'!$J$37*'IGS Customer Information'!$D1252)</f>
        <v>0</v>
      </c>
      <c r="H1252" s="51">
        <f>IF(ISERROR('IGS Rate Design'!$J$52*'IGS Customer Information'!$D1252),"NA",'IGS Rate Design'!$J$52*'IGS Customer Information'!$D1252)</f>
        <v>0</v>
      </c>
      <c r="K1252" s="50">
        <f t="shared" si="4"/>
        <v>0</v>
      </c>
      <c r="L1252" s="55">
        <f t="shared" si="4"/>
        <v>0</v>
      </c>
      <c r="M1252" s="55">
        <f t="shared" si="4"/>
        <v>0</v>
      </c>
      <c r="N1252" s="55">
        <f t="shared" si="4"/>
        <v>0</v>
      </c>
    </row>
    <row r="1253" spans="1:14" ht="15" customHeight="1" hidden="1" outlineLevel="1">
      <c r="A1253" s="120"/>
      <c r="B1253" s="121"/>
      <c r="C1253" s="174"/>
      <c r="D1253" s="95"/>
      <c r="F1253" s="51">
        <f>IF(ISERROR('IGS Rate Design'!$J$22*'IGS Customer Information'!$D1253),"NA",'IGS Rate Design'!$J$22*'IGS Customer Information'!$D1253)</f>
        <v>0</v>
      </c>
      <c r="G1253" s="51">
        <f>IF(ISERROR('IGS Rate Design'!$J$38*'IGS Customer Information'!$D1253),"NA",'IGS Rate Design'!$J$38*'IGS Customer Information'!$D1253/12)</f>
        <v>0</v>
      </c>
      <c r="H1253" s="51">
        <f>IF(ISERROR('IGS Rate Design'!$J$53*'IGS Customer Information'!$D1253),"NA",'IGS Rate Design'!$J$53*'IGS Customer Information'!$D1253)</f>
        <v>0</v>
      </c>
      <c r="K1253" s="50">
        <f t="shared" si="4"/>
        <v>0</v>
      </c>
      <c r="L1253" s="55">
        <f t="shared" si="4"/>
        <v>0</v>
      </c>
      <c r="M1253" s="55">
        <f t="shared" si="4"/>
        <v>0</v>
      </c>
      <c r="N1253" s="55">
        <f t="shared" si="4"/>
        <v>0</v>
      </c>
    </row>
    <row r="1254" spans="2:14" ht="15" customHeight="1" hidden="1" outlineLevel="1">
      <c r="B1254" s="102"/>
      <c r="C1254" s="153"/>
      <c r="D1254" s="95"/>
      <c r="F1254" s="51">
        <f>IF(ISERROR('IGS Rate Design'!$J$23*'IGS Customer Information'!$D1254),"NA",'IGS Rate Design'!$J$23*'IGS Customer Information'!$D1254)</f>
        <v>0</v>
      </c>
      <c r="G1254" s="51">
        <f>IF(ISERROR('IGS Rate Design'!$J$39*'IGS Customer Information'!$D1254/12),"NA",'IGS Rate Design'!$J$39*'IGS Customer Information'!$D1254)</f>
        <v>0</v>
      </c>
      <c r="H1254" s="51">
        <f>IF(ISERROR('IGS Rate Design'!$J$54*'IGS Customer Information'!$D1254),"NA",'IGS Rate Design'!$J$54*'IGS Customer Information'!$D1254)</f>
        <v>0</v>
      </c>
      <c r="K1254" s="50">
        <f t="shared" si="4"/>
        <v>0</v>
      </c>
      <c r="L1254" s="55">
        <f t="shared" si="4"/>
        <v>0</v>
      </c>
      <c r="M1254" s="55">
        <f t="shared" si="4"/>
        <v>0</v>
      </c>
      <c r="N1254" s="55">
        <f t="shared" si="4"/>
        <v>0</v>
      </c>
    </row>
    <row r="1255" spans="2:14" ht="15" customHeight="1" hidden="1" outlineLevel="1">
      <c r="B1255" s="102"/>
      <c r="C1255" s="103"/>
      <c r="D1255" s="95"/>
      <c r="F1255" s="51">
        <f>IF(ISERROR('IGS Rate Design'!$J$27*'IGS Customer Information'!$D1255),"NA",'IGS Rate Design'!$J$27*'IGS Customer Information'!$D1255)</f>
        <v>0</v>
      </c>
      <c r="G1255" s="51"/>
      <c r="H1255" s="51"/>
      <c r="K1255" s="50">
        <f t="shared" si="4"/>
        <v>0</v>
      </c>
      <c r="L1255" s="55">
        <f t="shared" si="4"/>
        <v>0</v>
      </c>
      <c r="M1255" s="55">
        <f t="shared" si="4"/>
        <v>0</v>
      </c>
      <c r="N1255" s="55">
        <f t="shared" si="4"/>
        <v>0</v>
      </c>
    </row>
    <row r="1256" spans="2:14" ht="15" customHeight="1" hidden="1" outlineLevel="1">
      <c r="B1256" s="107"/>
      <c r="C1256" s="103"/>
      <c r="D1256" s="95"/>
      <c r="F1256" s="51"/>
      <c r="G1256" s="51"/>
      <c r="H1256" s="51"/>
      <c r="K1256" s="50">
        <f t="shared" si="4"/>
        <v>0</v>
      </c>
      <c r="L1256" s="55">
        <f t="shared" si="4"/>
        <v>0</v>
      </c>
      <c r="M1256" s="55">
        <f t="shared" si="4"/>
        <v>0</v>
      </c>
      <c r="N1256" s="55">
        <f t="shared" si="4"/>
        <v>0</v>
      </c>
    </row>
    <row r="1257" spans="2:14" ht="15" customHeight="1" hidden="1" outlineLevel="1">
      <c r="B1257" s="107"/>
      <c r="C1257" s="103"/>
      <c r="D1257" s="95"/>
      <c r="F1257" s="51"/>
      <c r="G1257" s="51">
        <f>IF(ISERROR('IGS Rate Design'!$J$41*'IGS Customer Information'!$D1257),"NA",'IGS Rate Design'!$J$41*'IGS Customer Information'!$D1257)</f>
        <v>0</v>
      </c>
      <c r="H1257" s="51">
        <f>IF(ISERROR('IGS Rate Design'!$J$56*'IGS Customer Information'!$D1257),"NA",'IGS Rate Design'!$J$56*'IGS Customer Information'!$D1257)</f>
        <v>0</v>
      </c>
      <c r="K1257" s="50">
        <f t="shared" si="4"/>
        <v>0</v>
      </c>
      <c r="L1257" s="55">
        <f t="shared" si="4"/>
        <v>0</v>
      </c>
      <c r="M1257" s="55">
        <f t="shared" si="4"/>
        <v>0</v>
      </c>
      <c r="N1257" s="55">
        <f t="shared" si="4"/>
        <v>0</v>
      </c>
    </row>
    <row r="1258" spans="2:14" ht="15" customHeight="1" hidden="1" outlineLevel="1">
      <c r="B1258" s="107"/>
      <c r="C1258" s="103"/>
      <c r="D1258" s="95"/>
      <c r="F1258" s="51"/>
      <c r="G1258" s="51">
        <f>IF(ISERROR('IGS Rate Design'!$J$42*'IGS Customer Information'!$D1258),"NA",'IGS Rate Design'!$J$42*'IGS Customer Information'!$D1258)</f>
        <v>0</v>
      </c>
      <c r="H1258" s="51">
        <f>IF(ISERROR('IGS Rate Design'!$J$57*'IGS Customer Information'!$D1258),"NA",'IGS Rate Design'!$J$57*'IGS Customer Information'!$D1258)</f>
        <v>0</v>
      </c>
      <c r="K1258" s="50">
        <f t="shared" si="4"/>
        <v>0</v>
      </c>
      <c r="L1258" s="55">
        <f t="shared" si="4"/>
        <v>0</v>
      </c>
      <c r="M1258" s="55">
        <f t="shared" si="4"/>
        <v>0</v>
      </c>
      <c r="N1258" s="55">
        <f t="shared" si="4"/>
        <v>0</v>
      </c>
    </row>
    <row r="1259" spans="4:11" ht="15" collapsed="1">
      <c r="D1259" s="88"/>
      <c r="E1259" s="49" t="s">
        <v>27</v>
      </c>
      <c r="F1259" s="52">
        <f>SUM(F1251:F1258)</f>
        <v>0</v>
      </c>
      <c r="G1259" s="52">
        <f>SUM(G1251:G1258)</f>
        <v>0</v>
      </c>
      <c r="H1259" s="52">
        <f>SUM(H1251:H1258)</f>
        <v>0</v>
      </c>
      <c r="I1259" s="53" t="str">
        <f>IF(ISERROR((G1259-F1259)/F1259),"NA",(G1259-F1259)/F1259)</f>
        <v>NA</v>
      </c>
      <c r="J1259" s="60" t="str">
        <f>IF(ISERROR((H1259-F1259)/F1259),"NA",(H1259-F1259)/F1259)</f>
        <v>NA</v>
      </c>
      <c r="K1259" s="50"/>
    </row>
    <row r="1260" spans="4:15" ht="15">
      <c r="D1260" s="88"/>
      <c r="F1260" s="52"/>
      <c r="G1260" s="52"/>
      <c r="H1260" s="52"/>
      <c r="I1260" s="53"/>
      <c r="K1260" s="50"/>
      <c r="M1260" s="55">
        <f>F1259+F1249+F1239+F1229+F1219+F1209+F1199+F1189+F1179+F1169+F1159+F1149+F1139+F1129+F1119</f>
        <v>0</v>
      </c>
      <c r="N1260" s="55">
        <f>G1259+G1249+G1239+G1229+G1219+G1209+G1199+G1189+G1179+G1169+G1159+G1149+G1139+G1129+G1119</f>
        <v>0</v>
      </c>
      <c r="O1260" s="55">
        <f>H1259+H1249+H1239+H1229+H1219+H1209+H1199+H1189+H1179+H1169+H1159+H1149+H1139+H1129+H1119</f>
        <v>0</v>
      </c>
    </row>
    <row r="1261" ht="15">
      <c r="D1261" s="88"/>
    </row>
    <row r="1262" spans="1:4" ht="15" customHeight="1">
      <c r="A1262" s="140"/>
      <c r="B1262" s="140"/>
      <c r="D1262" s="88"/>
    </row>
    <row r="1263" spans="1:4" ht="15" customHeight="1">
      <c r="A1263" s="140"/>
      <c r="B1263" s="140"/>
      <c r="D1263" s="88"/>
    </row>
    <row r="1264" spans="1:4" ht="15">
      <c r="A1264" s="175"/>
      <c r="B1264" s="176"/>
      <c r="C1264" s="176"/>
      <c r="D1264" s="92"/>
    </row>
    <row r="1265" spans="1:8" ht="15" customHeight="1" hidden="1" outlineLevel="1">
      <c r="A1265" s="123"/>
      <c r="B1265" s="127"/>
      <c r="C1265" s="128"/>
      <c r="D1265" s="95"/>
      <c r="F1265" s="51">
        <f>IF(ISERROR('IGS Rate Design'!$K$28*'IGS Customer Information'!$D1265),"NA",'IGS Rate Design'!$K$28*'IGS Customer Information'!$D1265)</f>
        <v>0</v>
      </c>
      <c r="G1265" s="51">
        <f>IF(ISERROR('IGS Rate Design'!$K$44*'IGS Customer Information'!$D1265),"NA",'IGS Rate Design'!$K$44*'IGS Customer Information'!$D1265)</f>
        <v>0</v>
      </c>
      <c r="H1265" s="51">
        <f>IF(ISERROR('IGS Rate Design'!$K$59*'IGS Customer Information'!$D1265),"NA",'IGS Rate Design'!$K$59*'IGS Customer Information'!$D1265)</f>
        <v>0</v>
      </c>
    </row>
    <row r="1266" spans="1:8" ht="15" customHeight="1" hidden="1" outlineLevel="1">
      <c r="A1266" s="123"/>
      <c r="B1266" s="127"/>
      <c r="C1266" s="128"/>
      <c r="D1266" s="95"/>
      <c r="F1266" s="51">
        <f>IF(ISERROR('IGS Rate Design'!$K$21*'IGS Customer Information'!$D1266),"NA",'IGS Rate Design'!$K$21*'IGS Customer Information'!$D1266)</f>
        <v>0</v>
      </c>
      <c r="G1266" s="51">
        <f>IF(ISERROR('IGS Rate Design'!$K$37*'IGS Customer Information'!$D1266),"NA",'IGS Rate Design'!$K$37*'IGS Customer Information'!$D1266)</f>
        <v>0</v>
      </c>
      <c r="H1266" s="51">
        <f>IF(ISERROR('IGS Rate Design'!$K$52*'IGS Customer Information'!$D1266),"NA",'IGS Rate Design'!$K$52*'IGS Customer Information'!$D1266)</f>
        <v>0</v>
      </c>
    </row>
    <row r="1267" spans="1:8" ht="15" customHeight="1" hidden="1" outlineLevel="1">
      <c r="A1267" s="123"/>
      <c r="B1267" s="127"/>
      <c r="C1267" s="128"/>
      <c r="D1267" s="95"/>
      <c r="F1267" s="51">
        <f>IF(ISERROR('IGS Rate Design'!$K$22*'IGS Customer Information'!$D1267),"NA",'IGS Rate Design'!$K$22*'IGS Customer Information'!$D1267)</f>
        <v>0</v>
      </c>
      <c r="G1267" s="51">
        <f>IF(ISERROR('IGS Rate Design'!$K$38*'IGS Customer Information'!$D1267),"NA",'IGS Rate Design'!$K$38*'IGS Customer Information'!$D1267)</f>
        <v>0</v>
      </c>
      <c r="H1267" s="51">
        <f>IF(ISERROR('IGS Rate Design'!$K$53*'IGS Customer Information'!$D1267),"NA",'IGS Rate Design'!$K$53*'IGS Customer Information'!$D1267)</f>
        <v>0</v>
      </c>
    </row>
    <row r="1268" spans="1:8" ht="15" customHeight="1" hidden="1" outlineLevel="1">
      <c r="A1268" s="176"/>
      <c r="B1268" s="177"/>
      <c r="C1268" s="178"/>
      <c r="D1268" s="95"/>
      <c r="F1268" s="51">
        <f>IF(ISERROR('IGS Rate Design'!$K$23*'IGS Customer Information'!$D1268),"NA",'IGS Rate Design'!$K$23*'IGS Customer Information'!$D1268)</f>
        <v>0</v>
      </c>
      <c r="G1268" s="51">
        <f>IF(ISERROR('IGS Rate Design'!$K$39*'IGS Customer Information'!$D1268),"NA",'IGS Rate Design'!$K$39*'IGS Customer Information'!$D1268)</f>
        <v>0</v>
      </c>
      <c r="H1268" s="51">
        <f>IF(ISERROR('IGS Rate Design'!$K$54*'IGS Customer Information'!$D1268),"NA",'IGS Rate Design'!$K$54*'IGS Customer Information'!$D1268)</f>
        <v>0</v>
      </c>
    </row>
    <row r="1269" spans="1:8" ht="15" customHeight="1" hidden="1" outlineLevel="1">
      <c r="A1269" s="176"/>
      <c r="B1269" s="177"/>
      <c r="C1269" s="179"/>
      <c r="D1269" s="95"/>
      <c r="F1269" s="51">
        <f>IF(ISERROR('IGS Rate Design'!$K$27*'IGS Customer Information'!$D1269),"NA",'IGS Rate Design'!$K$27*'IGS Customer Information'!$D1269)</f>
        <v>0</v>
      </c>
      <c r="G1269" s="51"/>
      <c r="H1269" s="51"/>
    </row>
    <row r="1270" spans="1:8" ht="15" customHeight="1" hidden="1" outlineLevel="1">
      <c r="A1270" s="176"/>
      <c r="B1270" s="180"/>
      <c r="C1270" s="179"/>
      <c r="D1270" s="95"/>
      <c r="F1270" s="51"/>
      <c r="G1270" s="51"/>
      <c r="H1270" s="51"/>
    </row>
    <row r="1271" spans="1:8" ht="15" customHeight="1" hidden="1" outlineLevel="1">
      <c r="A1271" s="176"/>
      <c r="B1271" s="180"/>
      <c r="C1271" s="179"/>
      <c r="D1271" s="95"/>
      <c r="F1271" s="51"/>
      <c r="G1271" s="51">
        <f>IF(ISERROR('IGS Rate Design'!$K$41*'IGS Customer Information'!$D1271),"NA",'IGS Rate Design'!$K$41*'IGS Customer Information'!$D1271)</f>
        <v>0</v>
      </c>
      <c r="H1271" s="51">
        <f>IF(ISERROR('IGS Rate Design'!$K$56*'IGS Customer Information'!$D1271),"NA",'IGS Rate Design'!$K$56*'IGS Customer Information'!$D1271)</f>
        <v>0</v>
      </c>
    </row>
    <row r="1272" spans="1:8" ht="15" customHeight="1" hidden="1" outlineLevel="1">
      <c r="A1272" s="176"/>
      <c r="B1272" s="180"/>
      <c r="C1272" s="179"/>
      <c r="D1272" s="95"/>
      <c r="F1272" s="51"/>
      <c r="G1272" s="51">
        <f>IF(ISERROR('IGS Rate Design'!$K$42*'IGS Customer Information'!$D1272),"NA",'IGS Rate Design'!$K$42*'IGS Customer Information'!$D1272)</f>
        <v>0</v>
      </c>
      <c r="H1272" s="51">
        <f>IF(ISERROR('IGS Rate Design'!$K$57*'IGS Customer Information'!$D1272),"NA",'IGS Rate Design'!$K$57*'IGS Customer Information'!$D1272)</f>
        <v>0</v>
      </c>
    </row>
    <row r="1273" spans="4:10" ht="15" collapsed="1">
      <c r="D1273" s="88"/>
      <c r="E1273" s="49" t="s">
        <v>27</v>
      </c>
      <c r="F1273" s="52">
        <f>SUM(F1265:F1272)</f>
        <v>0</v>
      </c>
      <c r="G1273" s="52">
        <f>SUM(G1265:G1272)</f>
        <v>0</v>
      </c>
      <c r="H1273" s="52">
        <f>SUM(H1265:H1272)</f>
        <v>0</v>
      </c>
      <c r="I1273" s="53" t="str">
        <f>IF(ISERROR((G1273-F1273)/F1273),"NA",(G1273-F1273)/F1273)</f>
        <v>NA</v>
      </c>
      <c r="J1273" s="60" t="str">
        <f>IF(ISERROR((H1273-F1273)/F1273),"NA",(H1273-F1273)/F1273)</f>
        <v>NA</v>
      </c>
    </row>
    <row r="1274" spans="1:4" ht="15">
      <c r="A1274" s="181"/>
      <c r="B1274" s="176"/>
      <c r="C1274" s="176"/>
      <c r="D1274" s="92"/>
    </row>
    <row r="1275" spans="1:8" ht="15" customHeight="1" hidden="1" outlineLevel="1">
      <c r="A1275" s="132"/>
      <c r="B1275" s="135"/>
      <c r="C1275" s="136"/>
      <c r="D1275" s="95"/>
      <c r="F1275" s="51">
        <f>IF(ISERROR('IGS Rate Design'!$K$28*'IGS Customer Information'!$D1275),"NA",'IGS Rate Design'!$K$28*'IGS Customer Information'!$D1275)</f>
        <v>0</v>
      </c>
      <c r="G1275" s="51">
        <f>IF(ISERROR('IGS Rate Design'!$K$44*'IGS Customer Information'!$D1275),"NA",'IGS Rate Design'!$K$44*'IGS Customer Information'!$D1275)</f>
        <v>0</v>
      </c>
      <c r="H1275" s="51">
        <f>IF(ISERROR('IGS Rate Design'!$K$59*'IGS Customer Information'!$D1275),"NA",'IGS Rate Design'!$K$59*'IGS Customer Information'!$D1275)</f>
        <v>0</v>
      </c>
    </row>
    <row r="1276" spans="1:8" ht="15" customHeight="1" hidden="1" outlineLevel="1">
      <c r="A1276" s="132"/>
      <c r="B1276" s="135"/>
      <c r="C1276" s="136"/>
      <c r="D1276" s="182"/>
      <c r="F1276" s="51">
        <f>IF(ISERROR('IGS Rate Design'!$K$21*'IGS Customer Information'!$D1276),"NA",'IGS Rate Design'!$K$21*'IGS Customer Information'!$D1276)</f>
        <v>0</v>
      </c>
      <c r="G1276" s="51">
        <f>IF(ISERROR('IGS Rate Design'!$K$37*'IGS Customer Information'!$D1276),"NA",'IGS Rate Design'!$K$37*'IGS Customer Information'!$D1276)</f>
        <v>0</v>
      </c>
      <c r="H1276" s="51">
        <f>IF(ISERROR('IGS Rate Design'!$K$52*'IGS Customer Information'!$D1276),"NA",'IGS Rate Design'!$K$52*'IGS Customer Information'!$D1276)</f>
        <v>0</v>
      </c>
    </row>
    <row r="1277" spans="1:8" ht="15" customHeight="1" hidden="1" outlineLevel="1">
      <c r="A1277" s="132"/>
      <c r="B1277" s="135"/>
      <c r="C1277" s="136"/>
      <c r="D1277" s="182"/>
      <c r="F1277" s="51">
        <f>IF(ISERROR('IGS Rate Design'!$K$22*'IGS Customer Information'!$D1277),"NA",'IGS Rate Design'!$K$22*'IGS Customer Information'!$D1277)</f>
        <v>0</v>
      </c>
      <c r="G1277" s="51">
        <f>IF(ISERROR('IGS Rate Design'!$K$38*'IGS Customer Information'!$D1277),"NA",'IGS Rate Design'!$K$38*'IGS Customer Information'!$D1277)</f>
        <v>0</v>
      </c>
      <c r="H1277" s="51">
        <f>IF(ISERROR('IGS Rate Design'!$K$53*'IGS Customer Information'!$D1277),"NA",'IGS Rate Design'!$K$53*'IGS Customer Information'!$D1277)</f>
        <v>0</v>
      </c>
    </row>
    <row r="1278" spans="1:8" ht="15" customHeight="1" hidden="1" outlineLevel="1">
      <c r="A1278" s="176"/>
      <c r="B1278" s="177"/>
      <c r="C1278" s="178"/>
      <c r="D1278" s="95"/>
      <c r="F1278" s="51">
        <f>IF(ISERROR('IGS Rate Design'!$K$23*'IGS Customer Information'!$D1278),"NA",'IGS Rate Design'!$K$23*'IGS Customer Information'!$D1278)</f>
        <v>0</v>
      </c>
      <c r="G1278" s="51">
        <f>IF(ISERROR('IGS Rate Design'!$K$39*'IGS Customer Information'!$D1278),"NA",'IGS Rate Design'!$K$39*'IGS Customer Information'!$D1278)</f>
        <v>0</v>
      </c>
      <c r="H1278" s="51">
        <f>IF(ISERROR('IGS Rate Design'!$K$54*'IGS Customer Information'!$D1278),"NA",'IGS Rate Design'!$K$54*'IGS Customer Information'!$D1278)</f>
        <v>0</v>
      </c>
    </row>
    <row r="1279" spans="1:8" ht="15" customHeight="1" hidden="1" outlineLevel="1">
      <c r="A1279" s="176"/>
      <c r="B1279" s="177"/>
      <c r="C1279" s="179"/>
      <c r="D1279" s="182"/>
      <c r="F1279" s="51">
        <f>IF(ISERROR('IGS Rate Design'!$K$27*'IGS Customer Information'!$D1279),"NA",'IGS Rate Design'!$K$27*'IGS Customer Information'!$D1279)</f>
        <v>0</v>
      </c>
      <c r="G1279" s="51"/>
      <c r="H1279" s="51"/>
    </row>
    <row r="1280" spans="1:8" ht="15" customHeight="1" hidden="1" outlineLevel="1">
      <c r="A1280" s="176"/>
      <c r="B1280" s="180"/>
      <c r="C1280" s="179"/>
      <c r="D1280" s="95"/>
      <c r="F1280" s="51"/>
      <c r="G1280" s="51"/>
      <c r="H1280" s="51"/>
    </row>
    <row r="1281" spans="1:8" ht="15" customHeight="1" hidden="1" outlineLevel="1">
      <c r="A1281" s="176"/>
      <c r="B1281" s="180"/>
      <c r="C1281" s="179"/>
      <c r="D1281" s="95"/>
      <c r="F1281" s="51"/>
      <c r="G1281" s="51">
        <f>IF(ISERROR('IGS Rate Design'!$K$41*'IGS Customer Information'!$D1281),"NA",'IGS Rate Design'!$K$41*'IGS Customer Information'!$D1281)</f>
        <v>0</v>
      </c>
      <c r="H1281" s="51">
        <f>IF(ISERROR('IGS Rate Design'!$K$56*'IGS Customer Information'!$D1281),"NA",'IGS Rate Design'!$K$56*'IGS Customer Information'!$D1281)</f>
        <v>0</v>
      </c>
    </row>
    <row r="1282" spans="1:8" ht="15" customHeight="1" hidden="1" outlineLevel="1">
      <c r="A1282" s="176"/>
      <c r="B1282" s="180"/>
      <c r="C1282" s="179"/>
      <c r="D1282" s="95"/>
      <c r="F1282" s="51"/>
      <c r="G1282" s="51">
        <f>IF(ISERROR('IGS Rate Design'!$K$42*'IGS Customer Information'!$D1282),"NA",'IGS Rate Design'!$K$42*'IGS Customer Information'!$D1282)</f>
        <v>0</v>
      </c>
      <c r="H1282" s="51">
        <f>IF(ISERROR('IGS Rate Design'!$K$57*'IGS Customer Information'!$D1282),"NA",'IGS Rate Design'!$K$57*'IGS Customer Information'!$D1282)</f>
        <v>0</v>
      </c>
    </row>
    <row r="1283" spans="4:10" ht="15" collapsed="1">
      <c r="D1283" s="88"/>
      <c r="E1283" s="49" t="s">
        <v>27</v>
      </c>
      <c r="F1283" s="52">
        <f>SUM(F1275:F1282)</f>
        <v>0</v>
      </c>
      <c r="G1283" s="52">
        <f>SUM(G1275:G1282)</f>
        <v>0</v>
      </c>
      <c r="H1283" s="52">
        <f>SUM(H1275:H1282)</f>
        <v>0</v>
      </c>
      <c r="I1283" s="53" t="str">
        <f>IF(ISERROR((G1283-F1283)/F1283),"NA",(G1283-F1283)/F1283)</f>
        <v>NA</v>
      </c>
      <c r="J1283" s="60" t="str">
        <f>IF(ISERROR((H1283-F1283)/F1283),"NA",(H1283-F1283)/F1283)</f>
        <v>NA</v>
      </c>
    </row>
    <row r="1284" spans="1:4" ht="15">
      <c r="A1284" s="175"/>
      <c r="B1284" s="176"/>
      <c r="C1284" s="176"/>
      <c r="D1284" s="92"/>
    </row>
    <row r="1285" spans="1:8" ht="15" customHeight="1" hidden="1" outlineLevel="1">
      <c r="A1285" s="141"/>
      <c r="B1285" s="144"/>
      <c r="C1285" s="145"/>
      <c r="D1285" s="95"/>
      <c r="F1285" s="51">
        <f>IF(ISERROR('IGS Rate Design'!$K$28*'IGS Customer Information'!$D1285),"NA",'IGS Rate Design'!$K$28*'IGS Customer Information'!$D1285)</f>
        <v>0</v>
      </c>
      <c r="G1285" s="51">
        <f>IF(ISERROR('IGS Rate Design'!$K$44*'IGS Customer Information'!$D1285),"NA",'IGS Rate Design'!$K$44*'IGS Customer Information'!$D1285)</f>
        <v>0</v>
      </c>
      <c r="H1285" s="51">
        <f>IF(ISERROR('IGS Rate Design'!$K$59*'IGS Customer Information'!$D1285),"NA",'IGS Rate Design'!$K$59*'IGS Customer Information'!$D1285)</f>
        <v>0</v>
      </c>
    </row>
    <row r="1286" spans="1:8" ht="15" customHeight="1" hidden="1" outlineLevel="1">
      <c r="A1286" s="141"/>
      <c r="B1286" s="144"/>
      <c r="C1286" s="145"/>
      <c r="D1286" s="95"/>
      <c r="F1286" s="51">
        <f>IF(ISERROR('IGS Rate Design'!$K$21*'IGS Customer Information'!$D1286),"NA",'IGS Rate Design'!$K$21*'IGS Customer Information'!$D1286)</f>
        <v>0</v>
      </c>
      <c r="G1286" s="51">
        <f>IF(ISERROR('IGS Rate Design'!$K$37*'IGS Customer Information'!$D1286),"NA",'IGS Rate Design'!$K$37*'IGS Customer Information'!$D1286)</f>
        <v>0</v>
      </c>
      <c r="H1286" s="51">
        <f>IF(ISERROR('IGS Rate Design'!$K$52*'IGS Customer Information'!$D1286),"NA",'IGS Rate Design'!$K$52*'IGS Customer Information'!$D1286)</f>
        <v>0</v>
      </c>
    </row>
    <row r="1287" spans="1:8" ht="15" customHeight="1" hidden="1" outlineLevel="1">
      <c r="A1287" s="141"/>
      <c r="B1287" s="144"/>
      <c r="C1287" s="145"/>
      <c r="D1287" s="95"/>
      <c r="F1287" s="51">
        <f>IF(ISERROR('IGS Rate Design'!$K$22*'IGS Customer Information'!$D1287),"NA",'IGS Rate Design'!$K$22*'IGS Customer Information'!$D1287)</f>
        <v>0</v>
      </c>
      <c r="G1287" s="51">
        <f>IF(ISERROR('IGS Rate Design'!$K$38*'IGS Customer Information'!$D1287),"NA",'IGS Rate Design'!$K$38*'IGS Customer Information'!$D1287)</f>
        <v>0</v>
      </c>
      <c r="H1287" s="51">
        <f>IF(ISERROR('IGS Rate Design'!$K$53*'IGS Customer Information'!$D1287),"NA",'IGS Rate Design'!$K$53*'IGS Customer Information'!$D1287)</f>
        <v>0</v>
      </c>
    </row>
    <row r="1288" spans="1:8" ht="15" customHeight="1" hidden="1" outlineLevel="1">
      <c r="A1288" s="176"/>
      <c r="B1288" s="177"/>
      <c r="C1288" s="178"/>
      <c r="D1288" s="95"/>
      <c r="F1288" s="51">
        <f>IF(ISERROR('IGS Rate Design'!$K$23*'IGS Customer Information'!$D1288),"NA",'IGS Rate Design'!$K$23*'IGS Customer Information'!$D1288)</f>
        <v>0</v>
      </c>
      <c r="G1288" s="51">
        <f>IF(ISERROR('IGS Rate Design'!$K$39*'IGS Customer Information'!$D1288),"NA",'IGS Rate Design'!$K$39*'IGS Customer Information'!$D1288)</f>
        <v>0</v>
      </c>
      <c r="H1288" s="51">
        <f>IF(ISERROR('IGS Rate Design'!$K$54*'IGS Customer Information'!$D1288),"NA",'IGS Rate Design'!$K$54*'IGS Customer Information'!$D1288)</f>
        <v>0</v>
      </c>
    </row>
    <row r="1289" spans="1:8" ht="15" customHeight="1" hidden="1" outlineLevel="1">
      <c r="A1289" s="176"/>
      <c r="B1289" s="177"/>
      <c r="C1289" s="179"/>
      <c r="D1289" s="95"/>
      <c r="F1289" s="51">
        <f>IF(ISERROR('IGS Rate Design'!$K$27*'IGS Customer Information'!$D1289),"NA",'IGS Rate Design'!$K$27*'IGS Customer Information'!$D1289)</f>
        <v>0</v>
      </c>
      <c r="G1289" s="51"/>
      <c r="H1289" s="51"/>
    </row>
    <row r="1290" spans="1:8" ht="15" customHeight="1" hidden="1" outlineLevel="1">
      <c r="A1290" s="176"/>
      <c r="B1290" s="180"/>
      <c r="C1290" s="179"/>
      <c r="D1290" s="95"/>
      <c r="F1290" s="51"/>
      <c r="G1290" s="51"/>
      <c r="H1290" s="51"/>
    </row>
    <row r="1291" spans="1:8" ht="15" customHeight="1" hidden="1" outlineLevel="1">
      <c r="A1291" s="176"/>
      <c r="B1291" s="180"/>
      <c r="C1291" s="179"/>
      <c r="D1291" s="95"/>
      <c r="F1291" s="51"/>
      <c r="G1291" s="51">
        <f>IF(ISERROR('IGS Rate Design'!$K$41*'IGS Customer Information'!$D1291),"NA",'IGS Rate Design'!$K$41*'IGS Customer Information'!$D1291)</f>
        <v>0</v>
      </c>
      <c r="H1291" s="51">
        <f>IF(ISERROR('IGS Rate Design'!$K$56*'IGS Customer Information'!$D1291),"NA",'IGS Rate Design'!$K$56*'IGS Customer Information'!$D1291)</f>
        <v>0</v>
      </c>
    </row>
    <row r="1292" spans="1:8" ht="15" customHeight="1" hidden="1" outlineLevel="1">
      <c r="A1292" s="176"/>
      <c r="B1292" s="180"/>
      <c r="C1292" s="179"/>
      <c r="D1292" s="95"/>
      <c r="F1292" s="51"/>
      <c r="G1292" s="51">
        <f>IF(ISERROR('IGS Rate Design'!$K$42*'IGS Customer Information'!$D1292),"NA",'IGS Rate Design'!$K$42*'IGS Customer Information'!$D1292)</f>
        <v>0</v>
      </c>
      <c r="H1292" s="51">
        <f>IF(ISERROR('IGS Rate Design'!$K$57*'IGS Customer Information'!$D1292),"NA",'IGS Rate Design'!$K$57*'IGS Customer Information'!$D1292)</f>
        <v>0</v>
      </c>
    </row>
    <row r="1293" spans="4:10" ht="15" collapsed="1">
      <c r="D1293" s="88"/>
      <c r="E1293" s="49" t="s">
        <v>27</v>
      </c>
      <c r="F1293" s="52">
        <f>SUM(F1285:F1292)</f>
        <v>0</v>
      </c>
      <c r="G1293" s="52">
        <f>SUM(G1285:G1292)</f>
        <v>0</v>
      </c>
      <c r="H1293" s="52">
        <f>SUM(H1285:H1292)</f>
        <v>0</v>
      </c>
      <c r="I1293" s="53" t="str">
        <f>IF(ISERROR((G1293-F1293)/F1293),"NA",(G1293-F1293)/F1293)</f>
        <v>NA</v>
      </c>
      <c r="J1293" s="60" t="str">
        <f>IF(ISERROR((H1293-F1293)/F1293),"NA",(H1293-F1293)/F1293)</f>
        <v>NA</v>
      </c>
    </row>
    <row r="1294" spans="1:4" ht="15">
      <c r="A1294" s="175"/>
      <c r="B1294" s="176"/>
      <c r="C1294" s="176"/>
      <c r="D1294" s="92"/>
    </row>
    <row r="1295" spans="1:13" ht="15" customHeight="1" hidden="1" outlineLevel="1">
      <c r="A1295" s="148"/>
      <c r="B1295" s="149"/>
      <c r="C1295" s="150"/>
      <c r="D1295" s="95"/>
      <c r="F1295" s="51">
        <f>IF(ISERROR('IGS Rate Design'!$K$28*'IGS Customer Information'!$D1295),"NA",'IGS Rate Design'!$K$28*'IGS Customer Information'!$D1295)</f>
        <v>0</v>
      </c>
      <c r="G1295" s="51">
        <f>IF(ISERROR('IGS Rate Design'!$K$44*'IGS Customer Information'!$D1295),"NA",'IGS Rate Design'!$K$44*'IGS Customer Information'!$D1295)</f>
        <v>0</v>
      </c>
      <c r="H1295" s="51">
        <f>IF(ISERROR('IGS Rate Design'!$K$59*'IGS Customer Information'!$D1295),"NA",'IGS Rate Design'!$K$59*'IGS Customer Information'!$D1295)</f>
        <v>0</v>
      </c>
      <c r="K1295" s="56">
        <f>D1295+D1285+D1275+D1265</f>
        <v>0</v>
      </c>
      <c r="L1295" s="55">
        <f aca="true" t="shared" si="5" ref="L1295:M1302">F1295+F1285+F1275+F1265</f>
        <v>0</v>
      </c>
      <c r="M1295" s="55">
        <f t="shared" si="5"/>
        <v>0</v>
      </c>
    </row>
    <row r="1296" spans="1:13" ht="15" customHeight="1" hidden="1" outlineLevel="1">
      <c r="A1296" s="148"/>
      <c r="B1296" s="149"/>
      <c r="C1296" s="150"/>
      <c r="D1296" s="95"/>
      <c r="F1296" s="51">
        <f>IF(ISERROR('IGS Rate Design'!$K$21*'IGS Customer Information'!$D1296),"NA",'IGS Rate Design'!$K$21*'IGS Customer Information'!$D1296)</f>
        <v>0</v>
      </c>
      <c r="G1296" s="51">
        <f>IF(ISERROR('IGS Rate Design'!$K$37*'IGS Customer Information'!$D1296),"NA",'IGS Rate Design'!$K$37*'IGS Customer Information'!$D1296)</f>
        <v>0</v>
      </c>
      <c r="H1296" s="51">
        <f>IF(ISERROR('IGS Rate Design'!$K$52*'IGS Customer Information'!$D1296),"NA",'IGS Rate Design'!$K$52*'IGS Customer Information'!$D1296)</f>
        <v>0</v>
      </c>
      <c r="K1296" s="56">
        <f>D1296+D1286+D1276+D1266</f>
        <v>0</v>
      </c>
      <c r="L1296" s="55">
        <f t="shared" si="5"/>
        <v>0</v>
      </c>
      <c r="M1296" s="55">
        <f t="shared" si="5"/>
        <v>0</v>
      </c>
    </row>
    <row r="1297" spans="1:13" ht="15" customHeight="1" hidden="1" outlineLevel="1">
      <c r="A1297" s="148"/>
      <c r="B1297" s="149"/>
      <c r="C1297" s="150"/>
      <c r="D1297" s="95"/>
      <c r="F1297" s="51">
        <f>IF(ISERROR('IGS Rate Design'!$K$22*'IGS Customer Information'!$D1297),"NA",'IGS Rate Design'!$K$22*'IGS Customer Information'!$D1297)</f>
        <v>0</v>
      </c>
      <c r="G1297" s="51">
        <f>IF(ISERROR('IGS Rate Design'!$K$38*'IGS Customer Information'!$D1297),"NA",'IGS Rate Design'!$K$38*'IGS Customer Information'!$D1297)</f>
        <v>0</v>
      </c>
      <c r="H1297" s="51">
        <f>IF(ISERROR('IGS Rate Design'!$K$53*'IGS Customer Information'!$D1297),"NA",'IGS Rate Design'!$K$53*'IGS Customer Information'!$D1297)</f>
        <v>0</v>
      </c>
      <c r="K1297" s="56">
        <f>D1297+D1287+D1277+D1267</f>
        <v>0</v>
      </c>
      <c r="L1297" s="55">
        <f t="shared" si="5"/>
        <v>0</v>
      </c>
      <c r="M1297" s="55">
        <f t="shared" si="5"/>
        <v>0</v>
      </c>
    </row>
    <row r="1298" spans="1:13" ht="15" customHeight="1" hidden="1" outlineLevel="1">
      <c r="A1298" s="176"/>
      <c r="B1298" s="177"/>
      <c r="C1298" s="178"/>
      <c r="D1298" s="95"/>
      <c r="F1298" s="51">
        <f>IF(ISERROR('IGS Rate Design'!$K$23*'IGS Customer Information'!$D1298),"NA",'IGS Rate Design'!$K$23*'IGS Customer Information'!$D1298)</f>
        <v>0</v>
      </c>
      <c r="G1298" s="51">
        <f>IF(ISERROR('IGS Rate Design'!$K$39*'IGS Customer Information'!$D1298),"NA",'IGS Rate Design'!$K$39*'IGS Customer Information'!$D1298)</f>
        <v>0</v>
      </c>
      <c r="H1298" s="51">
        <f>IF(ISERROR('IGS Rate Design'!$K$54*'IGS Customer Information'!$D1298),"NA",'IGS Rate Design'!$K$54*'IGS Customer Information'!$D1298)</f>
        <v>0</v>
      </c>
      <c r="K1298" s="56">
        <f>D1298+D1288+D1278+D1268</f>
        <v>0</v>
      </c>
      <c r="L1298" s="55">
        <f t="shared" si="5"/>
        <v>0</v>
      </c>
      <c r="M1298" s="55">
        <f t="shared" si="5"/>
        <v>0</v>
      </c>
    </row>
    <row r="1299" spans="1:13" ht="15" customHeight="1" hidden="1" outlineLevel="1">
      <c r="A1299" s="176"/>
      <c r="B1299" s="177"/>
      <c r="C1299" s="179"/>
      <c r="D1299" s="95"/>
      <c r="F1299" s="51">
        <f>IF(ISERROR('IGS Rate Design'!$K$27*'IGS Customer Information'!$D1299),"NA",'IGS Rate Design'!$K$27*'IGS Customer Information'!$D1299)</f>
        <v>0</v>
      </c>
      <c r="G1299" s="51"/>
      <c r="H1299" s="51"/>
      <c r="K1299" s="56">
        <f>D1299+D1289+D1279+D1269</f>
        <v>0</v>
      </c>
      <c r="L1299" s="55">
        <f t="shared" si="5"/>
        <v>0</v>
      </c>
      <c r="M1299" s="55">
        <f t="shared" si="5"/>
        <v>0</v>
      </c>
    </row>
    <row r="1300" spans="1:13" ht="15" customHeight="1" hidden="1" outlineLevel="1">
      <c r="A1300" s="176"/>
      <c r="B1300" s="180"/>
      <c r="C1300" s="179"/>
      <c r="D1300" s="95"/>
      <c r="F1300" s="51"/>
      <c r="G1300" s="51"/>
      <c r="H1300" s="51"/>
      <c r="L1300" s="55">
        <f t="shared" si="5"/>
        <v>0</v>
      </c>
      <c r="M1300" s="55">
        <f t="shared" si="5"/>
        <v>0</v>
      </c>
    </row>
    <row r="1301" spans="1:13" ht="15" customHeight="1" hidden="1" outlineLevel="1">
      <c r="A1301" s="176"/>
      <c r="B1301" s="180"/>
      <c r="C1301" s="179"/>
      <c r="D1301" s="95"/>
      <c r="F1301" s="51"/>
      <c r="G1301" s="51">
        <f>IF(ISERROR('IGS Rate Design'!$K$41*'IGS Customer Information'!$D1301),"NA",'IGS Rate Design'!$K$41*'IGS Customer Information'!$D1301)</f>
        <v>0</v>
      </c>
      <c r="H1301" s="51">
        <f>IF(ISERROR('IGS Rate Design'!$K$56*'IGS Customer Information'!$D1301),"NA",'IGS Rate Design'!$K$56*'IGS Customer Information'!$D1301)</f>
        <v>0</v>
      </c>
      <c r="L1301" s="55">
        <f t="shared" si="5"/>
        <v>0</v>
      </c>
      <c r="M1301" s="55">
        <f t="shared" si="5"/>
        <v>0</v>
      </c>
    </row>
    <row r="1302" spans="1:13" ht="15" customHeight="1" hidden="1" outlineLevel="1">
      <c r="A1302" s="176"/>
      <c r="B1302" s="180"/>
      <c r="C1302" s="179"/>
      <c r="D1302" s="95"/>
      <c r="F1302" s="51"/>
      <c r="G1302" s="51">
        <f>IF(ISERROR('IGS Rate Design'!$K$42*'IGS Customer Information'!$D1302),"NA",'IGS Rate Design'!$K$42*'IGS Customer Information'!$D1302)</f>
        <v>0</v>
      </c>
      <c r="H1302" s="51">
        <f>IF(ISERROR('IGS Rate Design'!$K$57*'IGS Customer Information'!$D1302),"NA",'IGS Rate Design'!$K$57*'IGS Customer Information'!$D1302)</f>
        <v>0</v>
      </c>
      <c r="L1302" s="55">
        <f t="shared" si="5"/>
        <v>0</v>
      </c>
      <c r="M1302" s="55">
        <f t="shared" si="5"/>
        <v>0</v>
      </c>
    </row>
    <row r="1303" spans="5:10" ht="15" collapsed="1">
      <c r="E1303" s="49" t="s">
        <v>27</v>
      </c>
      <c r="F1303" s="52">
        <f>SUM(F1295:F1302)</f>
        <v>0</v>
      </c>
      <c r="G1303" s="52">
        <f>SUM(G1295:G1302)</f>
        <v>0</v>
      </c>
      <c r="H1303" s="52">
        <f>SUM(H1295:H1302)</f>
        <v>0</v>
      </c>
      <c r="I1303" s="53" t="str">
        <f>IF(ISERROR((G1303-F1303)/F1303),"NA",(G1303-F1303)/F1303)</f>
        <v>NA</v>
      </c>
      <c r="J1303" s="60" t="str">
        <f>IF(ISERROR((H1303-F1303)/F1303),"NA",(H1303-F1303)/F1303)</f>
        <v>NA</v>
      </c>
    </row>
    <row r="1304" spans="12:14" ht="15">
      <c r="L1304" s="55">
        <f>F1303+F1293+F1283+F1273</f>
        <v>0</v>
      </c>
      <c r="M1304" s="55">
        <f>G1303+G1293+G1283+G1273</f>
        <v>0</v>
      </c>
      <c r="N1304" s="55">
        <f>H1303+H1293+H1283+H1273</f>
        <v>0</v>
      </c>
    </row>
  </sheetData>
  <sheetProtection/>
  <mergeCells count="14">
    <mergeCell ref="L2:N3"/>
    <mergeCell ref="F4:F5"/>
    <mergeCell ref="G4:G5"/>
    <mergeCell ref="L4:L5"/>
    <mergeCell ref="M4:M5"/>
    <mergeCell ref="H4:H5"/>
    <mergeCell ref="I4:I5"/>
    <mergeCell ref="J4:J5"/>
    <mergeCell ref="A7:B8"/>
    <mergeCell ref="A1108:B1109"/>
    <mergeCell ref="A1262:B1263"/>
    <mergeCell ref="A79:B80"/>
    <mergeCell ref="A602:B603"/>
    <mergeCell ref="A985:B986"/>
  </mergeCells>
  <printOptions/>
  <pageMargins left="0.7" right="0.7" top="0.75" bottom="0.75" header="0.3" footer="0.3"/>
  <pageSetup fitToHeight="20" fitToWidth="1" horizontalDpi="600" verticalDpi="600" orientation="portrait" scale="48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AEP</cp:lastModifiedBy>
  <dcterms:created xsi:type="dcterms:W3CDTF">2014-11-18T11:26:40Z</dcterms:created>
  <dcterms:modified xsi:type="dcterms:W3CDTF">2015-03-05T15:25:33Z</dcterms:modified>
  <cp:category/>
  <cp:version/>
  <cp:contentType/>
  <cp:contentStatus/>
</cp:coreProperties>
</file>