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480" yWindow="96" windowWidth="16332" windowHeight="10836" activeTab="2"/>
  </bookViews>
  <sheets>
    <sheet name="2007-2014 Actuals" sheetId="1" r:id="rId1"/>
    <sheet name="2015-2020 Fct" sheetId="3" r:id="rId2"/>
    <sheet name="1-395e" sheetId="5" r:id="rId3"/>
    <sheet name="1-395f" sheetId="6" r:id="rId4"/>
    <sheet name="1-395g" sheetId="7" r:id="rId5"/>
  </sheets>
  <definedNames>
    <definedName name="_xlnm._FilterDatabase" localSheetId="0" hidden="1">'2007-2014 Actuals'!$A$1:$H$901</definedName>
    <definedName name="_xlnm._FilterDatabase" localSheetId="1" hidden="1">'2015-2020 Fct'!$A$1:$H$309</definedName>
    <definedName name="_xlnm.Print_Area" localSheetId="0">'2007-2014 Actuals'!$A$1:$H$296</definedName>
    <definedName name="Print_Area_1">#REF!</definedName>
    <definedName name="Print_Area_2">'2015-2020 Fct'!$A$1:$H$141</definedName>
    <definedName name="Print_Area_3">#REF!</definedName>
  </definedNames>
  <calcPr calcId="145621"/>
  <pivotCaches>
    <pivotCache cacheId="4" r:id="rId6"/>
    <pivotCache cacheId="5" r:id="rId7"/>
  </pivotCaches>
</workbook>
</file>

<file path=xl/calcChain.xml><?xml version="1.0" encoding="utf-8"?>
<calcChain xmlns="http://schemas.openxmlformats.org/spreadsheetml/2006/main">
  <c r="H309" i="3" l="1"/>
  <c r="H308" i="3"/>
  <c r="H307" i="3"/>
  <c r="H306" i="3"/>
  <c r="H281" i="3"/>
  <c r="H280" i="3"/>
  <c r="H279" i="3"/>
  <c r="H278" i="3"/>
  <c r="H253" i="3"/>
  <c r="H252" i="3"/>
  <c r="H251" i="3"/>
  <c r="H250" i="3"/>
  <c r="H225" i="3"/>
  <c r="H224" i="3"/>
  <c r="H223" i="3"/>
  <c r="H222" i="3"/>
  <c r="H197" i="3"/>
  <c r="H196" i="3"/>
  <c r="H194" i="3"/>
  <c r="H195" i="3"/>
  <c r="H169" i="3"/>
  <c r="H168" i="3"/>
  <c r="H167" i="3"/>
  <c r="H166" i="3"/>
</calcChain>
</file>

<file path=xl/sharedStrings.xml><?xml version="1.0" encoding="utf-8"?>
<sst xmlns="http://schemas.openxmlformats.org/spreadsheetml/2006/main" count="5083" uniqueCount="71">
  <si>
    <t>Years #</t>
  </si>
  <si>
    <t>Periods #</t>
  </si>
  <si>
    <t>Benefiting Loc Level 7</t>
  </si>
  <si>
    <t>O&amp;M Account</t>
  </si>
  <si>
    <t>Act $</t>
  </si>
  <si>
    <t>(01) Jan</t>
  </si>
  <si>
    <t>Mitchell Plant</t>
  </si>
  <si>
    <t>5010000    Fuel</t>
  </si>
  <si>
    <t>Steam Maintenance</t>
  </si>
  <si>
    <t>Steam Operations</t>
  </si>
  <si>
    <t>5060000    Misc Steam Power Expenses</t>
  </si>
  <si>
    <t>(02) Feb</t>
  </si>
  <si>
    <t>(03) Mar</t>
  </si>
  <si>
    <t>(04) Apr</t>
  </si>
  <si>
    <t>5020025    Steam Exp Environmental</t>
  </si>
  <si>
    <t>(05) May</t>
  </si>
  <si>
    <t>5120000    Maintenance of Boiler Plant</t>
  </si>
  <si>
    <t>(06) Jun</t>
  </si>
  <si>
    <t>(07) Jul</t>
  </si>
  <si>
    <t>(08) Aug</t>
  </si>
  <si>
    <t>(09) Sep</t>
  </si>
  <si>
    <t>(10) Oct</t>
  </si>
  <si>
    <t>(11) Nov</t>
  </si>
  <si>
    <t>(12) Dec</t>
  </si>
  <si>
    <t>5140000    Maintenance of Misc Steam Plt</t>
  </si>
  <si>
    <t>5130000    Maintenance of Electric Plant</t>
  </si>
  <si>
    <t>5110000    Maintenance of Structures</t>
  </si>
  <si>
    <t>5020000    Steam Expenses</t>
  </si>
  <si>
    <t>5010027    Gypsum handling/disposal costs</t>
  </si>
  <si>
    <t>5020004    Limestone Expense</t>
  </si>
  <si>
    <t>5020007    Lime Hydrate Expense</t>
  </si>
  <si>
    <t>5010028    Gypsum Sales Proceeds</t>
  </si>
  <si>
    <t>5020005    Polymer expense</t>
  </si>
  <si>
    <t>5010029    Gypsum handling/displ-Affiliat</t>
  </si>
  <si>
    <t>Fore $</t>
  </si>
  <si>
    <t>GLBU</t>
  </si>
  <si>
    <t>Account</t>
  </si>
  <si>
    <t>Plant</t>
  </si>
  <si>
    <t>Category</t>
  </si>
  <si>
    <t>Gypsum Handling</t>
  </si>
  <si>
    <t>Polymer</t>
  </si>
  <si>
    <t>Lime Hydrate</t>
  </si>
  <si>
    <t>Limestone</t>
  </si>
  <si>
    <t>Annual</t>
  </si>
  <si>
    <t>Column Labels</t>
  </si>
  <si>
    <t>Grand Total</t>
  </si>
  <si>
    <t>Sum of Act $</t>
  </si>
  <si>
    <t>2015 Total</t>
  </si>
  <si>
    <t>2016 Total</t>
  </si>
  <si>
    <t>2017 Total</t>
  </si>
  <si>
    <t>2018 Total</t>
  </si>
  <si>
    <t>2019 Total</t>
  </si>
  <si>
    <t>2020 Total</t>
  </si>
  <si>
    <t>Sum of Fore $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</si>
  <si>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</si>
  <si>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</si>
  <si>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</si>
  <si>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</si>
  <si>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</si>
  <si>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</si>
  <si>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</si>
  <si>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2014 Total</t>
  </si>
  <si>
    <t>NOTES:</t>
  </si>
  <si>
    <t xml:space="preserve">  3.  Property taxes and depreciation not allocated to FGD and not included.</t>
  </si>
  <si>
    <t xml:space="preserve">  2.  Represents 100% of Mitchell  FGD costs during this period charged to O&amp;M, Gypsum, and Consumable accounts.</t>
  </si>
  <si>
    <t xml:space="preserve">  1.  Forecast for KPCo and WPCo post-allocated budget for 2015-2020.</t>
  </si>
  <si>
    <t xml:space="preserve">  2.  Represents 100% of Mitchell  FGD estimated costs during this period charged to O&amp;M, Gypsum, and Consumable accounts.</t>
  </si>
  <si>
    <t xml:space="preserve">  3.  Property taxes and depreciation are not budgeted to FGD or plant and not included.</t>
  </si>
  <si>
    <t xml:space="preserve">  1.  All actuals are from OPCo/AGR and KPCo post-allocated books for 2007-2014.</t>
  </si>
  <si>
    <t xml:space="preserve">  4.  Gypsum sales are a conservative amount.</t>
  </si>
  <si>
    <t xml:space="preserve">  5.  Gypsum Handling is a net of 5010027 and 5010028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</si>
</sst>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\(#,##0\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/>
    </xf>
    <xf numFmtId="0" fontId="1" fillId="0" borderId="0" xfId="0" pivotButton="1" applyFont="1"/>
    <xf numFmtId="1" fontId="1" fillId="0" borderId="0" xfId="0" applyNumberFormat="1" applyFont="1"/>
    <xf numFmtId="6" fontId="1" fillId="0" borderId="0" xfId="0" applyNumberFormat="1" applyFont="1"/>
    <xf numFmtId="0" fontId="1" fillId="0" borderId="0" xfId="0" pivotButton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3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e Belter" refreshedDate="42036.772843287035" createdVersion="4" refreshedVersion="4" minRefreshableVersion="3" recordCount="900">
  <cacheSource type="worksheet">
    <worksheetSource ref="A1:H901" sheet="2007-2014 Actuals"/>
  </cacheSource>
  <cacheFields count="8">
    <cacheField name="Years #" numFmtId="1">
      <sharedItems containsSemiMixedTypes="0" containsString="0" containsNumber="1" containsInteger="1" minValue="2007" maxValue="2014" count="8">
        <n v="2013"/>
        <n v="2012"/>
        <n v="2014"/>
        <n v="2007"/>
        <n v="2008"/>
        <n v="2011"/>
        <n v="2009"/>
        <n v="2010"/>
      </sharedItems>
    </cacheField>
    <cacheField name="Periods #" numFmtId="0">
      <sharedItems count="12">
        <s v="(01) Jan"/>
        <s v="(12) Dec"/>
        <s v="(02) Feb"/>
        <s v="(04) Apr"/>
        <s v="(06) Jun"/>
        <s v="(03) Mar"/>
        <s v="(08) Aug"/>
        <s v="(07) Jul"/>
        <s v="(10) Oct"/>
        <s v="(11) Nov"/>
        <s v="(05) May"/>
        <s v="(09) Sep"/>
      </sharedItems>
    </cacheField>
    <cacheField name="GLBU" numFmtId="0">
      <sharedItems containsSemiMixedTypes="0" containsString="0" containsNumber="1" containsInteger="1" minValue="117" maxValue="181"/>
    </cacheField>
    <cacheField name="Benefiting Loc Level 7" numFmtId="0">
      <sharedItems/>
    </cacheField>
    <cacheField name="Category" numFmtId="0">
      <sharedItems/>
    </cacheField>
    <cacheField name="Account" numFmtId="0">
      <sharedItems containsSemiMixedTypes="0" containsString="0" containsNumber="1" containsInteger="1" minValue="5010000" maxValue="5140000"/>
    </cacheField>
    <cacheField name="O&amp;M Account" numFmtId="0">
      <sharedItems count="15">
        <s v="5010000    Fuel"/>
        <s v="5010027    Gypsum handling/disposal costs"/>
        <s v="5010028    Gypsum Sales Proceeds"/>
        <s v="5010029    Gypsum handling/displ-Affiliat"/>
        <s v="5020000    Steam Expenses"/>
        <s v="5020004    Limestone Expense"/>
        <s v="5020005    Polymer expense"/>
        <s v="5020007    Lime Hydrate Expense"/>
        <s v="5020025    Steam Exp Environmental"/>
        <s v="5060000    Misc Steam Power Expenses"/>
        <s v="5110000    Maintenance of Structures"/>
        <s v="5120000    Maintenance of Boiler Plant"/>
        <s v="5130000    Maintenance of Electric Plant"/>
        <s v="5140000    Maintenance of Misc Steam Plt"/>
        <s v="5020001    Lime Expense" u="1"/>
      </sharedItems>
    </cacheField>
    <cacheField name="Act $" numFmtId="38">
      <sharedItems containsSemiMixedTypes="0" containsString="0" containsNumber="1" minValue="-470000" maxValue="1111551.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ke Belter" refreshedDate="42037.282336458331" createdVersion="4" refreshedVersion="4" minRefreshableVersion="3" recordCount="308">
  <cacheSource type="worksheet">
    <worksheetSource ref="A1:H309" sheet="2015-2020 Fct"/>
  </cacheSource>
  <cacheFields count="8">
    <cacheField name="Years #" numFmtId="1">
      <sharedItems containsSemiMixedTypes="0" containsString="0" containsNumber="1" containsInteger="1" minValue="2015" maxValue="2020" count="6">
        <n v="2015"/>
        <n v="2016"/>
        <n v="2017"/>
        <n v="2018"/>
        <n v="2019"/>
        <n v="2020"/>
      </sharedItems>
    </cacheField>
    <cacheField name="Periods #" numFmtId="0">
      <sharedItems count="13">
        <s v="(01) Jan"/>
        <s v="(02) Feb"/>
        <s v="(03) Mar"/>
        <s v="(04) Apr"/>
        <s v="(05) May"/>
        <s v="(06) Jun"/>
        <s v="(07) Jul"/>
        <s v="(08) Aug"/>
        <s v="(09) Sep"/>
        <s v="(10) Oct"/>
        <s v="(11) Nov"/>
        <s v="(12) Dec"/>
        <s v="Annual"/>
      </sharedItems>
    </cacheField>
    <cacheField name="GLBU" numFmtId="0">
      <sharedItems containsSemiMixedTypes="0" containsString="0" containsNumber="1" containsInteger="1" minValue="117" maxValue="117" count="1">
        <n v="117"/>
      </sharedItems>
    </cacheField>
    <cacheField name="Plant" numFmtId="0">
      <sharedItems count="1">
        <s v="Mitchell Plant"/>
      </sharedItems>
    </cacheField>
    <cacheField name="Category" numFmtId="0">
      <sharedItems count="6">
        <s v="Gypsum Handling"/>
        <s v="Limestone"/>
        <s v="Polymer"/>
        <s v="Lime Hydrate"/>
        <s v="Steam Operations"/>
        <s v="Steam Maintenance"/>
      </sharedItems>
    </cacheField>
    <cacheField name="Account" numFmtId="0">
      <sharedItems containsSemiMixedTypes="0" containsString="0" containsNumber="1" containsInteger="1" minValue="5010027" maxValue="5120000"/>
    </cacheField>
    <cacheField name="O&amp;M Account" numFmtId="0">
      <sharedItems count="7">
        <s v="5010027    Gypsum handling/disposal costs"/>
        <s v="5010028    Gypsum Sales Proceeds"/>
        <s v="5020004    Limestone Expense"/>
        <s v="5020005    Polymer expense"/>
        <s v="5020007    Lime Hydrate Expense"/>
        <s v="5020000    Steam Expenses"/>
        <s v="5120000    Maintenance of Boiler Plant"/>
      </sharedItems>
    </cacheField>
    <cacheField name="Fore $" numFmtId="0">
      <sharedItems containsSemiMixedTypes="0" containsString="0" containsNumber="1" minValue="-562680" maxValue="996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0">
  <r>
    <x v="0"/>
    <x v="0"/>
    <n v="181"/>
    <s v="Mitchell Plant"/>
    <s v="Steam Operations"/>
    <n v="5010000"/>
    <x v="0"/>
    <n v="-14000"/>
  </r>
  <r>
    <x v="1"/>
    <x v="1"/>
    <n v="181"/>
    <s v="Mitchell Plant"/>
    <s v="Steam Operations"/>
    <n v="5010000"/>
    <x v="0"/>
    <n v="14000"/>
  </r>
  <r>
    <x v="2"/>
    <x v="1"/>
    <n v="181"/>
    <s v="Mitchell Plant"/>
    <s v="Gypsum Handling"/>
    <n v="5010027"/>
    <x v="1"/>
    <n v="12704.34"/>
  </r>
  <r>
    <x v="2"/>
    <x v="1"/>
    <n v="117"/>
    <s v="Mitchell Plant"/>
    <s v="Gypsum Handling"/>
    <n v="5010027"/>
    <x v="1"/>
    <n v="13376.38"/>
  </r>
  <r>
    <x v="2"/>
    <x v="2"/>
    <n v="181"/>
    <s v="Mitchell Plant"/>
    <s v="Gypsum Handling"/>
    <n v="5010027"/>
    <x v="1"/>
    <n v="13554.070000000002"/>
  </r>
  <r>
    <x v="2"/>
    <x v="2"/>
    <n v="117"/>
    <s v="Mitchell Plant"/>
    <s v="Gypsum Handling"/>
    <n v="5010027"/>
    <x v="1"/>
    <n v="13641.129999999997"/>
  </r>
  <r>
    <x v="2"/>
    <x v="0"/>
    <n v="117"/>
    <s v="Mitchell Plant"/>
    <s v="Gypsum Handling"/>
    <n v="5010027"/>
    <x v="1"/>
    <n v="15356.719999999998"/>
  </r>
  <r>
    <x v="2"/>
    <x v="0"/>
    <n v="181"/>
    <s v="Mitchell Plant"/>
    <s v="Gypsum Handling"/>
    <n v="5010027"/>
    <x v="1"/>
    <n v="15356.949999999993"/>
  </r>
  <r>
    <x v="3"/>
    <x v="3"/>
    <n v="181"/>
    <s v="Mitchell Plant"/>
    <s v="Gypsum Handling"/>
    <n v="5010027"/>
    <x v="1"/>
    <n v="18733.042000000001"/>
  </r>
  <r>
    <x v="3"/>
    <x v="4"/>
    <n v="181"/>
    <s v="Mitchell Plant"/>
    <s v="Gypsum Handling"/>
    <n v="5010027"/>
    <x v="1"/>
    <n v="23764.508999999998"/>
  </r>
  <r>
    <x v="2"/>
    <x v="5"/>
    <n v="181"/>
    <s v="Mitchell Plant"/>
    <s v="Gypsum Handling"/>
    <n v="5010027"/>
    <x v="1"/>
    <n v="25967.32"/>
  </r>
  <r>
    <x v="2"/>
    <x v="5"/>
    <n v="117"/>
    <s v="Mitchell Plant"/>
    <s v="Gypsum Handling"/>
    <n v="5010027"/>
    <x v="1"/>
    <n v="26112.42"/>
  </r>
  <r>
    <x v="2"/>
    <x v="6"/>
    <n v="117"/>
    <s v="Mitchell Plant"/>
    <s v="Gypsum Handling"/>
    <n v="5010027"/>
    <x v="1"/>
    <n v="27773.29"/>
  </r>
  <r>
    <x v="2"/>
    <x v="6"/>
    <n v="181"/>
    <s v="Mitchell Plant"/>
    <s v="Gypsum Handling"/>
    <n v="5010027"/>
    <x v="1"/>
    <n v="27940.69"/>
  </r>
  <r>
    <x v="2"/>
    <x v="7"/>
    <n v="117"/>
    <s v="Mitchell Plant"/>
    <s v="Gypsum Handling"/>
    <n v="5010027"/>
    <x v="1"/>
    <n v="34710.78"/>
  </r>
  <r>
    <x v="2"/>
    <x v="7"/>
    <n v="181"/>
    <s v="Mitchell Plant"/>
    <s v="Gypsum Handling"/>
    <n v="5010027"/>
    <x v="1"/>
    <n v="34780.730000000003"/>
  </r>
  <r>
    <x v="2"/>
    <x v="8"/>
    <n v="181"/>
    <s v="Mitchell Plant"/>
    <s v="Gypsum Handling"/>
    <n v="5010027"/>
    <x v="1"/>
    <n v="35106.85"/>
  </r>
  <r>
    <x v="2"/>
    <x v="8"/>
    <n v="117"/>
    <s v="Mitchell Plant"/>
    <s v="Gypsum Handling"/>
    <n v="5010027"/>
    <x v="1"/>
    <n v="35473.149999999994"/>
  </r>
  <r>
    <x v="2"/>
    <x v="9"/>
    <n v="181"/>
    <s v="Mitchell Plant"/>
    <s v="Gypsum Handling"/>
    <n v="5010027"/>
    <x v="1"/>
    <n v="45693.899999999994"/>
  </r>
  <r>
    <x v="1"/>
    <x v="0"/>
    <n v="181"/>
    <s v="Mitchell Plant"/>
    <s v="Gypsum Handling"/>
    <n v="5010027"/>
    <x v="1"/>
    <n v="46151.7"/>
  </r>
  <r>
    <x v="2"/>
    <x v="9"/>
    <n v="117"/>
    <s v="Mitchell Plant"/>
    <s v="Gypsum Handling"/>
    <n v="5010027"/>
    <x v="1"/>
    <n v="47047.73"/>
  </r>
  <r>
    <x v="4"/>
    <x v="4"/>
    <n v="181"/>
    <s v="Mitchell Plant"/>
    <s v="Gypsum Handling"/>
    <n v="5010027"/>
    <x v="1"/>
    <n v="50501.154999999999"/>
  </r>
  <r>
    <x v="2"/>
    <x v="3"/>
    <n v="117"/>
    <s v="Mitchell Plant"/>
    <s v="Gypsum Handling"/>
    <n v="5010027"/>
    <x v="1"/>
    <n v="51914.82"/>
  </r>
  <r>
    <x v="5"/>
    <x v="10"/>
    <n v="181"/>
    <s v="Mitchell Plant"/>
    <s v="Gypsum Handling"/>
    <n v="5010027"/>
    <x v="1"/>
    <n v="51944.38"/>
  </r>
  <r>
    <x v="2"/>
    <x v="3"/>
    <n v="181"/>
    <s v="Mitchell Plant"/>
    <s v="Gypsum Handling"/>
    <n v="5010027"/>
    <x v="1"/>
    <n v="53027.79"/>
  </r>
  <r>
    <x v="4"/>
    <x v="0"/>
    <n v="181"/>
    <s v="Mitchell Plant"/>
    <s v="Gypsum Handling"/>
    <n v="5010027"/>
    <x v="1"/>
    <n v="53530.353999999999"/>
  </r>
  <r>
    <x v="2"/>
    <x v="4"/>
    <n v="117"/>
    <s v="Mitchell Plant"/>
    <s v="Gypsum Handling"/>
    <n v="5010027"/>
    <x v="1"/>
    <n v="54097.91"/>
  </r>
  <r>
    <x v="5"/>
    <x v="3"/>
    <n v="181"/>
    <s v="Mitchell Plant"/>
    <s v="Gypsum Handling"/>
    <n v="5010027"/>
    <x v="1"/>
    <n v="54235.48"/>
  </r>
  <r>
    <x v="2"/>
    <x v="11"/>
    <n v="117"/>
    <s v="Mitchell Plant"/>
    <s v="Gypsum Handling"/>
    <n v="5010027"/>
    <x v="1"/>
    <n v="56591.23"/>
  </r>
  <r>
    <x v="2"/>
    <x v="4"/>
    <n v="181"/>
    <s v="Mitchell Plant"/>
    <s v="Gypsum Handling"/>
    <n v="5010027"/>
    <x v="1"/>
    <n v="57260.87"/>
  </r>
  <r>
    <x v="2"/>
    <x v="11"/>
    <n v="181"/>
    <s v="Mitchell Plant"/>
    <s v="Gypsum Handling"/>
    <n v="5010027"/>
    <x v="1"/>
    <n v="57412.669999999991"/>
  </r>
  <r>
    <x v="1"/>
    <x v="7"/>
    <n v="181"/>
    <s v="Mitchell Plant"/>
    <s v="Gypsum Handling"/>
    <n v="5010027"/>
    <x v="1"/>
    <n v="57684.65"/>
  </r>
  <r>
    <x v="2"/>
    <x v="10"/>
    <n v="117"/>
    <s v="Mitchell Plant"/>
    <s v="Gypsum Handling"/>
    <n v="5010027"/>
    <x v="1"/>
    <n v="61814.239999999991"/>
  </r>
  <r>
    <x v="6"/>
    <x v="10"/>
    <n v="181"/>
    <s v="Mitchell Plant"/>
    <s v="Gypsum Handling"/>
    <n v="5010027"/>
    <x v="1"/>
    <n v="63577.82"/>
  </r>
  <r>
    <x v="7"/>
    <x v="8"/>
    <n v="181"/>
    <s v="Mitchell Plant"/>
    <s v="Gypsum Handling"/>
    <n v="5010027"/>
    <x v="1"/>
    <n v="65620.460000000006"/>
  </r>
  <r>
    <x v="0"/>
    <x v="4"/>
    <n v="181"/>
    <s v="Mitchell Plant"/>
    <s v="Gypsum Handling"/>
    <n v="5010027"/>
    <x v="1"/>
    <n v="66295.87"/>
  </r>
  <r>
    <x v="5"/>
    <x v="4"/>
    <n v="181"/>
    <s v="Mitchell Plant"/>
    <s v="Gypsum Handling"/>
    <n v="5010027"/>
    <x v="1"/>
    <n v="68213.16"/>
  </r>
  <r>
    <x v="6"/>
    <x v="4"/>
    <n v="181"/>
    <s v="Mitchell Plant"/>
    <s v="Gypsum Handling"/>
    <n v="5010027"/>
    <x v="1"/>
    <n v="69905.33"/>
  </r>
  <r>
    <x v="2"/>
    <x v="10"/>
    <n v="181"/>
    <s v="Mitchell Plant"/>
    <s v="Gypsum Handling"/>
    <n v="5010027"/>
    <x v="1"/>
    <n v="70014.240000000005"/>
  </r>
  <r>
    <x v="7"/>
    <x v="0"/>
    <n v="181"/>
    <s v="Mitchell Plant"/>
    <s v="Gypsum Handling"/>
    <n v="5010027"/>
    <x v="1"/>
    <n v="70237.41"/>
  </r>
  <r>
    <x v="5"/>
    <x v="2"/>
    <n v="181"/>
    <s v="Mitchell Plant"/>
    <s v="Gypsum Handling"/>
    <n v="5010027"/>
    <x v="1"/>
    <n v="71907.11"/>
  </r>
  <r>
    <x v="3"/>
    <x v="7"/>
    <n v="181"/>
    <s v="Mitchell Plant"/>
    <s v="Gypsum Handling"/>
    <n v="5010027"/>
    <x v="1"/>
    <n v="73008.671000000002"/>
  </r>
  <r>
    <x v="7"/>
    <x v="10"/>
    <n v="181"/>
    <s v="Mitchell Plant"/>
    <s v="Gypsum Handling"/>
    <n v="5010027"/>
    <x v="1"/>
    <n v="73669.42"/>
  </r>
  <r>
    <x v="4"/>
    <x v="3"/>
    <n v="181"/>
    <s v="Mitchell Plant"/>
    <s v="Gypsum Handling"/>
    <n v="5010027"/>
    <x v="1"/>
    <n v="74254.740999999995"/>
  </r>
  <r>
    <x v="7"/>
    <x v="9"/>
    <n v="181"/>
    <s v="Mitchell Plant"/>
    <s v="Gypsum Handling"/>
    <n v="5010027"/>
    <x v="1"/>
    <n v="75141.570000000007"/>
  </r>
  <r>
    <x v="7"/>
    <x v="4"/>
    <n v="181"/>
    <s v="Mitchell Plant"/>
    <s v="Gypsum Handling"/>
    <n v="5010027"/>
    <x v="1"/>
    <n v="75691.8"/>
  </r>
  <r>
    <x v="4"/>
    <x v="11"/>
    <n v="181"/>
    <s v="Mitchell Plant"/>
    <s v="Gypsum Handling"/>
    <n v="5010027"/>
    <x v="1"/>
    <n v="76294.28"/>
  </r>
  <r>
    <x v="7"/>
    <x v="1"/>
    <n v="181"/>
    <s v="Mitchell Plant"/>
    <s v="Gypsum Handling"/>
    <n v="5010027"/>
    <x v="1"/>
    <n v="76717.990000000005"/>
  </r>
  <r>
    <x v="5"/>
    <x v="5"/>
    <n v="181"/>
    <s v="Mitchell Plant"/>
    <s v="Gypsum Handling"/>
    <n v="5010027"/>
    <x v="1"/>
    <n v="76986.84"/>
  </r>
  <r>
    <x v="4"/>
    <x v="5"/>
    <n v="181"/>
    <s v="Mitchell Plant"/>
    <s v="Gypsum Handling"/>
    <n v="5010027"/>
    <x v="1"/>
    <n v="78349.214000000007"/>
  </r>
  <r>
    <x v="5"/>
    <x v="11"/>
    <n v="181"/>
    <s v="Mitchell Plant"/>
    <s v="Gypsum Handling"/>
    <n v="5010027"/>
    <x v="1"/>
    <n v="79690.5"/>
  </r>
  <r>
    <x v="4"/>
    <x v="9"/>
    <n v="181"/>
    <s v="Mitchell Plant"/>
    <s v="Gypsum Handling"/>
    <n v="5010027"/>
    <x v="1"/>
    <n v="80261.95"/>
  </r>
  <r>
    <x v="6"/>
    <x v="8"/>
    <n v="181"/>
    <s v="Mitchell Plant"/>
    <s v="Gypsum Handling"/>
    <n v="5010027"/>
    <x v="1"/>
    <n v="80851.240000000005"/>
  </r>
  <r>
    <x v="3"/>
    <x v="11"/>
    <n v="181"/>
    <s v="Mitchell Plant"/>
    <s v="Gypsum Handling"/>
    <n v="5010027"/>
    <x v="1"/>
    <n v="81823.498999999996"/>
  </r>
  <r>
    <x v="6"/>
    <x v="5"/>
    <n v="181"/>
    <s v="Mitchell Plant"/>
    <s v="Gypsum Handling"/>
    <n v="5010027"/>
    <x v="1"/>
    <n v="82449.201000000001"/>
  </r>
  <r>
    <x v="6"/>
    <x v="6"/>
    <n v="181"/>
    <s v="Mitchell Plant"/>
    <s v="Gypsum Handling"/>
    <n v="5010027"/>
    <x v="1"/>
    <n v="82461.67"/>
  </r>
  <r>
    <x v="5"/>
    <x v="0"/>
    <n v="181"/>
    <s v="Mitchell Plant"/>
    <s v="Gypsum Handling"/>
    <n v="5010027"/>
    <x v="1"/>
    <n v="83229.17"/>
  </r>
  <r>
    <x v="0"/>
    <x v="7"/>
    <n v="181"/>
    <s v="Mitchell Plant"/>
    <s v="Gypsum Handling"/>
    <n v="5010027"/>
    <x v="1"/>
    <n v="84182.44"/>
  </r>
  <r>
    <x v="4"/>
    <x v="7"/>
    <n v="181"/>
    <s v="Mitchell Plant"/>
    <s v="Gypsum Handling"/>
    <n v="5010027"/>
    <x v="1"/>
    <n v="88465.558999999994"/>
  </r>
  <r>
    <x v="7"/>
    <x v="7"/>
    <n v="181"/>
    <s v="Mitchell Plant"/>
    <s v="Gypsum Handling"/>
    <n v="5010027"/>
    <x v="1"/>
    <n v="93706.65"/>
  </r>
  <r>
    <x v="6"/>
    <x v="11"/>
    <n v="181"/>
    <s v="Mitchell Plant"/>
    <s v="Gypsum Handling"/>
    <n v="5010027"/>
    <x v="1"/>
    <n v="93958.43"/>
  </r>
  <r>
    <x v="0"/>
    <x v="6"/>
    <n v="181"/>
    <s v="Mitchell Plant"/>
    <s v="Gypsum Handling"/>
    <n v="5010027"/>
    <x v="1"/>
    <n v="94373.67"/>
  </r>
  <r>
    <x v="0"/>
    <x v="0"/>
    <n v="181"/>
    <s v="Mitchell Plant"/>
    <s v="Gypsum Handling"/>
    <n v="5010027"/>
    <x v="1"/>
    <n v="94706.96"/>
  </r>
  <r>
    <x v="4"/>
    <x v="8"/>
    <n v="181"/>
    <s v="Mitchell Plant"/>
    <s v="Gypsum Handling"/>
    <n v="5010027"/>
    <x v="1"/>
    <n v="95220.77"/>
  </r>
  <r>
    <x v="7"/>
    <x v="3"/>
    <n v="181"/>
    <s v="Mitchell Plant"/>
    <s v="Gypsum Handling"/>
    <n v="5010027"/>
    <x v="1"/>
    <n v="95236.43"/>
  </r>
  <r>
    <x v="0"/>
    <x v="5"/>
    <n v="181"/>
    <s v="Mitchell Plant"/>
    <s v="Gypsum Handling"/>
    <n v="5010027"/>
    <x v="1"/>
    <n v="95387.63"/>
  </r>
  <r>
    <x v="1"/>
    <x v="3"/>
    <n v="181"/>
    <s v="Mitchell Plant"/>
    <s v="Gypsum Handling"/>
    <n v="5010027"/>
    <x v="1"/>
    <n v="96518.37"/>
  </r>
  <r>
    <x v="1"/>
    <x v="6"/>
    <n v="181"/>
    <s v="Mitchell Plant"/>
    <s v="Gypsum Handling"/>
    <n v="5010027"/>
    <x v="1"/>
    <n v="96969.71"/>
  </r>
  <r>
    <x v="5"/>
    <x v="8"/>
    <n v="181"/>
    <s v="Mitchell Plant"/>
    <s v="Gypsum Handling"/>
    <n v="5010027"/>
    <x v="1"/>
    <n v="98339.23"/>
  </r>
  <r>
    <x v="5"/>
    <x v="9"/>
    <n v="181"/>
    <s v="Mitchell Plant"/>
    <s v="Gypsum Handling"/>
    <n v="5010027"/>
    <x v="1"/>
    <n v="102768.73"/>
  </r>
  <r>
    <x v="7"/>
    <x v="5"/>
    <n v="181"/>
    <s v="Mitchell Plant"/>
    <s v="Gypsum Handling"/>
    <n v="5010027"/>
    <x v="1"/>
    <n v="103434.55"/>
  </r>
  <r>
    <x v="7"/>
    <x v="6"/>
    <n v="181"/>
    <s v="Mitchell Plant"/>
    <s v="Gypsum Handling"/>
    <n v="5010027"/>
    <x v="1"/>
    <n v="103631.01"/>
  </r>
  <r>
    <x v="5"/>
    <x v="7"/>
    <n v="181"/>
    <s v="Mitchell Plant"/>
    <s v="Gypsum Handling"/>
    <n v="5010027"/>
    <x v="1"/>
    <n v="104112.24"/>
  </r>
  <r>
    <x v="7"/>
    <x v="2"/>
    <n v="181"/>
    <s v="Mitchell Plant"/>
    <s v="Gypsum Handling"/>
    <n v="5010027"/>
    <x v="1"/>
    <n v="104612.46"/>
  </r>
  <r>
    <x v="7"/>
    <x v="11"/>
    <n v="181"/>
    <s v="Mitchell Plant"/>
    <s v="Gypsum Handling"/>
    <n v="5010027"/>
    <x v="1"/>
    <n v="104935.63"/>
  </r>
  <r>
    <x v="3"/>
    <x v="10"/>
    <n v="181"/>
    <s v="Mitchell Plant"/>
    <s v="Gypsum Handling"/>
    <n v="5010027"/>
    <x v="1"/>
    <n v="106407.70299999999"/>
  </r>
  <r>
    <x v="4"/>
    <x v="6"/>
    <n v="181"/>
    <s v="Mitchell Plant"/>
    <s v="Gypsum Handling"/>
    <n v="5010027"/>
    <x v="1"/>
    <n v="107655.92"/>
  </r>
  <r>
    <x v="1"/>
    <x v="10"/>
    <n v="181"/>
    <s v="Mitchell Plant"/>
    <s v="Gypsum Handling"/>
    <n v="5010027"/>
    <x v="1"/>
    <n v="111911.64"/>
  </r>
  <r>
    <x v="3"/>
    <x v="1"/>
    <n v="181"/>
    <s v="Mitchell Plant"/>
    <s v="Gypsum Handling"/>
    <n v="5010027"/>
    <x v="1"/>
    <n v="112765.447"/>
  </r>
  <r>
    <x v="0"/>
    <x v="3"/>
    <n v="181"/>
    <s v="Mitchell Plant"/>
    <s v="Gypsum Handling"/>
    <n v="5010027"/>
    <x v="1"/>
    <n v="114038.13"/>
  </r>
  <r>
    <x v="0"/>
    <x v="11"/>
    <n v="181"/>
    <s v="Mitchell Plant"/>
    <s v="Gypsum Handling"/>
    <n v="5010027"/>
    <x v="1"/>
    <n v="114173.5"/>
  </r>
  <r>
    <x v="6"/>
    <x v="9"/>
    <n v="181"/>
    <s v="Mitchell Plant"/>
    <s v="Gypsum Handling"/>
    <n v="5010027"/>
    <x v="1"/>
    <n v="115851"/>
  </r>
  <r>
    <x v="4"/>
    <x v="1"/>
    <n v="181"/>
    <s v="Mitchell Plant"/>
    <s v="Gypsum Handling"/>
    <n v="5010027"/>
    <x v="1"/>
    <n v="121668.99"/>
  </r>
  <r>
    <x v="0"/>
    <x v="8"/>
    <n v="181"/>
    <s v="Mitchell Plant"/>
    <s v="Gypsum Handling"/>
    <n v="5010027"/>
    <x v="1"/>
    <n v="122629.1"/>
  </r>
  <r>
    <x v="0"/>
    <x v="10"/>
    <n v="181"/>
    <s v="Mitchell Plant"/>
    <s v="Gypsum Handling"/>
    <n v="5010027"/>
    <x v="1"/>
    <n v="126758.88"/>
  </r>
  <r>
    <x v="3"/>
    <x v="9"/>
    <n v="181"/>
    <s v="Mitchell Plant"/>
    <s v="Gypsum Handling"/>
    <n v="5010027"/>
    <x v="1"/>
    <n v="128464.196"/>
  </r>
  <r>
    <x v="0"/>
    <x v="2"/>
    <n v="181"/>
    <s v="Mitchell Plant"/>
    <s v="Gypsum Handling"/>
    <n v="5010027"/>
    <x v="1"/>
    <n v="128847.05"/>
  </r>
  <r>
    <x v="1"/>
    <x v="2"/>
    <n v="181"/>
    <s v="Mitchell Plant"/>
    <s v="Gypsum Handling"/>
    <n v="5010027"/>
    <x v="1"/>
    <n v="129202.7"/>
  </r>
  <r>
    <x v="3"/>
    <x v="6"/>
    <n v="181"/>
    <s v="Mitchell Plant"/>
    <s v="Gypsum Handling"/>
    <n v="5010027"/>
    <x v="1"/>
    <n v="133376.79999999999"/>
  </r>
  <r>
    <x v="4"/>
    <x v="2"/>
    <n v="181"/>
    <s v="Mitchell Plant"/>
    <s v="Gypsum Handling"/>
    <n v="5010027"/>
    <x v="1"/>
    <n v="135996.86900000001"/>
  </r>
  <r>
    <x v="6"/>
    <x v="3"/>
    <n v="181"/>
    <s v="Mitchell Plant"/>
    <s v="Gypsum Handling"/>
    <n v="5010027"/>
    <x v="1"/>
    <n v="137402.64000000001"/>
  </r>
  <r>
    <x v="6"/>
    <x v="7"/>
    <n v="181"/>
    <s v="Mitchell Plant"/>
    <s v="Gypsum Handling"/>
    <n v="5010027"/>
    <x v="1"/>
    <n v="138322.299"/>
  </r>
  <r>
    <x v="6"/>
    <x v="1"/>
    <n v="181"/>
    <s v="Mitchell Plant"/>
    <s v="Gypsum Handling"/>
    <n v="5010027"/>
    <x v="1"/>
    <n v="138792.88"/>
  </r>
  <r>
    <x v="6"/>
    <x v="2"/>
    <n v="181"/>
    <s v="Mitchell Plant"/>
    <s v="Gypsum Handling"/>
    <n v="5010027"/>
    <x v="1"/>
    <n v="142364.51"/>
  </r>
  <r>
    <x v="1"/>
    <x v="11"/>
    <n v="181"/>
    <s v="Mitchell Plant"/>
    <s v="Gypsum Handling"/>
    <n v="5010027"/>
    <x v="1"/>
    <n v="144108"/>
  </r>
  <r>
    <x v="0"/>
    <x v="1"/>
    <n v="181"/>
    <s v="Mitchell Plant"/>
    <s v="Gypsum Handling"/>
    <n v="5010027"/>
    <x v="1"/>
    <n v="146893.32"/>
  </r>
  <r>
    <x v="1"/>
    <x v="8"/>
    <n v="181"/>
    <s v="Mitchell Plant"/>
    <s v="Gypsum Handling"/>
    <n v="5010027"/>
    <x v="1"/>
    <n v="149397.38"/>
  </r>
  <r>
    <x v="0"/>
    <x v="9"/>
    <n v="181"/>
    <s v="Mitchell Plant"/>
    <s v="Gypsum Handling"/>
    <n v="5010027"/>
    <x v="1"/>
    <n v="157901.10999999999"/>
  </r>
  <r>
    <x v="1"/>
    <x v="5"/>
    <n v="181"/>
    <s v="Mitchell Plant"/>
    <s v="Gypsum Handling"/>
    <n v="5010027"/>
    <x v="1"/>
    <n v="167314.97"/>
  </r>
  <r>
    <x v="5"/>
    <x v="1"/>
    <n v="181"/>
    <s v="Mitchell Plant"/>
    <s v="Gypsum Handling"/>
    <n v="5010027"/>
    <x v="1"/>
    <n v="170684.95"/>
  </r>
  <r>
    <x v="1"/>
    <x v="9"/>
    <n v="181"/>
    <s v="Mitchell Plant"/>
    <s v="Gypsum Handling"/>
    <n v="5010027"/>
    <x v="1"/>
    <n v="172569.41"/>
  </r>
  <r>
    <x v="4"/>
    <x v="10"/>
    <n v="181"/>
    <s v="Mitchell Plant"/>
    <s v="Gypsum Handling"/>
    <n v="5010027"/>
    <x v="1"/>
    <n v="175386.37"/>
  </r>
  <r>
    <x v="3"/>
    <x v="8"/>
    <n v="181"/>
    <s v="Mitchell Plant"/>
    <s v="Gypsum Handling"/>
    <n v="5010027"/>
    <x v="1"/>
    <n v="191062.39499999999"/>
  </r>
  <r>
    <x v="1"/>
    <x v="4"/>
    <n v="181"/>
    <s v="Mitchell Plant"/>
    <s v="Gypsum Handling"/>
    <n v="5010027"/>
    <x v="1"/>
    <n v="220122.16"/>
  </r>
  <r>
    <x v="1"/>
    <x v="1"/>
    <n v="181"/>
    <s v="Mitchell Plant"/>
    <s v="Gypsum Handling"/>
    <n v="5010027"/>
    <x v="1"/>
    <n v="228140.32"/>
  </r>
  <r>
    <x v="5"/>
    <x v="6"/>
    <n v="181"/>
    <s v="Mitchell Plant"/>
    <s v="Gypsum Handling"/>
    <n v="5010027"/>
    <x v="1"/>
    <n v="236718.22"/>
  </r>
  <r>
    <x v="6"/>
    <x v="0"/>
    <n v="181"/>
    <s v="Mitchell Plant"/>
    <s v="Gypsum Handling"/>
    <n v="5010027"/>
    <x v="1"/>
    <n v="270672.21000000002"/>
  </r>
  <r>
    <x v="1"/>
    <x v="11"/>
    <n v="181"/>
    <s v="Mitchell Plant"/>
    <s v="Gypsum Handling"/>
    <n v="5010028"/>
    <x v="2"/>
    <n v="-470000"/>
  </r>
  <r>
    <x v="7"/>
    <x v="1"/>
    <n v="181"/>
    <s v="Mitchell Plant"/>
    <s v="Gypsum Handling"/>
    <n v="5010028"/>
    <x v="2"/>
    <n v="-401981.93"/>
  </r>
  <r>
    <x v="6"/>
    <x v="11"/>
    <n v="181"/>
    <s v="Mitchell Plant"/>
    <s v="Gypsum Handling"/>
    <n v="5010028"/>
    <x v="2"/>
    <n v="-376700.17"/>
  </r>
  <r>
    <x v="1"/>
    <x v="5"/>
    <n v="181"/>
    <s v="Mitchell Plant"/>
    <s v="Gypsum Handling"/>
    <n v="5010028"/>
    <x v="2"/>
    <n v="-360856.73"/>
  </r>
  <r>
    <x v="1"/>
    <x v="2"/>
    <n v="181"/>
    <s v="Mitchell Plant"/>
    <s v="Gypsum Handling"/>
    <n v="5010028"/>
    <x v="2"/>
    <n v="-271689.96000000002"/>
  </r>
  <r>
    <x v="1"/>
    <x v="8"/>
    <n v="181"/>
    <s v="Mitchell Plant"/>
    <s v="Gypsum Handling"/>
    <n v="5010028"/>
    <x v="2"/>
    <n v="-265877.98"/>
  </r>
  <r>
    <x v="5"/>
    <x v="8"/>
    <n v="181"/>
    <s v="Mitchell Plant"/>
    <s v="Gypsum Handling"/>
    <n v="5010028"/>
    <x v="2"/>
    <n v="-230077.09"/>
  </r>
  <r>
    <x v="5"/>
    <x v="6"/>
    <n v="181"/>
    <s v="Mitchell Plant"/>
    <s v="Gypsum Handling"/>
    <n v="5010028"/>
    <x v="2"/>
    <n v="-228601.37"/>
  </r>
  <r>
    <x v="5"/>
    <x v="10"/>
    <n v="181"/>
    <s v="Mitchell Plant"/>
    <s v="Gypsum Handling"/>
    <n v="5010028"/>
    <x v="2"/>
    <n v="-180876.33"/>
  </r>
  <r>
    <x v="0"/>
    <x v="5"/>
    <n v="181"/>
    <s v="Mitchell Plant"/>
    <s v="Gypsum Handling"/>
    <n v="5010028"/>
    <x v="2"/>
    <n v="-169818.69"/>
  </r>
  <r>
    <x v="5"/>
    <x v="1"/>
    <n v="181"/>
    <s v="Mitchell Plant"/>
    <s v="Gypsum Handling"/>
    <n v="5010028"/>
    <x v="2"/>
    <n v="-159652.79"/>
  </r>
  <r>
    <x v="5"/>
    <x v="2"/>
    <n v="181"/>
    <s v="Mitchell Plant"/>
    <s v="Gypsum Handling"/>
    <n v="5010028"/>
    <x v="2"/>
    <n v="-159129.23000000001"/>
  </r>
  <r>
    <x v="7"/>
    <x v="11"/>
    <n v="181"/>
    <s v="Mitchell Plant"/>
    <s v="Gypsum Handling"/>
    <n v="5010028"/>
    <x v="2"/>
    <n v="-153098.07999999999"/>
  </r>
  <r>
    <x v="0"/>
    <x v="8"/>
    <n v="181"/>
    <s v="Mitchell Plant"/>
    <s v="Gypsum Handling"/>
    <n v="5010028"/>
    <x v="2"/>
    <n v="-136829.01"/>
  </r>
  <r>
    <x v="6"/>
    <x v="3"/>
    <n v="181"/>
    <s v="Mitchell Plant"/>
    <s v="Gypsum Handling"/>
    <n v="5010028"/>
    <x v="2"/>
    <n v="-131961"/>
  </r>
  <r>
    <x v="0"/>
    <x v="0"/>
    <n v="181"/>
    <s v="Mitchell Plant"/>
    <s v="Gypsum Handling"/>
    <n v="5010028"/>
    <x v="2"/>
    <n v="-131714.37"/>
  </r>
  <r>
    <x v="4"/>
    <x v="8"/>
    <n v="181"/>
    <s v="Mitchell Plant"/>
    <s v="Gypsum Handling"/>
    <n v="5010028"/>
    <x v="2"/>
    <n v="-131001"/>
  </r>
  <r>
    <x v="7"/>
    <x v="3"/>
    <n v="181"/>
    <s v="Mitchell Plant"/>
    <s v="Gypsum Handling"/>
    <n v="5010028"/>
    <x v="2"/>
    <n v="-130557.88"/>
  </r>
  <r>
    <x v="6"/>
    <x v="2"/>
    <n v="181"/>
    <s v="Mitchell Plant"/>
    <s v="Gypsum Handling"/>
    <n v="5010028"/>
    <x v="2"/>
    <n v="-124458"/>
  </r>
  <r>
    <x v="6"/>
    <x v="7"/>
    <n v="181"/>
    <s v="Mitchell Plant"/>
    <s v="Gypsum Handling"/>
    <n v="5010028"/>
    <x v="2"/>
    <n v="-120765"/>
  </r>
  <r>
    <x v="1"/>
    <x v="1"/>
    <n v="181"/>
    <s v="Mitchell Plant"/>
    <s v="Gypsum Handling"/>
    <n v="5010028"/>
    <x v="2"/>
    <n v="-118066.72"/>
  </r>
  <r>
    <x v="6"/>
    <x v="1"/>
    <n v="181"/>
    <s v="Mitchell Plant"/>
    <s v="Gypsum Handling"/>
    <n v="5010028"/>
    <x v="2"/>
    <n v="-116430"/>
  </r>
  <r>
    <x v="6"/>
    <x v="0"/>
    <n v="181"/>
    <s v="Mitchell Plant"/>
    <s v="Gypsum Handling"/>
    <n v="5010028"/>
    <x v="2"/>
    <n v="-110289"/>
  </r>
  <r>
    <x v="4"/>
    <x v="11"/>
    <n v="181"/>
    <s v="Mitchell Plant"/>
    <s v="Gypsum Handling"/>
    <n v="5010028"/>
    <x v="2"/>
    <n v="-107397.64"/>
  </r>
  <r>
    <x v="0"/>
    <x v="4"/>
    <n v="181"/>
    <s v="Mitchell Plant"/>
    <s v="Gypsum Handling"/>
    <n v="5010028"/>
    <x v="2"/>
    <n v="-102903.71"/>
  </r>
  <r>
    <x v="2"/>
    <x v="0"/>
    <n v="181"/>
    <s v="Mitchell Plant"/>
    <s v="Gypsum Handling"/>
    <n v="5010028"/>
    <x v="2"/>
    <n v="-102328.1"/>
  </r>
  <r>
    <x v="2"/>
    <x v="0"/>
    <n v="117"/>
    <s v="Mitchell Plant"/>
    <s v="Gypsum Handling"/>
    <n v="5010028"/>
    <x v="2"/>
    <n v="-102328.09"/>
  </r>
  <r>
    <x v="6"/>
    <x v="5"/>
    <n v="181"/>
    <s v="Mitchell Plant"/>
    <s v="Gypsum Handling"/>
    <n v="5010028"/>
    <x v="2"/>
    <n v="-101280"/>
  </r>
  <r>
    <x v="4"/>
    <x v="7"/>
    <n v="181"/>
    <s v="Mitchell Plant"/>
    <s v="Gypsum Handling"/>
    <n v="5010028"/>
    <x v="2"/>
    <n v="-101201.54"/>
  </r>
  <r>
    <x v="5"/>
    <x v="3"/>
    <n v="181"/>
    <s v="Mitchell Plant"/>
    <s v="Gypsum Handling"/>
    <n v="5010028"/>
    <x v="2"/>
    <n v="-99883.18"/>
  </r>
  <r>
    <x v="7"/>
    <x v="10"/>
    <n v="181"/>
    <s v="Mitchell Plant"/>
    <s v="Gypsum Handling"/>
    <n v="5010028"/>
    <x v="2"/>
    <n v="-94883.85"/>
  </r>
  <r>
    <x v="3"/>
    <x v="9"/>
    <n v="181"/>
    <s v="Mitchell Plant"/>
    <s v="Gypsum Handling"/>
    <n v="5010028"/>
    <x v="2"/>
    <n v="-94169.7"/>
  </r>
  <r>
    <x v="0"/>
    <x v="11"/>
    <n v="181"/>
    <s v="Mitchell Plant"/>
    <s v="Gypsum Handling"/>
    <n v="5010028"/>
    <x v="2"/>
    <n v="-93961.26"/>
  </r>
  <r>
    <x v="4"/>
    <x v="10"/>
    <n v="181"/>
    <s v="Mitchell Plant"/>
    <s v="Gypsum Handling"/>
    <n v="5010028"/>
    <x v="2"/>
    <n v="-93812"/>
  </r>
  <r>
    <x v="7"/>
    <x v="2"/>
    <n v="181"/>
    <s v="Mitchell Plant"/>
    <s v="Gypsum Handling"/>
    <n v="5010028"/>
    <x v="2"/>
    <n v="-92680.75"/>
  </r>
  <r>
    <x v="7"/>
    <x v="5"/>
    <n v="181"/>
    <s v="Mitchell Plant"/>
    <s v="Gypsum Handling"/>
    <n v="5010028"/>
    <x v="2"/>
    <n v="-90893.94"/>
  </r>
  <r>
    <x v="1"/>
    <x v="6"/>
    <n v="181"/>
    <s v="Mitchell Plant"/>
    <s v="Gypsum Handling"/>
    <n v="5010028"/>
    <x v="2"/>
    <n v="-90512.320000000007"/>
  </r>
  <r>
    <x v="7"/>
    <x v="6"/>
    <n v="181"/>
    <s v="Mitchell Plant"/>
    <s v="Gypsum Handling"/>
    <n v="5010028"/>
    <x v="2"/>
    <n v="-88466.86"/>
  </r>
  <r>
    <x v="6"/>
    <x v="6"/>
    <n v="181"/>
    <s v="Mitchell Plant"/>
    <s v="Gypsum Handling"/>
    <n v="5010028"/>
    <x v="2"/>
    <n v="-88332"/>
  </r>
  <r>
    <x v="6"/>
    <x v="9"/>
    <n v="181"/>
    <s v="Mitchell Plant"/>
    <s v="Gypsum Handling"/>
    <n v="5010028"/>
    <x v="2"/>
    <n v="-86826"/>
  </r>
  <r>
    <x v="7"/>
    <x v="7"/>
    <n v="181"/>
    <s v="Mitchell Plant"/>
    <s v="Gypsum Handling"/>
    <n v="5010028"/>
    <x v="2"/>
    <n v="-86764.98"/>
  </r>
  <r>
    <x v="1"/>
    <x v="7"/>
    <n v="181"/>
    <s v="Mitchell Plant"/>
    <s v="Gypsum Handling"/>
    <n v="5010028"/>
    <x v="2"/>
    <n v="-85260.97"/>
  </r>
  <r>
    <x v="4"/>
    <x v="4"/>
    <n v="181"/>
    <s v="Mitchell Plant"/>
    <s v="Gypsum Handling"/>
    <n v="5010028"/>
    <x v="2"/>
    <n v="-83757"/>
  </r>
  <r>
    <x v="7"/>
    <x v="0"/>
    <n v="181"/>
    <s v="Mitchell Plant"/>
    <s v="Gypsum Handling"/>
    <n v="5010028"/>
    <x v="2"/>
    <n v="-83055.350000000006"/>
  </r>
  <r>
    <x v="6"/>
    <x v="4"/>
    <n v="181"/>
    <s v="Mitchell Plant"/>
    <s v="Gypsum Handling"/>
    <n v="5010028"/>
    <x v="2"/>
    <n v="-81725.25"/>
  </r>
  <r>
    <x v="5"/>
    <x v="0"/>
    <n v="181"/>
    <s v="Mitchell Plant"/>
    <s v="Gypsum Handling"/>
    <n v="5010028"/>
    <x v="2"/>
    <n v="-81648.62"/>
  </r>
  <r>
    <x v="0"/>
    <x v="6"/>
    <n v="181"/>
    <s v="Mitchell Plant"/>
    <s v="Gypsum Handling"/>
    <n v="5010028"/>
    <x v="2"/>
    <n v="-81034.91"/>
  </r>
  <r>
    <x v="0"/>
    <x v="3"/>
    <n v="181"/>
    <s v="Mitchell Plant"/>
    <s v="Gypsum Handling"/>
    <n v="5010028"/>
    <x v="2"/>
    <n v="-80709.84"/>
  </r>
  <r>
    <x v="3"/>
    <x v="11"/>
    <n v="181"/>
    <s v="Mitchell Plant"/>
    <s v="Gypsum Handling"/>
    <n v="5010028"/>
    <x v="2"/>
    <n v="-80168.55"/>
  </r>
  <r>
    <x v="2"/>
    <x v="2"/>
    <n v="117"/>
    <s v="Mitchell Plant"/>
    <s v="Gypsum Handling"/>
    <n v="5010028"/>
    <x v="2"/>
    <n v="-79474.539999999994"/>
  </r>
  <r>
    <x v="2"/>
    <x v="2"/>
    <n v="181"/>
    <s v="Mitchell Plant"/>
    <s v="Gypsum Handling"/>
    <n v="5010028"/>
    <x v="2"/>
    <n v="-78967.490000000005"/>
  </r>
  <r>
    <x v="5"/>
    <x v="5"/>
    <n v="181"/>
    <s v="Mitchell Plant"/>
    <s v="Gypsum Handling"/>
    <n v="5010028"/>
    <x v="2"/>
    <n v="-77878.47"/>
  </r>
  <r>
    <x v="7"/>
    <x v="4"/>
    <n v="181"/>
    <s v="Mitchell Plant"/>
    <s v="Gypsum Handling"/>
    <n v="5010028"/>
    <x v="2"/>
    <n v="-77463.33"/>
  </r>
  <r>
    <x v="4"/>
    <x v="6"/>
    <n v="181"/>
    <s v="Mitchell Plant"/>
    <s v="Gypsum Handling"/>
    <n v="5010028"/>
    <x v="2"/>
    <n v="-77400.679999999993"/>
  </r>
  <r>
    <x v="2"/>
    <x v="3"/>
    <n v="181"/>
    <s v="Mitchell Plant"/>
    <s v="Gypsum Handling"/>
    <n v="5010028"/>
    <x v="2"/>
    <n v="-74430.19"/>
  </r>
  <r>
    <x v="1"/>
    <x v="0"/>
    <n v="181"/>
    <s v="Mitchell Plant"/>
    <s v="Gypsum Handling"/>
    <n v="5010028"/>
    <x v="2"/>
    <n v="-74338.84"/>
  </r>
  <r>
    <x v="2"/>
    <x v="3"/>
    <n v="117"/>
    <s v="Mitchell Plant"/>
    <s v="Gypsum Handling"/>
    <n v="5010028"/>
    <x v="2"/>
    <n v="-72868.789999999994"/>
  </r>
  <r>
    <x v="2"/>
    <x v="8"/>
    <n v="117"/>
    <s v="Mitchell Plant"/>
    <s v="Gypsum Handling"/>
    <n v="5010028"/>
    <x v="2"/>
    <n v="-72226.649999999994"/>
  </r>
  <r>
    <x v="0"/>
    <x v="9"/>
    <n v="181"/>
    <s v="Mitchell Plant"/>
    <s v="Gypsum Handling"/>
    <n v="5010028"/>
    <x v="2"/>
    <n v="-72065.91"/>
  </r>
  <r>
    <x v="2"/>
    <x v="8"/>
    <n v="181"/>
    <s v="Mitchell Plant"/>
    <s v="Gypsum Handling"/>
    <n v="5010028"/>
    <x v="2"/>
    <n v="-71479.41"/>
  </r>
  <r>
    <x v="7"/>
    <x v="9"/>
    <n v="181"/>
    <s v="Mitchell Plant"/>
    <s v="Gypsum Handling"/>
    <n v="5010028"/>
    <x v="2"/>
    <n v="-68756.399999999994"/>
  </r>
  <r>
    <x v="4"/>
    <x v="9"/>
    <n v="181"/>
    <s v="Mitchell Plant"/>
    <s v="Gypsum Handling"/>
    <n v="5010028"/>
    <x v="2"/>
    <n v="-66753"/>
  </r>
  <r>
    <x v="5"/>
    <x v="9"/>
    <n v="181"/>
    <s v="Mitchell Plant"/>
    <s v="Gypsum Handling"/>
    <n v="5010028"/>
    <x v="2"/>
    <n v="-64423.95"/>
  </r>
  <r>
    <x v="3"/>
    <x v="1"/>
    <n v="181"/>
    <s v="Mitchell Plant"/>
    <s v="Gypsum Handling"/>
    <n v="5010028"/>
    <x v="2"/>
    <n v="-63696.42"/>
  </r>
  <r>
    <x v="6"/>
    <x v="10"/>
    <n v="181"/>
    <s v="Mitchell Plant"/>
    <s v="Gypsum Handling"/>
    <n v="5010028"/>
    <x v="2"/>
    <n v="-63435"/>
  </r>
  <r>
    <x v="6"/>
    <x v="8"/>
    <n v="181"/>
    <s v="Mitchell Plant"/>
    <s v="Gypsum Handling"/>
    <n v="5010028"/>
    <x v="2"/>
    <n v="-63231"/>
  </r>
  <r>
    <x v="4"/>
    <x v="1"/>
    <n v="181"/>
    <s v="Mitchell Plant"/>
    <s v="Gypsum Handling"/>
    <n v="5010028"/>
    <x v="2"/>
    <n v="-62922"/>
  </r>
  <r>
    <x v="2"/>
    <x v="6"/>
    <n v="181"/>
    <s v="Mitchell Plant"/>
    <s v="Gypsum Handling"/>
    <n v="5010028"/>
    <x v="2"/>
    <n v="-62054.01"/>
  </r>
  <r>
    <x v="2"/>
    <x v="7"/>
    <n v="181"/>
    <s v="Mitchell Plant"/>
    <s v="Gypsum Handling"/>
    <n v="5010028"/>
    <x v="2"/>
    <n v="-62003.39"/>
  </r>
  <r>
    <x v="2"/>
    <x v="7"/>
    <n v="117"/>
    <s v="Mitchell Plant"/>
    <s v="Gypsum Handling"/>
    <n v="5010028"/>
    <x v="2"/>
    <n v="-61879.54"/>
  </r>
  <r>
    <x v="2"/>
    <x v="6"/>
    <n v="117"/>
    <s v="Mitchell Plant"/>
    <s v="Gypsum Handling"/>
    <n v="5010028"/>
    <x v="2"/>
    <n v="-61682.79"/>
  </r>
  <r>
    <x v="3"/>
    <x v="8"/>
    <n v="181"/>
    <s v="Mitchell Plant"/>
    <s v="Gypsum Handling"/>
    <n v="5010028"/>
    <x v="2"/>
    <n v="-57804.83"/>
  </r>
  <r>
    <x v="2"/>
    <x v="1"/>
    <n v="117"/>
    <s v="Mitchell Plant"/>
    <s v="Gypsum Handling"/>
    <n v="5010028"/>
    <x v="2"/>
    <n v="-52123.54"/>
  </r>
  <r>
    <x v="2"/>
    <x v="11"/>
    <n v="181"/>
    <s v="Mitchell Plant"/>
    <s v="Gypsum Handling"/>
    <n v="5010028"/>
    <x v="2"/>
    <n v="-51910.74"/>
  </r>
  <r>
    <x v="3"/>
    <x v="6"/>
    <n v="181"/>
    <s v="Mitchell Plant"/>
    <s v="Gypsum Handling"/>
    <n v="5010028"/>
    <x v="2"/>
    <n v="-51724.12"/>
  </r>
  <r>
    <x v="2"/>
    <x v="4"/>
    <n v="181"/>
    <s v="Mitchell Plant"/>
    <s v="Gypsum Handling"/>
    <n v="5010028"/>
    <x v="2"/>
    <n v="-51371.360000000001"/>
  </r>
  <r>
    <x v="2"/>
    <x v="10"/>
    <n v="181"/>
    <s v="Mitchell Plant"/>
    <s v="Gypsum Handling"/>
    <n v="5010028"/>
    <x v="2"/>
    <n v="-51335.86"/>
  </r>
  <r>
    <x v="2"/>
    <x v="11"/>
    <n v="117"/>
    <s v="Mitchell Plant"/>
    <s v="Gypsum Handling"/>
    <n v="5010028"/>
    <x v="2"/>
    <n v="-51168.54"/>
  </r>
  <r>
    <x v="2"/>
    <x v="1"/>
    <n v="181"/>
    <s v="Mitchell Plant"/>
    <s v="Gypsum Handling"/>
    <n v="5010028"/>
    <x v="2"/>
    <n v="-49501.64"/>
  </r>
  <r>
    <x v="2"/>
    <x v="4"/>
    <n v="117"/>
    <s v="Mitchell Plant"/>
    <s v="Gypsum Handling"/>
    <n v="5010028"/>
    <x v="2"/>
    <n v="-48534.04"/>
  </r>
  <r>
    <x v="0"/>
    <x v="10"/>
    <n v="181"/>
    <s v="Mitchell Plant"/>
    <s v="Gypsum Handling"/>
    <n v="5010028"/>
    <x v="2"/>
    <n v="-48222.69"/>
  </r>
  <r>
    <x v="2"/>
    <x v="10"/>
    <n v="117"/>
    <s v="Mitchell Plant"/>
    <s v="Gypsum Handling"/>
    <n v="5010028"/>
    <x v="2"/>
    <n v="-45323.63"/>
  </r>
  <r>
    <x v="5"/>
    <x v="7"/>
    <n v="181"/>
    <s v="Mitchell Plant"/>
    <s v="Gypsum Handling"/>
    <n v="5010028"/>
    <x v="2"/>
    <n v="-44862.29"/>
  </r>
  <r>
    <x v="2"/>
    <x v="5"/>
    <n v="117"/>
    <s v="Mitchell Plant"/>
    <s v="Gypsum Handling"/>
    <n v="5010028"/>
    <x v="2"/>
    <n v="-39782"/>
  </r>
  <r>
    <x v="2"/>
    <x v="5"/>
    <n v="181"/>
    <s v="Mitchell Plant"/>
    <s v="Gypsum Handling"/>
    <n v="5010028"/>
    <x v="2"/>
    <n v="-39559.870000000003"/>
  </r>
  <r>
    <x v="2"/>
    <x v="9"/>
    <n v="117"/>
    <s v="Mitchell Plant"/>
    <s v="Gypsum Handling"/>
    <n v="5010028"/>
    <x v="2"/>
    <n v="-35587.25"/>
  </r>
  <r>
    <x v="2"/>
    <x v="9"/>
    <n v="181"/>
    <s v="Mitchell Plant"/>
    <s v="Gypsum Handling"/>
    <n v="5010028"/>
    <x v="2"/>
    <n v="-34563.1"/>
  </r>
  <r>
    <x v="5"/>
    <x v="4"/>
    <n v="181"/>
    <s v="Mitchell Plant"/>
    <s v="Gypsum Handling"/>
    <n v="5010028"/>
    <x v="2"/>
    <n v="-27851"/>
  </r>
  <r>
    <x v="3"/>
    <x v="3"/>
    <n v="181"/>
    <s v="Mitchell Plant"/>
    <s v="Gypsum Handling"/>
    <n v="5010028"/>
    <x v="2"/>
    <n v="-26931.66"/>
  </r>
  <r>
    <x v="3"/>
    <x v="7"/>
    <n v="181"/>
    <s v="Mitchell Plant"/>
    <s v="Gypsum Handling"/>
    <n v="5010028"/>
    <x v="2"/>
    <n v="-24565.11"/>
  </r>
  <r>
    <x v="3"/>
    <x v="4"/>
    <n v="181"/>
    <s v="Mitchell Plant"/>
    <s v="Gypsum Handling"/>
    <n v="5010028"/>
    <x v="2"/>
    <n v="-21194.240000000002"/>
  </r>
  <r>
    <x v="1"/>
    <x v="4"/>
    <n v="181"/>
    <s v="Mitchell Plant"/>
    <s v="Gypsum Handling"/>
    <n v="5010028"/>
    <x v="2"/>
    <n v="-17072.09"/>
  </r>
  <r>
    <x v="0"/>
    <x v="7"/>
    <n v="181"/>
    <s v="Mitchell Plant"/>
    <s v="Gypsum Handling"/>
    <n v="5010028"/>
    <x v="2"/>
    <n v="-15153.49"/>
  </r>
  <r>
    <x v="3"/>
    <x v="10"/>
    <n v="181"/>
    <s v="Mitchell Plant"/>
    <s v="Gypsum Handling"/>
    <n v="5010028"/>
    <x v="2"/>
    <n v="-10718.24"/>
  </r>
  <r>
    <x v="7"/>
    <x v="8"/>
    <n v="181"/>
    <s v="Mitchell Plant"/>
    <s v="Gypsum Handling"/>
    <n v="5010028"/>
    <x v="2"/>
    <n v="5488.5"/>
  </r>
  <r>
    <x v="0"/>
    <x v="1"/>
    <n v="181"/>
    <s v="Mitchell Plant"/>
    <s v="Gypsum Handling"/>
    <n v="5010028"/>
    <x v="2"/>
    <n v="50908.32"/>
  </r>
  <r>
    <x v="5"/>
    <x v="11"/>
    <n v="181"/>
    <s v="Mitchell Plant"/>
    <s v="Gypsum Handling"/>
    <n v="5010028"/>
    <x v="2"/>
    <n v="91193.95"/>
  </r>
  <r>
    <x v="1"/>
    <x v="10"/>
    <n v="181"/>
    <s v="Mitchell Plant"/>
    <s v="Gypsum Handling"/>
    <n v="5010028"/>
    <x v="2"/>
    <n v="116757.58"/>
  </r>
  <r>
    <x v="1"/>
    <x v="9"/>
    <n v="181"/>
    <s v="Mitchell Plant"/>
    <s v="Gypsum Handling"/>
    <n v="5010028"/>
    <x v="2"/>
    <n v="239112.82"/>
  </r>
  <r>
    <x v="1"/>
    <x v="3"/>
    <n v="181"/>
    <s v="Mitchell Plant"/>
    <s v="Gypsum Handling"/>
    <n v="5010028"/>
    <x v="2"/>
    <n v="383293.73"/>
  </r>
  <r>
    <x v="3"/>
    <x v="8"/>
    <n v="181"/>
    <s v="Mitchell Plant"/>
    <s v="Gypsum Handling"/>
    <n v="5010029"/>
    <x v="3"/>
    <n v="-364923"/>
  </r>
  <r>
    <x v="4"/>
    <x v="0"/>
    <n v="181"/>
    <s v="Mitchell Plant"/>
    <s v="Gypsum Handling"/>
    <n v="5010029"/>
    <x v="3"/>
    <n v="-243238"/>
  </r>
  <r>
    <x v="5"/>
    <x v="0"/>
    <n v="181"/>
    <s v="Mitchell Plant"/>
    <s v="Gypsum Handling"/>
    <n v="5010029"/>
    <x v="3"/>
    <n v="-48771"/>
  </r>
  <r>
    <x v="2"/>
    <x v="0"/>
    <n v="117"/>
    <s v="Mitchell Plant"/>
    <s v="Gypsum Handling"/>
    <n v="5010029"/>
    <x v="3"/>
    <n v="-5252.5"/>
  </r>
  <r>
    <x v="2"/>
    <x v="0"/>
    <n v="181"/>
    <s v="Mitchell Plant"/>
    <s v="Gypsum Handling"/>
    <n v="5010029"/>
    <x v="3"/>
    <n v="-5252.5"/>
  </r>
  <r>
    <x v="7"/>
    <x v="2"/>
    <n v="181"/>
    <s v="Mitchell Plant"/>
    <s v="Gypsum Handling"/>
    <n v="5010029"/>
    <x v="3"/>
    <n v="-1480"/>
  </r>
  <r>
    <x v="2"/>
    <x v="10"/>
    <n v="117"/>
    <s v="Mitchell Plant"/>
    <s v="Gypsum Handling"/>
    <n v="5010029"/>
    <x v="3"/>
    <n v="10497.26"/>
  </r>
  <r>
    <x v="2"/>
    <x v="4"/>
    <n v="117"/>
    <s v="Mitchell Plant"/>
    <s v="Gypsum Handling"/>
    <n v="5010029"/>
    <x v="3"/>
    <n v="10875.6"/>
  </r>
  <r>
    <x v="2"/>
    <x v="1"/>
    <n v="181"/>
    <s v="Mitchell Plant"/>
    <s v="Gypsum Handling"/>
    <n v="5010029"/>
    <x v="3"/>
    <n v="10904.71"/>
  </r>
  <r>
    <x v="2"/>
    <x v="9"/>
    <n v="181"/>
    <s v="Mitchell Plant"/>
    <s v="Gypsum Handling"/>
    <n v="5010029"/>
    <x v="3"/>
    <n v="11030.08"/>
  </r>
  <r>
    <x v="2"/>
    <x v="3"/>
    <n v="117"/>
    <s v="Mitchell Plant"/>
    <s v="Gypsum Handling"/>
    <n v="5010029"/>
    <x v="3"/>
    <n v="11074.85"/>
  </r>
  <r>
    <x v="2"/>
    <x v="11"/>
    <n v="117"/>
    <s v="Mitchell Plant"/>
    <s v="Gypsum Handling"/>
    <n v="5010029"/>
    <x v="3"/>
    <n v="11112.91"/>
  </r>
  <r>
    <x v="2"/>
    <x v="8"/>
    <n v="181"/>
    <s v="Mitchell Plant"/>
    <s v="Gypsum Handling"/>
    <n v="5010029"/>
    <x v="3"/>
    <n v="11135.29"/>
  </r>
  <r>
    <x v="2"/>
    <x v="2"/>
    <n v="181"/>
    <s v="Mitchell Plant"/>
    <s v="Gypsum Handling"/>
    <n v="5010029"/>
    <x v="3"/>
    <n v="11157.68"/>
  </r>
  <r>
    <x v="2"/>
    <x v="5"/>
    <n v="181"/>
    <s v="Mitchell Plant"/>
    <s v="Gypsum Handling"/>
    <n v="5010029"/>
    <x v="3"/>
    <n v="11162.16"/>
  </r>
  <r>
    <x v="2"/>
    <x v="5"/>
    <n v="117"/>
    <s v="Mitchell Plant"/>
    <s v="Gypsum Handling"/>
    <n v="5010029"/>
    <x v="3"/>
    <n v="11224.84"/>
  </r>
  <r>
    <x v="2"/>
    <x v="2"/>
    <n v="117"/>
    <s v="Mitchell Plant"/>
    <s v="Gypsum Handling"/>
    <n v="5010029"/>
    <x v="3"/>
    <n v="11229.32"/>
  </r>
  <r>
    <x v="2"/>
    <x v="8"/>
    <n v="117"/>
    <s v="Mitchell Plant"/>
    <s v="Gypsum Handling"/>
    <n v="5010029"/>
    <x v="3"/>
    <n v="11251.71"/>
  </r>
  <r>
    <x v="2"/>
    <x v="11"/>
    <n v="181"/>
    <s v="Mitchell Plant"/>
    <s v="Gypsum Handling"/>
    <n v="5010029"/>
    <x v="3"/>
    <n v="11274.09"/>
  </r>
  <r>
    <x v="2"/>
    <x v="3"/>
    <n v="181"/>
    <s v="Mitchell Plant"/>
    <s v="Gypsum Handling"/>
    <n v="5010029"/>
    <x v="3"/>
    <n v="11312.15"/>
  </r>
  <r>
    <x v="2"/>
    <x v="9"/>
    <n v="117"/>
    <s v="Mitchell Plant"/>
    <s v="Gypsum Handling"/>
    <n v="5010029"/>
    <x v="3"/>
    <n v="11356.92"/>
  </r>
  <r>
    <x v="2"/>
    <x v="1"/>
    <n v="117"/>
    <s v="Mitchell Plant"/>
    <s v="Gypsum Handling"/>
    <n v="5010029"/>
    <x v="3"/>
    <n v="11482.29"/>
  </r>
  <r>
    <x v="2"/>
    <x v="4"/>
    <n v="181"/>
    <s v="Mitchell Plant"/>
    <s v="Gypsum Handling"/>
    <n v="5010029"/>
    <x v="3"/>
    <n v="11511.4"/>
  </r>
  <r>
    <x v="2"/>
    <x v="10"/>
    <n v="181"/>
    <s v="Mitchell Plant"/>
    <s v="Gypsum Handling"/>
    <n v="5010029"/>
    <x v="3"/>
    <n v="11889.74"/>
  </r>
  <r>
    <x v="5"/>
    <x v="2"/>
    <n v="181"/>
    <s v="Mitchell Plant"/>
    <s v="Gypsum Handling"/>
    <n v="5010029"/>
    <x v="3"/>
    <n v="13905"/>
  </r>
  <r>
    <x v="5"/>
    <x v="5"/>
    <n v="181"/>
    <s v="Mitchell Plant"/>
    <s v="Gypsum Handling"/>
    <n v="5010029"/>
    <x v="3"/>
    <n v="13905"/>
  </r>
  <r>
    <x v="5"/>
    <x v="3"/>
    <n v="181"/>
    <s v="Mitchell Plant"/>
    <s v="Gypsum Handling"/>
    <n v="5010029"/>
    <x v="3"/>
    <n v="13905"/>
  </r>
  <r>
    <x v="5"/>
    <x v="10"/>
    <n v="181"/>
    <s v="Mitchell Plant"/>
    <s v="Gypsum Handling"/>
    <n v="5010029"/>
    <x v="3"/>
    <n v="13905"/>
  </r>
  <r>
    <x v="5"/>
    <x v="4"/>
    <n v="181"/>
    <s v="Mitchell Plant"/>
    <s v="Gypsum Handling"/>
    <n v="5010029"/>
    <x v="3"/>
    <n v="13905"/>
  </r>
  <r>
    <x v="5"/>
    <x v="7"/>
    <n v="181"/>
    <s v="Mitchell Plant"/>
    <s v="Gypsum Handling"/>
    <n v="5010029"/>
    <x v="3"/>
    <n v="13905"/>
  </r>
  <r>
    <x v="5"/>
    <x v="6"/>
    <n v="181"/>
    <s v="Mitchell Plant"/>
    <s v="Gypsum Handling"/>
    <n v="5010029"/>
    <x v="3"/>
    <n v="13905"/>
  </r>
  <r>
    <x v="5"/>
    <x v="11"/>
    <n v="181"/>
    <s v="Mitchell Plant"/>
    <s v="Gypsum Handling"/>
    <n v="5010029"/>
    <x v="3"/>
    <n v="13905"/>
  </r>
  <r>
    <x v="5"/>
    <x v="8"/>
    <n v="181"/>
    <s v="Mitchell Plant"/>
    <s v="Gypsum Handling"/>
    <n v="5010029"/>
    <x v="3"/>
    <n v="13905"/>
  </r>
  <r>
    <x v="5"/>
    <x v="9"/>
    <n v="181"/>
    <s v="Mitchell Plant"/>
    <s v="Gypsum Handling"/>
    <n v="5010029"/>
    <x v="3"/>
    <n v="13905"/>
  </r>
  <r>
    <x v="5"/>
    <x v="1"/>
    <n v="181"/>
    <s v="Mitchell Plant"/>
    <s v="Gypsum Handling"/>
    <n v="5010029"/>
    <x v="3"/>
    <n v="13905"/>
  </r>
  <r>
    <x v="1"/>
    <x v="2"/>
    <n v="181"/>
    <s v="Mitchell Plant"/>
    <s v="Gypsum Handling"/>
    <n v="5010029"/>
    <x v="3"/>
    <n v="14753"/>
  </r>
  <r>
    <x v="1"/>
    <x v="5"/>
    <n v="181"/>
    <s v="Mitchell Plant"/>
    <s v="Gypsum Handling"/>
    <n v="5010029"/>
    <x v="3"/>
    <n v="15351"/>
  </r>
  <r>
    <x v="1"/>
    <x v="3"/>
    <n v="181"/>
    <s v="Mitchell Plant"/>
    <s v="Gypsum Handling"/>
    <n v="5010029"/>
    <x v="3"/>
    <n v="15351"/>
  </r>
  <r>
    <x v="1"/>
    <x v="10"/>
    <n v="181"/>
    <s v="Mitchell Plant"/>
    <s v="Gypsum Handling"/>
    <n v="5010029"/>
    <x v="3"/>
    <n v="15351"/>
  </r>
  <r>
    <x v="1"/>
    <x v="4"/>
    <n v="181"/>
    <s v="Mitchell Plant"/>
    <s v="Gypsum Handling"/>
    <n v="5010029"/>
    <x v="3"/>
    <n v="15351"/>
  </r>
  <r>
    <x v="1"/>
    <x v="7"/>
    <n v="181"/>
    <s v="Mitchell Plant"/>
    <s v="Gypsum Handling"/>
    <n v="5010029"/>
    <x v="3"/>
    <n v="15351"/>
  </r>
  <r>
    <x v="1"/>
    <x v="6"/>
    <n v="181"/>
    <s v="Mitchell Plant"/>
    <s v="Gypsum Handling"/>
    <n v="5010029"/>
    <x v="3"/>
    <n v="15351"/>
  </r>
  <r>
    <x v="1"/>
    <x v="11"/>
    <n v="181"/>
    <s v="Mitchell Plant"/>
    <s v="Gypsum Handling"/>
    <n v="5010029"/>
    <x v="3"/>
    <n v="15351"/>
  </r>
  <r>
    <x v="1"/>
    <x v="8"/>
    <n v="181"/>
    <s v="Mitchell Plant"/>
    <s v="Gypsum Handling"/>
    <n v="5010029"/>
    <x v="3"/>
    <n v="15351"/>
  </r>
  <r>
    <x v="1"/>
    <x v="9"/>
    <n v="181"/>
    <s v="Mitchell Plant"/>
    <s v="Gypsum Handling"/>
    <n v="5010029"/>
    <x v="3"/>
    <n v="15351"/>
  </r>
  <r>
    <x v="1"/>
    <x v="1"/>
    <n v="181"/>
    <s v="Mitchell Plant"/>
    <s v="Gypsum Handling"/>
    <n v="5010029"/>
    <x v="3"/>
    <n v="15351"/>
  </r>
  <r>
    <x v="4"/>
    <x v="2"/>
    <n v="181"/>
    <s v="Mitchell Plant"/>
    <s v="Gypsum Handling"/>
    <n v="5010029"/>
    <x v="3"/>
    <n v="16065"/>
  </r>
  <r>
    <x v="4"/>
    <x v="5"/>
    <n v="181"/>
    <s v="Mitchell Plant"/>
    <s v="Gypsum Handling"/>
    <n v="5010029"/>
    <x v="3"/>
    <n v="16119"/>
  </r>
  <r>
    <x v="4"/>
    <x v="3"/>
    <n v="181"/>
    <s v="Mitchell Plant"/>
    <s v="Gypsum Handling"/>
    <n v="5010029"/>
    <x v="3"/>
    <n v="16128"/>
  </r>
  <r>
    <x v="4"/>
    <x v="10"/>
    <n v="181"/>
    <s v="Mitchell Plant"/>
    <s v="Gypsum Handling"/>
    <n v="5010029"/>
    <x v="3"/>
    <n v="16139"/>
  </r>
  <r>
    <x v="4"/>
    <x v="4"/>
    <n v="181"/>
    <s v="Mitchell Plant"/>
    <s v="Gypsum Handling"/>
    <n v="5010029"/>
    <x v="3"/>
    <n v="16209"/>
  </r>
  <r>
    <x v="4"/>
    <x v="6"/>
    <n v="181"/>
    <s v="Mitchell Plant"/>
    <s v="Gypsum Handling"/>
    <n v="5010029"/>
    <x v="3"/>
    <n v="16219"/>
  </r>
  <r>
    <x v="4"/>
    <x v="7"/>
    <n v="181"/>
    <s v="Mitchell Plant"/>
    <s v="Gypsum Handling"/>
    <n v="5010029"/>
    <x v="3"/>
    <n v="16230"/>
  </r>
  <r>
    <x v="4"/>
    <x v="11"/>
    <n v="181"/>
    <s v="Mitchell Plant"/>
    <s v="Gypsum Handling"/>
    <n v="5010029"/>
    <x v="3"/>
    <n v="16646"/>
  </r>
  <r>
    <x v="4"/>
    <x v="8"/>
    <n v="181"/>
    <s v="Mitchell Plant"/>
    <s v="Gypsum Handling"/>
    <n v="5010029"/>
    <x v="3"/>
    <n v="16675"/>
  </r>
  <r>
    <x v="4"/>
    <x v="9"/>
    <n v="181"/>
    <s v="Mitchell Plant"/>
    <s v="Gypsum Handling"/>
    <n v="5010029"/>
    <x v="3"/>
    <n v="17888"/>
  </r>
  <r>
    <x v="4"/>
    <x v="1"/>
    <n v="181"/>
    <s v="Mitchell Plant"/>
    <s v="Gypsum Handling"/>
    <n v="5010029"/>
    <x v="3"/>
    <n v="17938"/>
  </r>
  <r>
    <x v="6"/>
    <x v="0"/>
    <n v="181"/>
    <s v="Mitchell Plant"/>
    <s v="Gypsum Handling"/>
    <n v="5010029"/>
    <x v="3"/>
    <n v="19455"/>
  </r>
  <r>
    <x v="6"/>
    <x v="5"/>
    <n v="181"/>
    <s v="Mitchell Plant"/>
    <s v="Gypsum Handling"/>
    <n v="5010029"/>
    <x v="3"/>
    <n v="22139"/>
  </r>
  <r>
    <x v="6"/>
    <x v="3"/>
    <n v="181"/>
    <s v="Mitchell Plant"/>
    <s v="Gypsum Handling"/>
    <n v="5010029"/>
    <x v="3"/>
    <n v="22145"/>
  </r>
  <r>
    <x v="6"/>
    <x v="10"/>
    <n v="181"/>
    <s v="Mitchell Plant"/>
    <s v="Gypsum Handling"/>
    <n v="5010029"/>
    <x v="3"/>
    <n v="22149"/>
  </r>
  <r>
    <x v="6"/>
    <x v="7"/>
    <n v="181"/>
    <s v="Mitchell Plant"/>
    <s v="Gypsum Handling"/>
    <n v="5010029"/>
    <x v="3"/>
    <n v="22152"/>
  </r>
  <r>
    <x v="6"/>
    <x v="4"/>
    <n v="181"/>
    <s v="Mitchell Plant"/>
    <s v="Gypsum Handling"/>
    <n v="5010029"/>
    <x v="3"/>
    <n v="22154"/>
  </r>
  <r>
    <x v="6"/>
    <x v="8"/>
    <n v="181"/>
    <s v="Mitchell Plant"/>
    <s v="Gypsum Handling"/>
    <n v="5010029"/>
    <x v="3"/>
    <n v="22188"/>
  </r>
  <r>
    <x v="6"/>
    <x v="9"/>
    <n v="181"/>
    <s v="Mitchell Plant"/>
    <s v="Gypsum Handling"/>
    <n v="5010029"/>
    <x v="3"/>
    <n v="22188"/>
  </r>
  <r>
    <x v="6"/>
    <x v="1"/>
    <n v="181"/>
    <s v="Mitchell Plant"/>
    <s v="Gypsum Handling"/>
    <n v="5010029"/>
    <x v="3"/>
    <n v="22188"/>
  </r>
  <r>
    <x v="6"/>
    <x v="6"/>
    <n v="181"/>
    <s v="Mitchell Plant"/>
    <s v="Gypsum Handling"/>
    <n v="5010029"/>
    <x v="3"/>
    <n v="22198"/>
  </r>
  <r>
    <x v="6"/>
    <x v="11"/>
    <n v="181"/>
    <s v="Mitchell Plant"/>
    <s v="Gypsum Handling"/>
    <n v="5010029"/>
    <x v="3"/>
    <n v="22199"/>
  </r>
  <r>
    <x v="2"/>
    <x v="6"/>
    <n v="117"/>
    <s v="Mitchell Plant"/>
    <s v="Gypsum Handling"/>
    <n v="5010029"/>
    <x v="3"/>
    <n v="22319.84"/>
  </r>
  <r>
    <x v="2"/>
    <x v="6"/>
    <n v="181"/>
    <s v="Mitchell Plant"/>
    <s v="Gypsum Handling"/>
    <n v="5010029"/>
    <x v="3"/>
    <n v="22454.16"/>
  </r>
  <r>
    <x v="0"/>
    <x v="5"/>
    <n v="181"/>
    <s v="Mitchell Plant"/>
    <s v="Gypsum Handling"/>
    <n v="5010029"/>
    <x v="3"/>
    <n v="26670"/>
  </r>
  <r>
    <x v="0"/>
    <x v="3"/>
    <n v="181"/>
    <s v="Mitchell Plant"/>
    <s v="Gypsum Handling"/>
    <n v="5010029"/>
    <x v="3"/>
    <n v="26670"/>
  </r>
  <r>
    <x v="0"/>
    <x v="10"/>
    <n v="181"/>
    <s v="Mitchell Plant"/>
    <s v="Gypsum Handling"/>
    <n v="5010029"/>
    <x v="3"/>
    <n v="26670"/>
  </r>
  <r>
    <x v="0"/>
    <x v="4"/>
    <n v="181"/>
    <s v="Mitchell Plant"/>
    <s v="Gypsum Handling"/>
    <n v="5010029"/>
    <x v="3"/>
    <n v="26670"/>
  </r>
  <r>
    <x v="0"/>
    <x v="7"/>
    <n v="181"/>
    <s v="Mitchell Plant"/>
    <s v="Gypsum Handling"/>
    <n v="5010029"/>
    <x v="3"/>
    <n v="26670"/>
  </r>
  <r>
    <x v="0"/>
    <x v="6"/>
    <n v="181"/>
    <s v="Mitchell Plant"/>
    <s v="Gypsum Handling"/>
    <n v="5010029"/>
    <x v="3"/>
    <n v="26670"/>
  </r>
  <r>
    <x v="0"/>
    <x v="11"/>
    <n v="181"/>
    <s v="Mitchell Plant"/>
    <s v="Gypsum Handling"/>
    <n v="5010029"/>
    <x v="3"/>
    <n v="26670"/>
  </r>
  <r>
    <x v="0"/>
    <x v="8"/>
    <n v="181"/>
    <s v="Mitchell Plant"/>
    <s v="Gypsum Handling"/>
    <n v="5010029"/>
    <x v="3"/>
    <n v="26670"/>
  </r>
  <r>
    <x v="0"/>
    <x v="9"/>
    <n v="181"/>
    <s v="Mitchell Plant"/>
    <s v="Gypsum Handling"/>
    <n v="5010029"/>
    <x v="3"/>
    <n v="26670"/>
  </r>
  <r>
    <x v="0"/>
    <x v="1"/>
    <n v="181"/>
    <s v="Mitchell Plant"/>
    <s v="Gypsum Handling"/>
    <n v="5010029"/>
    <x v="3"/>
    <n v="26670"/>
  </r>
  <r>
    <x v="7"/>
    <x v="5"/>
    <n v="181"/>
    <s v="Mitchell Plant"/>
    <s v="Gypsum Handling"/>
    <n v="5010029"/>
    <x v="3"/>
    <n v="27611"/>
  </r>
  <r>
    <x v="7"/>
    <x v="3"/>
    <n v="181"/>
    <s v="Mitchell Plant"/>
    <s v="Gypsum Handling"/>
    <n v="5010029"/>
    <x v="3"/>
    <n v="27611"/>
  </r>
  <r>
    <x v="7"/>
    <x v="10"/>
    <n v="181"/>
    <s v="Mitchell Plant"/>
    <s v="Gypsum Handling"/>
    <n v="5010029"/>
    <x v="3"/>
    <n v="27611"/>
  </r>
  <r>
    <x v="7"/>
    <x v="4"/>
    <n v="181"/>
    <s v="Mitchell Plant"/>
    <s v="Gypsum Handling"/>
    <n v="5010029"/>
    <x v="3"/>
    <n v="27611"/>
  </r>
  <r>
    <x v="7"/>
    <x v="7"/>
    <n v="181"/>
    <s v="Mitchell Plant"/>
    <s v="Gypsum Handling"/>
    <n v="5010029"/>
    <x v="3"/>
    <n v="27611"/>
  </r>
  <r>
    <x v="7"/>
    <x v="6"/>
    <n v="181"/>
    <s v="Mitchell Plant"/>
    <s v="Gypsum Handling"/>
    <n v="5010029"/>
    <x v="3"/>
    <n v="27611"/>
  </r>
  <r>
    <x v="7"/>
    <x v="11"/>
    <n v="181"/>
    <s v="Mitchell Plant"/>
    <s v="Gypsum Handling"/>
    <n v="5010029"/>
    <x v="3"/>
    <n v="27611"/>
  </r>
  <r>
    <x v="7"/>
    <x v="8"/>
    <n v="181"/>
    <s v="Mitchell Plant"/>
    <s v="Gypsum Handling"/>
    <n v="5010029"/>
    <x v="3"/>
    <n v="27611"/>
  </r>
  <r>
    <x v="7"/>
    <x v="9"/>
    <n v="181"/>
    <s v="Mitchell Plant"/>
    <s v="Gypsum Handling"/>
    <n v="5010029"/>
    <x v="3"/>
    <n v="27611"/>
  </r>
  <r>
    <x v="7"/>
    <x v="1"/>
    <n v="181"/>
    <s v="Mitchell Plant"/>
    <s v="Gypsum Handling"/>
    <n v="5010029"/>
    <x v="3"/>
    <n v="27611"/>
  </r>
  <r>
    <x v="3"/>
    <x v="9"/>
    <n v="181"/>
    <s v="Mitchell Plant"/>
    <s v="Gypsum Handling"/>
    <n v="5010029"/>
    <x v="3"/>
    <n v="45275"/>
  </r>
  <r>
    <x v="3"/>
    <x v="1"/>
    <n v="181"/>
    <s v="Mitchell Plant"/>
    <s v="Gypsum Handling"/>
    <n v="5010029"/>
    <x v="3"/>
    <n v="45402"/>
  </r>
  <r>
    <x v="1"/>
    <x v="0"/>
    <n v="181"/>
    <s v="Mitchell Plant"/>
    <s v="Gypsum Handling"/>
    <n v="5010029"/>
    <x v="3"/>
    <n v="58426"/>
  </r>
  <r>
    <x v="7"/>
    <x v="0"/>
    <n v="181"/>
    <s v="Mitchell Plant"/>
    <s v="Gypsum Handling"/>
    <n v="5010029"/>
    <x v="3"/>
    <n v="105174"/>
  </r>
  <r>
    <x v="0"/>
    <x v="2"/>
    <n v="181"/>
    <s v="Mitchell Plant"/>
    <s v="Gypsum Handling"/>
    <n v="5010029"/>
    <x v="3"/>
    <n v="106699"/>
  </r>
  <r>
    <x v="6"/>
    <x v="2"/>
    <n v="181"/>
    <s v="Mitchell Plant"/>
    <s v="Gypsum Handling"/>
    <n v="5010029"/>
    <x v="3"/>
    <n v="117773"/>
  </r>
  <r>
    <x v="3"/>
    <x v="11"/>
    <n v="181"/>
    <s v="Mitchell Plant"/>
    <s v="Gypsum Handling"/>
    <n v="5010029"/>
    <x v="3"/>
    <n v="636406"/>
  </r>
  <r>
    <x v="7"/>
    <x v="8"/>
    <n v="181"/>
    <s v="Mitchell Plant"/>
    <s v="Steam Operations"/>
    <n v="5020000"/>
    <x v="4"/>
    <n v="615.66"/>
  </r>
  <r>
    <x v="7"/>
    <x v="11"/>
    <n v="181"/>
    <s v="Mitchell Plant"/>
    <s v="Steam Operations"/>
    <n v="5020000"/>
    <x v="4"/>
    <n v="895.66"/>
  </r>
  <r>
    <x v="0"/>
    <x v="1"/>
    <n v="181"/>
    <s v="Mitchell Plant"/>
    <s v="Steam Operations"/>
    <n v="5020000"/>
    <x v="4"/>
    <n v="6434.75"/>
  </r>
  <r>
    <x v="0"/>
    <x v="8"/>
    <n v="181"/>
    <s v="Mitchell Plant"/>
    <s v="Steam Operations"/>
    <n v="5020000"/>
    <x v="4"/>
    <n v="7300.01"/>
  </r>
  <r>
    <x v="0"/>
    <x v="0"/>
    <n v="181"/>
    <s v="Mitchell Plant"/>
    <s v="Steam Operations"/>
    <n v="5020000"/>
    <x v="4"/>
    <n v="9257.89"/>
  </r>
  <r>
    <x v="2"/>
    <x v="0"/>
    <n v="117"/>
    <s v="Mitchell Plant"/>
    <s v="Steam Operations"/>
    <n v="5020000"/>
    <x v="4"/>
    <n v="10265.299999999999"/>
  </r>
  <r>
    <x v="2"/>
    <x v="0"/>
    <n v="181"/>
    <s v="Mitchell Plant"/>
    <s v="Steam Operations"/>
    <n v="5020000"/>
    <x v="4"/>
    <n v="10265.460000000001"/>
  </r>
  <r>
    <x v="0"/>
    <x v="9"/>
    <n v="181"/>
    <s v="Mitchell Plant"/>
    <s v="Steam Operations"/>
    <n v="5020000"/>
    <x v="4"/>
    <n v="10437.94"/>
  </r>
  <r>
    <x v="0"/>
    <x v="3"/>
    <n v="181"/>
    <s v="Mitchell Plant"/>
    <s v="Steam Operations"/>
    <n v="5020000"/>
    <x v="4"/>
    <n v="11518.6"/>
  </r>
  <r>
    <x v="0"/>
    <x v="4"/>
    <n v="181"/>
    <s v="Mitchell Plant"/>
    <s v="Steam Operations"/>
    <n v="5020000"/>
    <x v="4"/>
    <n v="11967.1"/>
  </r>
  <r>
    <x v="0"/>
    <x v="5"/>
    <n v="181"/>
    <s v="Mitchell Plant"/>
    <s v="Steam Operations"/>
    <n v="5020000"/>
    <x v="4"/>
    <n v="12702.19"/>
  </r>
  <r>
    <x v="0"/>
    <x v="2"/>
    <n v="181"/>
    <s v="Mitchell Plant"/>
    <s v="Steam Operations"/>
    <n v="5020000"/>
    <x v="4"/>
    <n v="13377.16"/>
  </r>
  <r>
    <x v="2"/>
    <x v="2"/>
    <n v="181"/>
    <s v="Mitchell Plant"/>
    <s v="Steam Operations"/>
    <n v="5020000"/>
    <x v="4"/>
    <n v="13764.49"/>
  </r>
  <r>
    <x v="2"/>
    <x v="2"/>
    <n v="117"/>
    <s v="Mitchell Plant"/>
    <s v="Steam Operations"/>
    <n v="5020000"/>
    <x v="4"/>
    <n v="13852.51"/>
  </r>
  <r>
    <x v="2"/>
    <x v="11"/>
    <n v="117"/>
    <s v="Mitchell Plant"/>
    <s v="Steam Operations"/>
    <n v="5020000"/>
    <x v="4"/>
    <n v="13877.810000000001"/>
  </r>
  <r>
    <x v="2"/>
    <x v="11"/>
    <n v="181"/>
    <s v="Mitchell Plant"/>
    <s v="Steam Operations"/>
    <n v="5020000"/>
    <x v="4"/>
    <n v="14080.169999999998"/>
  </r>
  <r>
    <x v="2"/>
    <x v="6"/>
    <n v="117"/>
    <s v="Mitchell Plant"/>
    <s v="Steam Operations"/>
    <n v="5020000"/>
    <x v="4"/>
    <n v="14104.32"/>
  </r>
  <r>
    <x v="2"/>
    <x v="6"/>
    <n v="181"/>
    <s v="Mitchell Plant"/>
    <s v="Steam Operations"/>
    <n v="5020000"/>
    <x v="4"/>
    <n v="14187.43"/>
  </r>
  <r>
    <x v="0"/>
    <x v="11"/>
    <n v="181"/>
    <s v="Mitchell Plant"/>
    <s v="Steam Operations"/>
    <n v="5020000"/>
    <x v="4"/>
    <n v="14308.38"/>
  </r>
  <r>
    <x v="0"/>
    <x v="6"/>
    <n v="181"/>
    <s v="Mitchell Plant"/>
    <s v="Steam Operations"/>
    <n v="5020000"/>
    <x v="4"/>
    <n v="14393.97"/>
  </r>
  <r>
    <x v="2"/>
    <x v="4"/>
    <n v="117"/>
    <s v="Mitchell Plant"/>
    <s v="Steam Operations"/>
    <n v="5020000"/>
    <x v="4"/>
    <n v="14595.73"/>
  </r>
  <r>
    <x v="0"/>
    <x v="7"/>
    <n v="181"/>
    <s v="Mitchell Plant"/>
    <s v="Steam Operations"/>
    <n v="5020000"/>
    <x v="4"/>
    <n v="15210.82"/>
  </r>
  <r>
    <x v="2"/>
    <x v="5"/>
    <n v="181"/>
    <s v="Mitchell Plant"/>
    <s v="Steam Operations"/>
    <n v="5020000"/>
    <x v="4"/>
    <n v="15231.18"/>
  </r>
  <r>
    <x v="0"/>
    <x v="10"/>
    <n v="181"/>
    <s v="Mitchell Plant"/>
    <s v="Steam Operations"/>
    <n v="5020000"/>
    <x v="4"/>
    <n v="15294.86"/>
  </r>
  <r>
    <x v="2"/>
    <x v="5"/>
    <n v="117"/>
    <s v="Mitchell Plant"/>
    <s v="Steam Operations"/>
    <n v="5020000"/>
    <x v="4"/>
    <n v="15316.67"/>
  </r>
  <r>
    <x v="2"/>
    <x v="4"/>
    <n v="181"/>
    <s v="Mitchell Plant"/>
    <s v="Steam Operations"/>
    <n v="5020000"/>
    <x v="4"/>
    <n v="15449.23"/>
  </r>
  <r>
    <x v="2"/>
    <x v="1"/>
    <n v="181"/>
    <s v="Mitchell Plant"/>
    <s v="Steam Operations"/>
    <n v="5020000"/>
    <x v="4"/>
    <n v="15568.94"/>
  </r>
  <r>
    <x v="2"/>
    <x v="3"/>
    <n v="117"/>
    <s v="Mitchell Plant"/>
    <s v="Steam Operations"/>
    <n v="5020000"/>
    <x v="4"/>
    <n v="15965.34"/>
  </r>
  <r>
    <x v="2"/>
    <x v="3"/>
    <n v="181"/>
    <s v="Mitchell Plant"/>
    <s v="Steam Operations"/>
    <n v="5020000"/>
    <x v="4"/>
    <n v="16307.33"/>
  </r>
  <r>
    <x v="2"/>
    <x v="1"/>
    <n v="117"/>
    <s v="Mitchell Plant"/>
    <s v="Steam Operations"/>
    <n v="5020000"/>
    <x v="4"/>
    <n v="16392.87"/>
  </r>
  <r>
    <x v="2"/>
    <x v="7"/>
    <n v="117"/>
    <s v="Mitchell Plant"/>
    <s v="Steam Operations"/>
    <n v="5020000"/>
    <x v="4"/>
    <n v="17125.32"/>
  </r>
  <r>
    <x v="2"/>
    <x v="7"/>
    <n v="181"/>
    <s v="Mitchell Plant"/>
    <s v="Steam Operations"/>
    <n v="5020000"/>
    <x v="4"/>
    <n v="17159.150000000001"/>
  </r>
  <r>
    <x v="2"/>
    <x v="9"/>
    <n v="181"/>
    <s v="Mitchell Plant"/>
    <s v="Steam Operations"/>
    <n v="5020000"/>
    <x v="4"/>
    <n v="17505.72"/>
  </r>
  <r>
    <x v="2"/>
    <x v="9"/>
    <n v="117"/>
    <s v="Mitchell Plant"/>
    <s v="Steam Operations"/>
    <n v="5020000"/>
    <x v="4"/>
    <n v="18022.490000000002"/>
  </r>
  <r>
    <x v="2"/>
    <x v="10"/>
    <n v="117"/>
    <s v="Mitchell Plant"/>
    <s v="Steam Operations"/>
    <n v="5020000"/>
    <x v="4"/>
    <n v="18414.87"/>
  </r>
  <r>
    <x v="2"/>
    <x v="10"/>
    <n v="181"/>
    <s v="Mitchell Plant"/>
    <s v="Steam Operations"/>
    <n v="5020000"/>
    <x v="4"/>
    <n v="20858.559999999998"/>
  </r>
  <r>
    <x v="2"/>
    <x v="8"/>
    <n v="181"/>
    <s v="Mitchell Plant"/>
    <s v="Steam Operations"/>
    <n v="5020000"/>
    <x v="4"/>
    <n v="23555.02"/>
  </r>
  <r>
    <x v="2"/>
    <x v="8"/>
    <n v="117"/>
    <s v="Mitchell Plant"/>
    <s v="Steam Operations"/>
    <n v="5020000"/>
    <x v="4"/>
    <n v="23768.31"/>
  </r>
  <r>
    <x v="3"/>
    <x v="0"/>
    <n v="181"/>
    <s v="Mitchell Plant"/>
    <s v="Limestone"/>
    <n v="5020004"/>
    <x v="5"/>
    <n v="74296.179999999993"/>
  </r>
  <r>
    <x v="0"/>
    <x v="10"/>
    <n v="181"/>
    <s v="Mitchell Plant"/>
    <s v="Limestone"/>
    <n v="5020004"/>
    <x v="5"/>
    <n v="74626.759999999995"/>
  </r>
  <r>
    <x v="2"/>
    <x v="8"/>
    <n v="117"/>
    <s v="Mitchell Plant"/>
    <s v="Limestone"/>
    <n v="5020004"/>
    <x v="5"/>
    <n v="126308.44"/>
  </r>
  <r>
    <x v="3"/>
    <x v="2"/>
    <n v="181"/>
    <s v="Mitchell Plant"/>
    <s v="Limestone"/>
    <n v="5020004"/>
    <x v="5"/>
    <n v="134306.82999999999"/>
  </r>
  <r>
    <x v="3"/>
    <x v="10"/>
    <n v="181"/>
    <s v="Mitchell Plant"/>
    <s v="Limestone"/>
    <n v="5020004"/>
    <x v="5"/>
    <n v="141752.41"/>
  </r>
  <r>
    <x v="3"/>
    <x v="3"/>
    <n v="181"/>
    <s v="Mitchell Plant"/>
    <s v="Limestone"/>
    <n v="5020004"/>
    <x v="5"/>
    <n v="147358.41"/>
  </r>
  <r>
    <x v="2"/>
    <x v="6"/>
    <n v="117"/>
    <s v="Mitchell Plant"/>
    <s v="Limestone"/>
    <n v="5020004"/>
    <x v="5"/>
    <n v="182681.53"/>
  </r>
  <r>
    <x v="3"/>
    <x v="4"/>
    <n v="181"/>
    <s v="Mitchell Plant"/>
    <s v="Limestone"/>
    <n v="5020004"/>
    <x v="5"/>
    <n v="185954.88"/>
  </r>
  <r>
    <x v="2"/>
    <x v="9"/>
    <n v="117"/>
    <s v="Mitchell Plant"/>
    <s v="Limestone"/>
    <n v="5020004"/>
    <x v="5"/>
    <n v="204587.78"/>
  </r>
  <r>
    <x v="2"/>
    <x v="1"/>
    <n v="181"/>
    <s v="Mitchell Plant"/>
    <s v="Limestone"/>
    <n v="5020004"/>
    <x v="5"/>
    <n v="205466.68"/>
  </r>
  <r>
    <x v="2"/>
    <x v="4"/>
    <n v="117"/>
    <s v="Mitchell Plant"/>
    <s v="Limestone"/>
    <n v="5020004"/>
    <x v="5"/>
    <n v="206752.25"/>
  </r>
  <r>
    <x v="2"/>
    <x v="1"/>
    <n v="117"/>
    <s v="Mitchell Plant"/>
    <s v="Limestone"/>
    <n v="5020004"/>
    <x v="5"/>
    <n v="216383.93999999997"/>
  </r>
  <r>
    <x v="3"/>
    <x v="5"/>
    <n v="181"/>
    <s v="Mitchell Plant"/>
    <s v="Limestone"/>
    <n v="5020004"/>
    <x v="5"/>
    <n v="223053"/>
  </r>
  <r>
    <x v="2"/>
    <x v="2"/>
    <n v="181"/>
    <s v="Mitchell Plant"/>
    <s v="Limestone"/>
    <n v="5020004"/>
    <x v="5"/>
    <n v="244108.62100000001"/>
  </r>
  <r>
    <x v="2"/>
    <x v="2"/>
    <n v="117"/>
    <s v="Mitchell Plant"/>
    <s v="Limestone"/>
    <n v="5020004"/>
    <x v="5"/>
    <n v="245546.889"/>
  </r>
  <r>
    <x v="6"/>
    <x v="10"/>
    <n v="181"/>
    <s v="Mitchell Plant"/>
    <s v="Limestone"/>
    <n v="5020004"/>
    <x v="5"/>
    <n v="255122.01"/>
  </r>
  <r>
    <x v="0"/>
    <x v="1"/>
    <n v="181"/>
    <s v="Mitchell Plant"/>
    <s v="Limestone"/>
    <n v="5020004"/>
    <x v="5"/>
    <n v="284071.5"/>
  </r>
  <r>
    <x v="6"/>
    <x v="11"/>
    <n v="181"/>
    <s v="Mitchell Plant"/>
    <s v="Limestone"/>
    <n v="5020004"/>
    <x v="5"/>
    <n v="285918.55000000005"/>
  </r>
  <r>
    <x v="2"/>
    <x v="0"/>
    <n v="181"/>
    <s v="Mitchell Plant"/>
    <s v="Limestone"/>
    <n v="5020004"/>
    <x v="5"/>
    <n v="302231.90000000002"/>
  </r>
  <r>
    <x v="0"/>
    <x v="3"/>
    <n v="181"/>
    <s v="Mitchell Plant"/>
    <s v="Limestone"/>
    <n v="5020004"/>
    <x v="5"/>
    <n v="306607.10000000003"/>
  </r>
  <r>
    <x v="2"/>
    <x v="11"/>
    <n v="117"/>
    <s v="Mitchell Plant"/>
    <s v="Limestone"/>
    <n v="5020004"/>
    <x v="5"/>
    <n v="308617.74"/>
  </r>
  <r>
    <x v="2"/>
    <x v="11"/>
    <n v="181"/>
    <s v="Mitchell Plant"/>
    <s v="Limestone"/>
    <n v="5020004"/>
    <x v="5"/>
    <n v="313160.55000000005"/>
  </r>
  <r>
    <x v="4"/>
    <x v="9"/>
    <n v="181"/>
    <s v="Mitchell Plant"/>
    <s v="Limestone"/>
    <n v="5020004"/>
    <x v="5"/>
    <n v="313654.96999999997"/>
  </r>
  <r>
    <x v="7"/>
    <x v="11"/>
    <n v="181"/>
    <s v="Mitchell Plant"/>
    <s v="Limestone"/>
    <n v="5020004"/>
    <x v="5"/>
    <n v="325677.98000000004"/>
  </r>
  <r>
    <x v="3"/>
    <x v="7"/>
    <n v="181"/>
    <s v="Mitchell Plant"/>
    <s v="Limestone"/>
    <n v="5020004"/>
    <x v="5"/>
    <n v="326491.17"/>
  </r>
  <r>
    <x v="4"/>
    <x v="5"/>
    <n v="181"/>
    <s v="Mitchell Plant"/>
    <s v="Limestone"/>
    <n v="5020004"/>
    <x v="5"/>
    <n v="326835.68"/>
  </r>
  <r>
    <x v="4"/>
    <x v="3"/>
    <n v="181"/>
    <s v="Mitchell Plant"/>
    <s v="Limestone"/>
    <n v="5020004"/>
    <x v="5"/>
    <n v="338553.34"/>
  </r>
  <r>
    <x v="2"/>
    <x v="0"/>
    <n v="117"/>
    <s v="Mitchell Plant"/>
    <s v="Limestone"/>
    <n v="5020004"/>
    <x v="5"/>
    <n v="340846.18"/>
  </r>
  <r>
    <x v="2"/>
    <x v="10"/>
    <n v="117"/>
    <s v="Mitchell Plant"/>
    <s v="Limestone"/>
    <n v="5020004"/>
    <x v="5"/>
    <n v="348160.69"/>
  </r>
  <r>
    <x v="2"/>
    <x v="8"/>
    <n v="181"/>
    <s v="Mitchell Plant"/>
    <s v="Limestone"/>
    <n v="5020004"/>
    <x v="5"/>
    <n v="349600.97"/>
  </r>
  <r>
    <x v="0"/>
    <x v="4"/>
    <n v="181"/>
    <s v="Mitchell Plant"/>
    <s v="Limestone"/>
    <n v="5020004"/>
    <x v="5"/>
    <n v="358242.29"/>
  </r>
  <r>
    <x v="5"/>
    <x v="10"/>
    <n v="181"/>
    <s v="Mitchell Plant"/>
    <s v="Limestone"/>
    <n v="5020004"/>
    <x v="5"/>
    <n v="361972.78"/>
  </r>
  <r>
    <x v="6"/>
    <x v="8"/>
    <n v="181"/>
    <s v="Mitchell Plant"/>
    <s v="Limestone"/>
    <n v="5020004"/>
    <x v="5"/>
    <n v="367908.54"/>
  </r>
  <r>
    <x v="6"/>
    <x v="3"/>
    <n v="181"/>
    <s v="Mitchell Plant"/>
    <s v="Limestone"/>
    <n v="5020004"/>
    <x v="5"/>
    <n v="368630.79"/>
  </r>
  <r>
    <x v="7"/>
    <x v="10"/>
    <n v="181"/>
    <s v="Mitchell Plant"/>
    <s v="Limestone"/>
    <n v="5020004"/>
    <x v="5"/>
    <n v="369388.39"/>
  </r>
  <r>
    <x v="2"/>
    <x v="5"/>
    <n v="181"/>
    <s v="Mitchell Plant"/>
    <s v="Limestone"/>
    <n v="5020004"/>
    <x v="5"/>
    <n v="373157.32"/>
  </r>
  <r>
    <x v="2"/>
    <x v="5"/>
    <n v="117"/>
    <s v="Mitchell Plant"/>
    <s v="Limestone"/>
    <n v="5020004"/>
    <x v="5"/>
    <n v="375179.54"/>
  </r>
  <r>
    <x v="4"/>
    <x v="10"/>
    <n v="181"/>
    <s v="Mitchell Plant"/>
    <s v="Limestone"/>
    <n v="5020004"/>
    <x v="5"/>
    <n v="378873.51"/>
  </r>
  <r>
    <x v="6"/>
    <x v="9"/>
    <n v="181"/>
    <s v="Mitchell Plant"/>
    <s v="Limestone"/>
    <n v="5020004"/>
    <x v="5"/>
    <n v="379311.28900000005"/>
  </r>
  <r>
    <x v="4"/>
    <x v="2"/>
    <n v="181"/>
    <s v="Mitchell Plant"/>
    <s v="Limestone"/>
    <n v="5020004"/>
    <x v="5"/>
    <n v="384655.69"/>
  </r>
  <r>
    <x v="1"/>
    <x v="5"/>
    <n v="181"/>
    <s v="Mitchell Plant"/>
    <s v="Limestone"/>
    <n v="5020004"/>
    <x v="5"/>
    <n v="392958.88"/>
  </r>
  <r>
    <x v="4"/>
    <x v="8"/>
    <n v="181"/>
    <s v="Mitchell Plant"/>
    <s v="Limestone"/>
    <n v="5020004"/>
    <x v="5"/>
    <n v="393789.92"/>
  </r>
  <r>
    <x v="2"/>
    <x v="10"/>
    <n v="181"/>
    <s v="Mitchell Plant"/>
    <s v="Limestone"/>
    <n v="5020004"/>
    <x v="5"/>
    <n v="394138.35"/>
  </r>
  <r>
    <x v="4"/>
    <x v="11"/>
    <n v="181"/>
    <s v="Mitchell Plant"/>
    <s v="Limestone"/>
    <n v="5020004"/>
    <x v="5"/>
    <n v="406712.85"/>
  </r>
  <r>
    <x v="4"/>
    <x v="7"/>
    <n v="181"/>
    <s v="Mitchell Plant"/>
    <s v="Limestone"/>
    <n v="5020004"/>
    <x v="5"/>
    <n v="411026.58"/>
  </r>
  <r>
    <x v="3"/>
    <x v="1"/>
    <n v="181"/>
    <s v="Mitchell Plant"/>
    <s v="Limestone"/>
    <n v="5020004"/>
    <x v="5"/>
    <n v="411641.01"/>
  </r>
  <r>
    <x v="0"/>
    <x v="7"/>
    <n v="181"/>
    <s v="Mitchell Plant"/>
    <s v="Limestone"/>
    <n v="5020004"/>
    <x v="5"/>
    <n v="419737.69999999995"/>
  </r>
  <r>
    <x v="4"/>
    <x v="4"/>
    <n v="181"/>
    <s v="Mitchell Plant"/>
    <s v="Limestone"/>
    <n v="5020004"/>
    <x v="5"/>
    <n v="432211.87"/>
  </r>
  <r>
    <x v="1"/>
    <x v="3"/>
    <n v="181"/>
    <s v="Mitchell Plant"/>
    <s v="Limestone"/>
    <n v="5020004"/>
    <x v="5"/>
    <n v="437466.92"/>
  </r>
  <r>
    <x v="5"/>
    <x v="2"/>
    <n v="181"/>
    <s v="Mitchell Plant"/>
    <s v="Limestone"/>
    <n v="5020004"/>
    <x v="5"/>
    <n v="442748.81"/>
  </r>
  <r>
    <x v="5"/>
    <x v="3"/>
    <n v="181"/>
    <s v="Mitchell Plant"/>
    <s v="Limestone"/>
    <n v="5020004"/>
    <x v="5"/>
    <n v="449681.35"/>
  </r>
  <r>
    <x v="3"/>
    <x v="9"/>
    <n v="181"/>
    <s v="Mitchell Plant"/>
    <s v="Limestone"/>
    <n v="5020004"/>
    <x v="5"/>
    <n v="459915.27"/>
  </r>
  <r>
    <x v="3"/>
    <x v="11"/>
    <n v="181"/>
    <s v="Mitchell Plant"/>
    <s v="Limestone"/>
    <n v="5020004"/>
    <x v="5"/>
    <n v="463518.21"/>
  </r>
  <r>
    <x v="4"/>
    <x v="0"/>
    <n v="181"/>
    <s v="Mitchell Plant"/>
    <s v="Limestone"/>
    <n v="5020004"/>
    <x v="5"/>
    <n v="468340.21"/>
  </r>
  <r>
    <x v="3"/>
    <x v="6"/>
    <n v="181"/>
    <s v="Mitchell Plant"/>
    <s v="Limestone"/>
    <n v="5020004"/>
    <x v="5"/>
    <n v="469641.47"/>
  </r>
  <r>
    <x v="5"/>
    <x v="5"/>
    <n v="181"/>
    <s v="Mitchell Plant"/>
    <s v="Limestone"/>
    <n v="5020004"/>
    <x v="5"/>
    <n v="483038.95"/>
  </r>
  <r>
    <x v="1"/>
    <x v="8"/>
    <n v="181"/>
    <s v="Mitchell Plant"/>
    <s v="Limestone"/>
    <n v="5020004"/>
    <x v="5"/>
    <n v="495766.44999999995"/>
  </r>
  <r>
    <x v="2"/>
    <x v="3"/>
    <n v="117"/>
    <s v="Mitchell Plant"/>
    <s v="Limestone"/>
    <n v="5020004"/>
    <x v="5"/>
    <n v="500173.94"/>
  </r>
  <r>
    <x v="6"/>
    <x v="4"/>
    <n v="181"/>
    <s v="Mitchell Plant"/>
    <s v="Limestone"/>
    <n v="5020004"/>
    <x v="5"/>
    <n v="502136.9"/>
  </r>
  <r>
    <x v="2"/>
    <x v="7"/>
    <n v="117"/>
    <s v="Mitchell Plant"/>
    <s v="Limestone"/>
    <n v="5020004"/>
    <x v="5"/>
    <n v="503085.68"/>
  </r>
  <r>
    <x v="1"/>
    <x v="6"/>
    <n v="181"/>
    <s v="Mitchell Plant"/>
    <s v="Limestone"/>
    <n v="5020004"/>
    <x v="5"/>
    <n v="503720.48"/>
  </r>
  <r>
    <x v="2"/>
    <x v="7"/>
    <n v="181"/>
    <s v="Mitchell Plant"/>
    <s v="Limestone"/>
    <n v="5020004"/>
    <x v="5"/>
    <n v="503997.52"/>
  </r>
  <r>
    <x v="0"/>
    <x v="5"/>
    <n v="181"/>
    <s v="Mitchell Plant"/>
    <s v="Limestone"/>
    <n v="5020004"/>
    <x v="5"/>
    <n v="506070"/>
  </r>
  <r>
    <x v="2"/>
    <x v="6"/>
    <n v="181"/>
    <s v="Mitchell Plant"/>
    <s v="Limestone"/>
    <n v="5020004"/>
    <x v="5"/>
    <n v="508142.46"/>
  </r>
  <r>
    <x v="3"/>
    <x v="8"/>
    <n v="181"/>
    <s v="Mitchell Plant"/>
    <s v="Limestone"/>
    <n v="5020004"/>
    <x v="5"/>
    <n v="517955.38"/>
  </r>
  <r>
    <x v="7"/>
    <x v="8"/>
    <n v="181"/>
    <s v="Mitchell Plant"/>
    <s v="Limestone"/>
    <n v="5020004"/>
    <x v="5"/>
    <n v="520308.35"/>
  </r>
  <r>
    <x v="6"/>
    <x v="5"/>
    <n v="181"/>
    <s v="Mitchell Plant"/>
    <s v="Limestone"/>
    <n v="5020004"/>
    <x v="5"/>
    <n v="524151.22"/>
  </r>
  <r>
    <x v="5"/>
    <x v="9"/>
    <n v="181"/>
    <s v="Mitchell Plant"/>
    <s v="Limestone"/>
    <n v="5020004"/>
    <x v="5"/>
    <n v="526905.01"/>
  </r>
  <r>
    <x v="6"/>
    <x v="0"/>
    <n v="181"/>
    <s v="Mitchell Plant"/>
    <s v="Limestone"/>
    <n v="5020004"/>
    <x v="5"/>
    <n v="527018.11"/>
  </r>
  <r>
    <x v="7"/>
    <x v="9"/>
    <n v="181"/>
    <s v="Mitchell Plant"/>
    <s v="Limestone"/>
    <n v="5020004"/>
    <x v="5"/>
    <n v="529998.31000000006"/>
  </r>
  <r>
    <x v="1"/>
    <x v="2"/>
    <n v="181"/>
    <s v="Mitchell Plant"/>
    <s v="Limestone"/>
    <n v="5020004"/>
    <x v="5"/>
    <n v="534171.38"/>
  </r>
  <r>
    <x v="5"/>
    <x v="8"/>
    <n v="181"/>
    <s v="Mitchell Plant"/>
    <s v="Limestone"/>
    <n v="5020004"/>
    <x v="5"/>
    <n v="541528.13"/>
  </r>
  <r>
    <x v="6"/>
    <x v="7"/>
    <n v="181"/>
    <s v="Mitchell Plant"/>
    <s v="Limestone"/>
    <n v="5020004"/>
    <x v="5"/>
    <n v="554693.81999999995"/>
  </r>
  <r>
    <x v="0"/>
    <x v="8"/>
    <n v="181"/>
    <s v="Mitchell Plant"/>
    <s v="Limestone"/>
    <n v="5020004"/>
    <x v="5"/>
    <n v="555225.37"/>
  </r>
  <r>
    <x v="1"/>
    <x v="10"/>
    <n v="181"/>
    <s v="Mitchell Plant"/>
    <s v="Limestone"/>
    <n v="5020004"/>
    <x v="5"/>
    <n v="562499.69999999995"/>
  </r>
  <r>
    <x v="6"/>
    <x v="6"/>
    <n v="181"/>
    <s v="Mitchell Plant"/>
    <s v="Limestone"/>
    <n v="5020004"/>
    <x v="5"/>
    <n v="562753.70000000007"/>
  </r>
  <r>
    <x v="2"/>
    <x v="9"/>
    <n v="181"/>
    <s v="Mitchell Plant"/>
    <s v="Limestone"/>
    <n v="5020004"/>
    <x v="5"/>
    <n v="564616.11999999988"/>
  </r>
  <r>
    <x v="1"/>
    <x v="11"/>
    <n v="181"/>
    <s v="Mitchell Plant"/>
    <s v="Limestone"/>
    <n v="5020004"/>
    <x v="5"/>
    <n v="576181.13"/>
  </r>
  <r>
    <x v="0"/>
    <x v="2"/>
    <n v="181"/>
    <s v="Mitchell Plant"/>
    <s v="Limestone"/>
    <n v="5020004"/>
    <x v="5"/>
    <n v="578259.51000000013"/>
  </r>
  <r>
    <x v="7"/>
    <x v="2"/>
    <n v="181"/>
    <s v="Mitchell Plant"/>
    <s v="Limestone"/>
    <n v="5020004"/>
    <x v="5"/>
    <n v="579118.96"/>
  </r>
  <r>
    <x v="4"/>
    <x v="1"/>
    <n v="181"/>
    <s v="Mitchell Plant"/>
    <s v="Limestone"/>
    <n v="5020004"/>
    <x v="5"/>
    <n v="581065.09"/>
  </r>
  <r>
    <x v="4"/>
    <x v="6"/>
    <n v="181"/>
    <s v="Mitchell Plant"/>
    <s v="Limestone"/>
    <n v="5020004"/>
    <x v="5"/>
    <n v="582884.79"/>
  </r>
  <r>
    <x v="7"/>
    <x v="5"/>
    <n v="181"/>
    <s v="Mitchell Plant"/>
    <s v="Limestone"/>
    <n v="5020004"/>
    <x v="5"/>
    <n v="587336.83900000004"/>
  </r>
  <r>
    <x v="1"/>
    <x v="9"/>
    <n v="181"/>
    <s v="Mitchell Plant"/>
    <s v="Limestone"/>
    <n v="5020004"/>
    <x v="5"/>
    <n v="590854.39"/>
  </r>
  <r>
    <x v="1"/>
    <x v="0"/>
    <n v="181"/>
    <s v="Mitchell Plant"/>
    <s v="Limestone"/>
    <n v="5020004"/>
    <x v="5"/>
    <n v="601967.49"/>
  </r>
  <r>
    <x v="2"/>
    <x v="4"/>
    <n v="181"/>
    <s v="Mitchell Plant"/>
    <s v="Limestone"/>
    <n v="5020004"/>
    <x v="5"/>
    <n v="607999.93000000005"/>
  </r>
  <r>
    <x v="1"/>
    <x v="4"/>
    <n v="181"/>
    <s v="Mitchell Plant"/>
    <s v="Limestone"/>
    <n v="5020004"/>
    <x v="5"/>
    <n v="619978.16"/>
  </r>
  <r>
    <x v="7"/>
    <x v="4"/>
    <n v="181"/>
    <s v="Mitchell Plant"/>
    <s v="Limestone"/>
    <n v="5020004"/>
    <x v="5"/>
    <n v="623844.29999999993"/>
  </r>
  <r>
    <x v="1"/>
    <x v="1"/>
    <n v="181"/>
    <s v="Mitchell Plant"/>
    <s v="Limestone"/>
    <n v="5020004"/>
    <x v="5"/>
    <n v="627768.18999999994"/>
  </r>
  <r>
    <x v="6"/>
    <x v="1"/>
    <n v="181"/>
    <s v="Mitchell Plant"/>
    <s v="Limestone"/>
    <n v="5020004"/>
    <x v="5"/>
    <n v="628178.04"/>
  </r>
  <r>
    <x v="5"/>
    <x v="4"/>
    <n v="181"/>
    <s v="Mitchell Plant"/>
    <s v="Limestone"/>
    <n v="5020004"/>
    <x v="5"/>
    <n v="663841.73"/>
  </r>
  <r>
    <x v="7"/>
    <x v="0"/>
    <n v="181"/>
    <s v="Mitchell Plant"/>
    <s v="Limestone"/>
    <n v="5020004"/>
    <x v="5"/>
    <n v="669269.55000000005"/>
  </r>
  <r>
    <x v="5"/>
    <x v="6"/>
    <n v="181"/>
    <s v="Mitchell Plant"/>
    <s v="Limestone"/>
    <n v="5020004"/>
    <x v="5"/>
    <n v="673763.47"/>
  </r>
  <r>
    <x v="1"/>
    <x v="7"/>
    <n v="181"/>
    <s v="Mitchell Plant"/>
    <s v="Limestone"/>
    <n v="5020004"/>
    <x v="5"/>
    <n v="674173.12000000011"/>
  </r>
  <r>
    <x v="7"/>
    <x v="7"/>
    <n v="181"/>
    <s v="Mitchell Plant"/>
    <s v="Limestone"/>
    <n v="5020004"/>
    <x v="5"/>
    <n v="694182.57"/>
  </r>
  <r>
    <x v="0"/>
    <x v="9"/>
    <n v="181"/>
    <s v="Mitchell Plant"/>
    <s v="Limestone"/>
    <n v="5020004"/>
    <x v="5"/>
    <n v="695079.34"/>
  </r>
  <r>
    <x v="7"/>
    <x v="3"/>
    <n v="181"/>
    <s v="Mitchell Plant"/>
    <s v="Limestone"/>
    <n v="5020004"/>
    <x v="5"/>
    <n v="706417.59"/>
  </r>
  <r>
    <x v="0"/>
    <x v="11"/>
    <n v="181"/>
    <s v="Mitchell Plant"/>
    <s v="Limestone"/>
    <n v="5020004"/>
    <x v="5"/>
    <n v="732836.14"/>
  </r>
  <r>
    <x v="0"/>
    <x v="0"/>
    <n v="181"/>
    <s v="Mitchell Plant"/>
    <s v="Limestone"/>
    <n v="5020004"/>
    <x v="5"/>
    <n v="736913.3"/>
  </r>
  <r>
    <x v="5"/>
    <x v="7"/>
    <n v="181"/>
    <s v="Mitchell Plant"/>
    <s v="Limestone"/>
    <n v="5020004"/>
    <x v="5"/>
    <n v="748936.62"/>
  </r>
  <r>
    <x v="0"/>
    <x v="6"/>
    <n v="181"/>
    <s v="Mitchell Plant"/>
    <s v="Limestone"/>
    <n v="5020004"/>
    <x v="5"/>
    <n v="765239.72"/>
  </r>
  <r>
    <x v="7"/>
    <x v="6"/>
    <n v="181"/>
    <s v="Mitchell Plant"/>
    <s v="Limestone"/>
    <n v="5020004"/>
    <x v="5"/>
    <n v="768701.2"/>
  </r>
  <r>
    <x v="6"/>
    <x v="2"/>
    <n v="181"/>
    <s v="Mitchell Plant"/>
    <s v="Limestone"/>
    <n v="5020004"/>
    <x v="5"/>
    <n v="770384.09"/>
  </r>
  <r>
    <x v="7"/>
    <x v="1"/>
    <n v="181"/>
    <s v="Mitchell Plant"/>
    <s v="Limestone"/>
    <n v="5020004"/>
    <x v="5"/>
    <n v="788892.17"/>
  </r>
  <r>
    <x v="5"/>
    <x v="0"/>
    <n v="181"/>
    <s v="Mitchell Plant"/>
    <s v="Limestone"/>
    <n v="5020004"/>
    <x v="5"/>
    <n v="791911.34"/>
  </r>
  <r>
    <x v="5"/>
    <x v="1"/>
    <n v="181"/>
    <s v="Mitchell Plant"/>
    <s v="Limestone"/>
    <n v="5020004"/>
    <x v="5"/>
    <n v="798688.66"/>
  </r>
  <r>
    <x v="5"/>
    <x v="11"/>
    <n v="181"/>
    <s v="Mitchell Plant"/>
    <s v="Limestone"/>
    <n v="5020004"/>
    <x v="5"/>
    <n v="919083.59000000008"/>
  </r>
  <r>
    <x v="2"/>
    <x v="3"/>
    <n v="181"/>
    <s v="Mitchell Plant"/>
    <s v="Limestone"/>
    <n v="5020004"/>
    <x v="5"/>
    <n v="1015570.35"/>
  </r>
  <r>
    <x v="0"/>
    <x v="2"/>
    <n v="181"/>
    <s v="Mitchell Plant"/>
    <s v="Polymer"/>
    <n v="5020005"/>
    <x v="6"/>
    <n v="-0.01"/>
  </r>
  <r>
    <x v="0"/>
    <x v="9"/>
    <n v="181"/>
    <s v="Mitchell Plant"/>
    <s v="Polymer"/>
    <n v="5020005"/>
    <x v="6"/>
    <n v="0.05"/>
  </r>
  <r>
    <x v="0"/>
    <x v="11"/>
    <n v="181"/>
    <s v="Mitchell Plant"/>
    <s v="Polymer"/>
    <n v="5020005"/>
    <x v="6"/>
    <n v="1.92"/>
  </r>
  <r>
    <x v="1"/>
    <x v="8"/>
    <n v="181"/>
    <s v="Mitchell Plant"/>
    <s v="Polymer"/>
    <n v="5020005"/>
    <x v="6"/>
    <n v="4.09"/>
  </r>
  <r>
    <x v="1"/>
    <x v="1"/>
    <n v="181"/>
    <s v="Mitchell Plant"/>
    <s v="Polymer"/>
    <n v="5020005"/>
    <x v="6"/>
    <n v="6.32"/>
  </r>
  <r>
    <x v="0"/>
    <x v="4"/>
    <n v="181"/>
    <s v="Mitchell Plant"/>
    <s v="Polymer"/>
    <n v="5020005"/>
    <x v="6"/>
    <n v="93.46"/>
  </r>
  <r>
    <x v="0"/>
    <x v="6"/>
    <n v="181"/>
    <s v="Mitchell Plant"/>
    <s v="Polymer"/>
    <n v="5020005"/>
    <x v="6"/>
    <n v="234.28"/>
  </r>
  <r>
    <x v="1"/>
    <x v="10"/>
    <n v="181"/>
    <s v="Mitchell Plant"/>
    <s v="Polymer"/>
    <n v="5020005"/>
    <x v="6"/>
    <n v="244.94"/>
  </r>
  <r>
    <x v="5"/>
    <x v="10"/>
    <n v="181"/>
    <s v="Mitchell Plant"/>
    <s v="Polymer"/>
    <n v="5020005"/>
    <x v="6"/>
    <n v="289.25"/>
  </r>
  <r>
    <x v="1"/>
    <x v="3"/>
    <n v="181"/>
    <s v="Mitchell Plant"/>
    <s v="Polymer"/>
    <n v="5020005"/>
    <x v="6"/>
    <n v="362.96"/>
  </r>
  <r>
    <x v="1"/>
    <x v="0"/>
    <n v="181"/>
    <s v="Mitchell Plant"/>
    <s v="Polymer"/>
    <n v="5020005"/>
    <x v="6"/>
    <n v="466.14"/>
  </r>
  <r>
    <x v="0"/>
    <x v="7"/>
    <n v="181"/>
    <s v="Mitchell Plant"/>
    <s v="Polymer"/>
    <n v="5020005"/>
    <x v="6"/>
    <n v="605.41999999999996"/>
  </r>
  <r>
    <x v="1"/>
    <x v="5"/>
    <n v="181"/>
    <s v="Mitchell Plant"/>
    <s v="Polymer"/>
    <n v="5020005"/>
    <x v="6"/>
    <n v="742.85"/>
  </r>
  <r>
    <x v="5"/>
    <x v="8"/>
    <n v="181"/>
    <s v="Mitchell Plant"/>
    <s v="Polymer"/>
    <n v="5020005"/>
    <x v="6"/>
    <n v="857.2"/>
  </r>
  <r>
    <x v="0"/>
    <x v="8"/>
    <n v="181"/>
    <s v="Mitchell Plant"/>
    <s v="Polymer"/>
    <n v="5020005"/>
    <x v="6"/>
    <n v="867.9"/>
  </r>
  <r>
    <x v="1"/>
    <x v="11"/>
    <n v="181"/>
    <s v="Mitchell Plant"/>
    <s v="Polymer"/>
    <n v="5020005"/>
    <x v="6"/>
    <n v="868.91"/>
  </r>
  <r>
    <x v="2"/>
    <x v="0"/>
    <n v="117"/>
    <s v="Mitchell Plant"/>
    <s v="Polymer"/>
    <n v="5020005"/>
    <x v="6"/>
    <n v="894.56"/>
  </r>
  <r>
    <x v="2"/>
    <x v="0"/>
    <n v="181"/>
    <s v="Mitchell Plant"/>
    <s v="Polymer"/>
    <n v="5020005"/>
    <x v="6"/>
    <n v="894.59999999999991"/>
  </r>
  <r>
    <x v="5"/>
    <x v="4"/>
    <n v="181"/>
    <s v="Mitchell Plant"/>
    <s v="Polymer"/>
    <n v="5020005"/>
    <x v="6"/>
    <n v="1059.81"/>
  </r>
  <r>
    <x v="1"/>
    <x v="4"/>
    <n v="181"/>
    <s v="Mitchell Plant"/>
    <s v="Polymer"/>
    <n v="5020005"/>
    <x v="6"/>
    <n v="1085.1500000000001"/>
  </r>
  <r>
    <x v="5"/>
    <x v="5"/>
    <n v="181"/>
    <s v="Mitchell Plant"/>
    <s v="Polymer"/>
    <n v="5020005"/>
    <x v="6"/>
    <n v="1209.23"/>
  </r>
  <r>
    <x v="1"/>
    <x v="7"/>
    <n v="181"/>
    <s v="Mitchell Plant"/>
    <s v="Polymer"/>
    <n v="5020005"/>
    <x v="6"/>
    <n v="1221.3499999999999"/>
  </r>
  <r>
    <x v="5"/>
    <x v="6"/>
    <n v="181"/>
    <s v="Mitchell Plant"/>
    <s v="Polymer"/>
    <n v="5020005"/>
    <x v="6"/>
    <n v="1238.43"/>
  </r>
  <r>
    <x v="5"/>
    <x v="3"/>
    <n v="181"/>
    <s v="Mitchell Plant"/>
    <s v="Polymer"/>
    <n v="5020005"/>
    <x v="6"/>
    <n v="1249.5"/>
  </r>
  <r>
    <x v="5"/>
    <x v="11"/>
    <n v="181"/>
    <s v="Mitchell Plant"/>
    <s v="Polymer"/>
    <n v="5020005"/>
    <x v="6"/>
    <n v="1315.89"/>
  </r>
  <r>
    <x v="5"/>
    <x v="0"/>
    <n v="181"/>
    <s v="Mitchell Plant"/>
    <s v="Polymer"/>
    <n v="5020005"/>
    <x v="6"/>
    <n v="1328.17"/>
  </r>
  <r>
    <x v="1"/>
    <x v="2"/>
    <n v="181"/>
    <s v="Mitchell Plant"/>
    <s v="Polymer"/>
    <n v="5020005"/>
    <x v="6"/>
    <n v="1399.01"/>
  </r>
  <r>
    <x v="7"/>
    <x v="9"/>
    <n v="181"/>
    <s v="Mitchell Plant"/>
    <s v="Polymer"/>
    <n v="5020005"/>
    <x v="6"/>
    <n v="1437.92"/>
  </r>
  <r>
    <x v="7"/>
    <x v="8"/>
    <n v="181"/>
    <s v="Mitchell Plant"/>
    <s v="Polymer"/>
    <n v="5020005"/>
    <x v="6"/>
    <n v="1451.31"/>
  </r>
  <r>
    <x v="1"/>
    <x v="6"/>
    <n v="181"/>
    <s v="Mitchell Plant"/>
    <s v="Polymer"/>
    <n v="5020005"/>
    <x v="6"/>
    <n v="1732.22"/>
  </r>
  <r>
    <x v="3"/>
    <x v="3"/>
    <n v="181"/>
    <s v="Mitchell Plant"/>
    <s v="Polymer"/>
    <n v="5020005"/>
    <x v="6"/>
    <n v="2090.1239999999998"/>
  </r>
  <r>
    <x v="1"/>
    <x v="9"/>
    <n v="181"/>
    <s v="Mitchell Plant"/>
    <s v="Polymer"/>
    <n v="5020005"/>
    <x v="6"/>
    <n v="2326.4699999999998"/>
  </r>
  <r>
    <x v="7"/>
    <x v="6"/>
    <n v="181"/>
    <s v="Mitchell Plant"/>
    <s v="Polymer"/>
    <n v="5020005"/>
    <x v="6"/>
    <n v="2382.4899999999998"/>
  </r>
  <r>
    <x v="4"/>
    <x v="4"/>
    <n v="181"/>
    <s v="Mitchell Plant"/>
    <s v="Polymer"/>
    <n v="5020005"/>
    <x v="6"/>
    <n v="2486.6909999999998"/>
  </r>
  <r>
    <x v="0"/>
    <x v="0"/>
    <n v="181"/>
    <s v="Mitchell Plant"/>
    <s v="Polymer"/>
    <n v="5020005"/>
    <x v="6"/>
    <n v="2504.0500000000002"/>
  </r>
  <r>
    <x v="7"/>
    <x v="3"/>
    <n v="181"/>
    <s v="Mitchell Plant"/>
    <s v="Polymer"/>
    <n v="5020005"/>
    <x v="6"/>
    <n v="2511.12"/>
  </r>
  <r>
    <x v="7"/>
    <x v="1"/>
    <n v="181"/>
    <s v="Mitchell Plant"/>
    <s v="Polymer"/>
    <n v="5020005"/>
    <x v="6"/>
    <n v="2522.69"/>
  </r>
  <r>
    <x v="7"/>
    <x v="11"/>
    <n v="181"/>
    <s v="Mitchell Plant"/>
    <s v="Polymer"/>
    <n v="5020005"/>
    <x v="6"/>
    <n v="2543.31"/>
  </r>
  <r>
    <x v="7"/>
    <x v="5"/>
    <n v="181"/>
    <s v="Mitchell Plant"/>
    <s v="Polymer"/>
    <n v="5020005"/>
    <x v="6"/>
    <n v="2619.2600000000002"/>
  </r>
  <r>
    <x v="4"/>
    <x v="7"/>
    <n v="181"/>
    <s v="Mitchell Plant"/>
    <s v="Polymer"/>
    <n v="5020005"/>
    <x v="6"/>
    <n v="2833.65"/>
  </r>
  <r>
    <x v="4"/>
    <x v="11"/>
    <n v="181"/>
    <s v="Mitchell Plant"/>
    <s v="Polymer"/>
    <n v="5020005"/>
    <x v="6"/>
    <n v="2834.81"/>
  </r>
  <r>
    <x v="3"/>
    <x v="9"/>
    <n v="181"/>
    <s v="Mitchell Plant"/>
    <s v="Polymer"/>
    <n v="5020005"/>
    <x v="6"/>
    <n v="2948.0149999999999"/>
  </r>
  <r>
    <x v="3"/>
    <x v="4"/>
    <n v="181"/>
    <s v="Mitchell Plant"/>
    <s v="Polymer"/>
    <n v="5020005"/>
    <x v="6"/>
    <n v="3153.1579999999999"/>
  </r>
  <r>
    <x v="3"/>
    <x v="1"/>
    <n v="181"/>
    <s v="Mitchell Plant"/>
    <s v="Polymer"/>
    <n v="5020005"/>
    <x v="6"/>
    <n v="3205.4490000000001"/>
  </r>
  <r>
    <x v="7"/>
    <x v="10"/>
    <n v="181"/>
    <s v="Mitchell Plant"/>
    <s v="Polymer"/>
    <n v="5020005"/>
    <x v="6"/>
    <n v="3209.93"/>
  </r>
  <r>
    <x v="5"/>
    <x v="7"/>
    <n v="181"/>
    <s v="Mitchell Plant"/>
    <s v="Polymer"/>
    <n v="5020005"/>
    <x v="6"/>
    <n v="3252.66"/>
  </r>
  <r>
    <x v="5"/>
    <x v="9"/>
    <n v="181"/>
    <s v="Mitchell Plant"/>
    <s v="Polymer"/>
    <n v="5020005"/>
    <x v="6"/>
    <n v="3336.32"/>
  </r>
  <r>
    <x v="4"/>
    <x v="5"/>
    <n v="181"/>
    <s v="Mitchell Plant"/>
    <s v="Polymer"/>
    <n v="5020005"/>
    <x v="6"/>
    <n v="3361.549"/>
  </r>
  <r>
    <x v="4"/>
    <x v="9"/>
    <n v="181"/>
    <s v="Mitchell Plant"/>
    <s v="Polymer"/>
    <n v="5020005"/>
    <x v="6"/>
    <n v="3666.65"/>
  </r>
  <r>
    <x v="4"/>
    <x v="0"/>
    <n v="181"/>
    <s v="Mitchell Plant"/>
    <s v="Polymer"/>
    <n v="5020005"/>
    <x v="6"/>
    <n v="3714.7489999999998"/>
  </r>
  <r>
    <x v="4"/>
    <x v="3"/>
    <n v="181"/>
    <s v="Mitchell Plant"/>
    <s v="Polymer"/>
    <n v="5020005"/>
    <x v="6"/>
    <n v="3815.931"/>
  </r>
  <r>
    <x v="7"/>
    <x v="2"/>
    <n v="181"/>
    <s v="Mitchell Plant"/>
    <s v="Polymer"/>
    <n v="5020005"/>
    <x v="6"/>
    <n v="3839.51"/>
  </r>
  <r>
    <x v="4"/>
    <x v="8"/>
    <n v="181"/>
    <s v="Mitchell Plant"/>
    <s v="Polymer"/>
    <n v="5020005"/>
    <x v="6"/>
    <n v="3942.46"/>
  </r>
  <r>
    <x v="4"/>
    <x v="1"/>
    <n v="181"/>
    <s v="Mitchell Plant"/>
    <s v="Polymer"/>
    <n v="5020005"/>
    <x v="6"/>
    <n v="4039.11"/>
  </r>
  <r>
    <x v="6"/>
    <x v="5"/>
    <n v="181"/>
    <s v="Mitchell Plant"/>
    <s v="Polymer"/>
    <n v="5020005"/>
    <x v="6"/>
    <n v="4179.66"/>
  </r>
  <r>
    <x v="6"/>
    <x v="3"/>
    <n v="181"/>
    <s v="Mitchell Plant"/>
    <s v="Polymer"/>
    <n v="5020005"/>
    <x v="6"/>
    <n v="4187.83"/>
  </r>
  <r>
    <x v="6"/>
    <x v="2"/>
    <n v="181"/>
    <s v="Mitchell Plant"/>
    <s v="Polymer"/>
    <n v="5020005"/>
    <x v="6"/>
    <n v="4343.51"/>
  </r>
  <r>
    <x v="4"/>
    <x v="10"/>
    <n v="181"/>
    <s v="Mitchell Plant"/>
    <s v="Polymer"/>
    <n v="5020005"/>
    <x v="6"/>
    <n v="4346.6980000000003"/>
  </r>
  <r>
    <x v="7"/>
    <x v="7"/>
    <n v="181"/>
    <s v="Mitchell Plant"/>
    <s v="Polymer"/>
    <n v="5020005"/>
    <x v="6"/>
    <n v="4446.59"/>
  </r>
  <r>
    <x v="7"/>
    <x v="4"/>
    <n v="181"/>
    <s v="Mitchell Plant"/>
    <s v="Polymer"/>
    <n v="5020005"/>
    <x v="6"/>
    <n v="4564.96"/>
  </r>
  <r>
    <x v="4"/>
    <x v="6"/>
    <n v="181"/>
    <s v="Mitchell Plant"/>
    <s v="Polymer"/>
    <n v="5020005"/>
    <x v="6"/>
    <n v="4619.09"/>
  </r>
  <r>
    <x v="5"/>
    <x v="2"/>
    <n v="181"/>
    <s v="Mitchell Plant"/>
    <s v="Polymer"/>
    <n v="5020005"/>
    <x v="6"/>
    <n v="4787.7299999999996"/>
  </r>
  <r>
    <x v="6"/>
    <x v="10"/>
    <n v="181"/>
    <s v="Mitchell Plant"/>
    <s v="Polymer"/>
    <n v="5020005"/>
    <x v="6"/>
    <n v="4848.55"/>
  </r>
  <r>
    <x v="6"/>
    <x v="4"/>
    <n v="181"/>
    <s v="Mitchell Plant"/>
    <s v="Polymer"/>
    <n v="5020005"/>
    <x v="6"/>
    <n v="5061.6000000000004"/>
  </r>
  <r>
    <x v="6"/>
    <x v="9"/>
    <n v="181"/>
    <s v="Mitchell Plant"/>
    <s v="Polymer"/>
    <n v="5020005"/>
    <x v="6"/>
    <n v="5353.18"/>
  </r>
  <r>
    <x v="6"/>
    <x v="6"/>
    <n v="181"/>
    <s v="Mitchell Plant"/>
    <s v="Polymer"/>
    <n v="5020005"/>
    <x v="6"/>
    <n v="5461.17"/>
  </r>
  <r>
    <x v="5"/>
    <x v="1"/>
    <n v="181"/>
    <s v="Mitchell Plant"/>
    <s v="Polymer"/>
    <n v="5020005"/>
    <x v="6"/>
    <n v="5473.35"/>
  </r>
  <r>
    <x v="6"/>
    <x v="8"/>
    <n v="181"/>
    <s v="Mitchell Plant"/>
    <s v="Polymer"/>
    <n v="5020005"/>
    <x v="6"/>
    <n v="5780.05"/>
  </r>
  <r>
    <x v="6"/>
    <x v="0"/>
    <n v="181"/>
    <s v="Mitchell Plant"/>
    <s v="Polymer"/>
    <n v="5020005"/>
    <x v="6"/>
    <n v="5837.75"/>
  </r>
  <r>
    <x v="3"/>
    <x v="7"/>
    <n v="181"/>
    <s v="Mitchell Plant"/>
    <s v="Polymer"/>
    <n v="5020005"/>
    <x v="6"/>
    <n v="5858.5020000000004"/>
  </r>
  <r>
    <x v="6"/>
    <x v="11"/>
    <n v="181"/>
    <s v="Mitchell Plant"/>
    <s v="Polymer"/>
    <n v="5020005"/>
    <x v="6"/>
    <n v="6251.95"/>
  </r>
  <r>
    <x v="7"/>
    <x v="0"/>
    <n v="181"/>
    <s v="Mitchell Plant"/>
    <s v="Polymer"/>
    <n v="5020005"/>
    <x v="6"/>
    <n v="6578.63"/>
  </r>
  <r>
    <x v="2"/>
    <x v="7"/>
    <n v="117"/>
    <s v="Mitchell Plant"/>
    <s v="Polymer"/>
    <n v="5020005"/>
    <x v="6"/>
    <n v="6876.66"/>
  </r>
  <r>
    <x v="2"/>
    <x v="7"/>
    <n v="181"/>
    <s v="Mitchell Plant"/>
    <s v="Polymer"/>
    <n v="5020005"/>
    <x v="6"/>
    <n v="6890.58"/>
  </r>
  <r>
    <x v="2"/>
    <x v="11"/>
    <n v="117"/>
    <s v="Mitchell Plant"/>
    <s v="Polymer"/>
    <n v="5020005"/>
    <x v="6"/>
    <n v="7155.36"/>
  </r>
  <r>
    <x v="2"/>
    <x v="11"/>
    <n v="181"/>
    <s v="Mitchell Plant"/>
    <s v="Polymer"/>
    <n v="5020005"/>
    <x v="6"/>
    <n v="7259.13"/>
  </r>
  <r>
    <x v="6"/>
    <x v="7"/>
    <n v="181"/>
    <s v="Mitchell Plant"/>
    <s v="Polymer"/>
    <n v="5020005"/>
    <x v="6"/>
    <n v="8199.0299999999988"/>
  </r>
  <r>
    <x v="2"/>
    <x v="3"/>
    <n v="117"/>
    <s v="Mitchell Plant"/>
    <s v="Polymer"/>
    <n v="5020005"/>
    <x v="6"/>
    <n v="8203.7900000000009"/>
  </r>
  <r>
    <x v="3"/>
    <x v="8"/>
    <n v="181"/>
    <s v="Mitchell Plant"/>
    <s v="Polymer"/>
    <n v="5020005"/>
    <x v="6"/>
    <n v="8355.8189999999995"/>
  </r>
  <r>
    <x v="2"/>
    <x v="3"/>
    <n v="181"/>
    <s v="Mitchell Plant"/>
    <s v="Polymer"/>
    <n v="5020005"/>
    <x v="6"/>
    <n v="8379.73"/>
  </r>
  <r>
    <x v="2"/>
    <x v="4"/>
    <n v="117"/>
    <s v="Mitchell Plant"/>
    <s v="Polymer"/>
    <n v="5020005"/>
    <x v="6"/>
    <n v="8471.2800000000007"/>
  </r>
  <r>
    <x v="6"/>
    <x v="1"/>
    <n v="181"/>
    <s v="Mitchell Plant"/>
    <s v="Polymer"/>
    <n v="5020005"/>
    <x v="6"/>
    <n v="8570.99"/>
  </r>
  <r>
    <x v="2"/>
    <x v="9"/>
    <n v="181"/>
    <s v="Mitchell Plant"/>
    <s v="Polymer"/>
    <n v="5020005"/>
    <x v="6"/>
    <n v="8730.2999999999993"/>
  </r>
  <r>
    <x v="3"/>
    <x v="11"/>
    <n v="181"/>
    <s v="Mitchell Plant"/>
    <s v="Polymer"/>
    <n v="5020005"/>
    <x v="6"/>
    <n v="8776.1880000000001"/>
  </r>
  <r>
    <x v="2"/>
    <x v="10"/>
    <n v="117"/>
    <s v="Mitchell Plant"/>
    <s v="Polymer"/>
    <n v="5020005"/>
    <x v="6"/>
    <n v="8933.7000000000007"/>
  </r>
  <r>
    <x v="3"/>
    <x v="10"/>
    <n v="181"/>
    <s v="Mitchell Plant"/>
    <s v="Polymer"/>
    <n v="5020005"/>
    <x v="6"/>
    <n v="8944.0759999999991"/>
  </r>
  <r>
    <x v="2"/>
    <x v="4"/>
    <n v="181"/>
    <s v="Mitchell Plant"/>
    <s v="Polymer"/>
    <n v="5020005"/>
    <x v="6"/>
    <n v="8967"/>
  </r>
  <r>
    <x v="2"/>
    <x v="9"/>
    <n v="117"/>
    <s v="Mitchell Plant"/>
    <s v="Polymer"/>
    <n v="5020005"/>
    <x v="6"/>
    <n v="8988.98"/>
  </r>
  <r>
    <x v="2"/>
    <x v="5"/>
    <n v="181"/>
    <s v="Mitchell Plant"/>
    <s v="Polymer"/>
    <n v="5020005"/>
    <x v="6"/>
    <n v="9040.07"/>
  </r>
  <r>
    <x v="2"/>
    <x v="5"/>
    <n v="117"/>
    <s v="Mitchell Plant"/>
    <s v="Polymer"/>
    <n v="5020005"/>
    <x v="6"/>
    <n v="9090.4100000000017"/>
  </r>
  <r>
    <x v="2"/>
    <x v="1"/>
    <n v="181"/>
    <s v="Mitchell Plant"/>
    <s v="Polymer"/>
    <n v="5020005"/>
    <x v="6"/>
    <n v="9206.51"/>
  </r>
  <r>
    <x v="3"/>
    <x v="6"/>
    <n v="181"/>
    <s v="Mitchell Plant"/>
    <s v="Polymer"/>
    <n v="5020005"/>
    <x v="6"/>
    <n v="9281.7559999999994"/>
  </r>
  <r>
    <x v="2"/>
    <x v="2"/>
    <n v="181"/>
    <s v="Mitchell Plant"/>
    <s v="Polymer"/>
    <n v="5020005"/>
    <x v="6"/>
    <n v="9330.93"/>
  </r>
  <r>
    <x v="2"/>
    <x v="2"/>
    <n v="117"/>
    <s v="Mitchell Plant"/>
    <s v="Polymer"/>
    <n v="5020005"/>
    <x v="6"/>
    <n v="9390.68"/>
  </r>
  <r>
    <x v="2"/>
    <x v="6"/>
    <n v="117"/>
    <s v="Mitchell Plant"/>
    <s v="Polymer"/>
    <n v="5020005"/>
    <x v="6"/>
    <n v="9679.5300000000007"/>
  </r>
  <r>
    <x v="2"/>
    <x v="1"/>
    <n v="117"/>
    <s v="Mitchell Plant"/>
    <s v="Polymer"/>
    <n v="5020005"/>
    <x v="6"/>
    <n v="9694.18"/>
  </r>
  <r>
    <x v="2"/>
    <x v="6"/>
    <n v="181"/>
    <s v="Mitchell Plant"/>
    <s v="Polymer"/>
    <n v="5020005"/>
    <x v="6"/>
    <n v="9737.8799999999992"/>
  </r>
  <r>
    <x v="4"/>
    <x v="2"/>
    <n v="181"/>
    <s v="Mitchell Plant"/>
    <s v="Polymer"/>
    <n v="5020005"/>
    <x v="6"/>
    <n v="10051.939"/>
  </r>
  <r>
    <x v="2"/>
    <x v="10"/>
    <n v="181"/>
    <s v="Mitchell Plant"/>
    <s v="Polymer"/>
    <n v="5020005"/>
    <x v="6"/>
    <n v="10118.36"/>
  </r>
  <r>
    <x v="2"/>
    <x v="8"/>
    <n v="181"/>
    <s v="Mitchell Plant"/>
    <s v="Polymer"/>
    <n v="5020005"/>
    <x v="6"/>
    <n v="10141.830000000002"/>
  </r>
  <r>
    <x v="2"/>
    <x v="8"/>
    <n v="117"/>
    <s v="Mitchell Plant"/>
    <s v="Polymer"/>
    <n v="5020005"/>
    <x v="6"/>
    <n v="10247.509999999998"/>
  </r>
  <r>
    <x v="2"/>
    <x v="11"/>
    <n v="117"/>
    <s v="Mitchell Plant"/>
    <s v="Lime Hydrate"/>
    <n v="5020007"/>
    <x v="7"/>
    <n v="195.61"/>
  </r>
  <r>
    <x v="2"/>
    <x v="11"/>
    <n v="181"/>
    <s v="Mitchell Plant"/>
    <s v="Lime Hydrate"/>
    <n v="5020007"/>
    <x v="7"/>
    <n v="198.42"/>
  </r>
  <r>
    <x v="2"/>
    <x v="9"/>
    <n v="181"/>
    <s v="Mitchell Plant"/>
    <s v="Lime Hydrate"/>
    <n v="5020007"/>
    <x v="7"/>
    <n v="300.56"/>
  </r>
  <r>
    <x v="2"/>
    <x v="9"/>
    <n v="117"/>
    <s v="Mitchell Plant"/>
    <s v="Lime Hydrate"/>
    <n v="5020007"/>
    <x v="7"/>
    <n v="309.37"/>
  </r>
  <r>
    <x v="2"/>
    <x v="7"/>
    <n v="117"/>
    <s v="Mitchell Plant"/>
    <s v="Lime Hydrate"/>
    <n v="5020007"/>
    <x v="7"/>
    <n v="975.41"/>
  </r>
  <r>
    <x v="2"/>
    <x v="7"/>
    <n v="181"/>
    <s v="Mitchell Plant"/>
    <s v="Lime Hydrate"/>
    <n v="5020007"/>
    <x v="7"/>
    <n v="977.44"/>
  </r>
  <r>
    <x v="2"/>
    <x v="0"/>
    <n v="117"/>
    <s v="Mitchell Plant"/>
    <s v="Lime Hydrate"/>
    <n v="5020007"/>
    <x v="7"/>
    <n v="1452.22"/>
  </r>
  <r>
    <x v="2"/>
    <x v="0"/>
    <n v="181"/>
    <s v="Mitchell Plant"/>
    <s v="Lime Hydrate"/>
    <n v="5020007"/>
    <x v="7"/>
    <n v="1452.23"/>
  </r>
  <r>
    <x v="2"/>
    <x v="3"/>
    <n v="117"/>
    <s v="Mitchell Plant"/>
    <s v="Lime Hydrate"/>
    <n v="5020007"/>
    <x v="7"/>
    <n v="1470.44"/>
  </r>
  <r>
    <x v="2"/>
    <x v="3"/>
    <n v="181"/>
    <s v="Mitchell Plant"/>
    <s v="Lime Hydrate"/>
    <n v="5020007"/>
    <x v="7"/>
    <n v="1501.95"/>
  </r>
  <r>
    <x v="2"/>
    <x v="1"/>
    <n v="181"/>
    <s v="Mitchell Plant"/>
    <s v="Lime Hydrate"/>
    <n v="5020007"/>
    <x v="7"/>
    <n v="1693.4"/>
  </r>
  <r>
    <x v="2"/>
    <x v="1"/>
    <n v="117"/>
    <s v="Mitchell Plant"/>
    <s v="Lime Hydrate"/>
    <n v="5020007"/>
    <x v="7"/>
    <n v="1783.1799999999998"/>
  </r>
  <r>
    <x v="2"/>
    <x v="4"/>
    <n v="117"/>
    <s v="Mitchell Plant"/>
    <s v="Lime Hydrate"/>
    <n v="5020007"/>
    <x v="7"/>
    <n v="2010.92"/>
  </r>
  <r>
    <x v="7"/>
    <x v="4"/>
    <n v="181"/>
    <s v="Mitchell Plant"/>
    <s v="Lime Hydrate"/>
    <n v="5020007"/>
    <x v="7"/>
    <n v="2114.13"/>
  </r>
  <r>
    <x v="2"/>
    <x v="4"/>
    <n v="181"/>
    <s v="Mitchell Plant"/>
    <s v="Lime Hydrate"/>
    <n v="5020007"/>
    <x v="7"/>
    <n v="2128.59"/>
  </r>
  <r>
    <x v="7"/>
    <x v="6"/>
    <n v="181"/>
    <s v="Mitchell Plant"/>
    <s v="Lime Hydrate"/>
    <n v="5020007"/>
    <x v="7"/>
    <n v="2274.34"/>
  </r>
  <r>
    <x v="1"/>
    <x v="2"/>
    <n v="181"/>
    <s v="Mitchell Plant"/>
    <s v="Lime Hydrate"/>
    <n v="5020007"/>
    <x v="7"/>
    <n v="2309.15"/>
  </r>
  <r>
    <x v="6"/>
    <x v="2"/>
    <n v="181"/>
    <s v="Mitchell Plant"/>
    <s v="Lime Hydrate"/>
    <n v="5020007"/>
    <x v="7"/>
    <n v="2333.48"/>
  </r>
  <r>
    <x v="6"/>
    <x v="0"/>
    <n v="181"/>
    <s v="Mitchell Plant"/>
    <s v="Lime Hydrate"/>
    <n v="5020007"/>
    <x v="7"/>
    <n v="2374.37"/>
  </r>
  <r>
    <x v="3"/>
    <x v="11"/>
    <n v="181"/>
    <s v="Mitchell Plant"/>
    <s v="Lime Hydrate"/>
    <n v="5020007"/>
    <x v="7"/>
    <n v="2378.9299999999998"/>
  </r>
  <r>
    <x v="1"/>
    <x v="0"/>
    <n v="181"/>
    <s v="Mitchell Plant"/>
    <s v="Lime Hydrate"/>
    <n v="5020007"/>
    <x v="7"/>
    <n v="2379.1"/>
  </r>
  <r>
    <x v="3"/>
    <x v="3"/>
    <n v="181"/>
    <s v="Mitchell Plant"/>
    <s v="Lime Hydrate"/>
    <n v="5020007"/>
    <x v="7"/>
    <n v="2830.25"/>
  </r>
  <r>
    <x v="2"/>
    <x v="8"/>
    <n v="181"/>
    <s v="Mitchell Plant"/>
    <s v="Lime Hydrate"/>
    <n v="5020007"/>
    <x v="7"/>
    <n v="3258.87"/>
  </r>
  <r>
    <x v="2"/>
    <x v="8"/>
    <n v="117"/>
    <s v="Mitchell Plant"/>
    <s v="Lime Hydrate"/>
    <n v="5020007"/>
    <x v="7"/>
    <n v="3292.93"/>
  </r>
  <r>
    <x v="2"/>
    <x v="10"/>
    <n v="117"/>
    <s v="Mitchell Plant"/>
    <s v="Lime Hydrate"/>
    <n v="5020007"/>
    <x v="7"/>
    <n v="3418.44"/>
  </r>
  <r>
    <x v="7"/>
    <x v="5"/>
    <n v="181"/>
    <s v="Mitchell Plant"/>
    <s v="Lime Hydrate"/>
    <n v="5020007"/>
    <x v="7"/>
    <n v="3781.91"/>
  </r>
  <r>
    <x v="2"/>
    <x v="10"/>
    <n v="181"/>
    <s v="Mitchell Plant"/>
    <s v="Lime Hydrate"/>
    <n v="5020007"/>
    <x v="7"/>
    <n v="3871.94"/>
  </r>
  <r>
    <x v="2"/>
    <x v="6"/>
    <n v="117"/>
    <s v="Mitchell Plant"/>
    <s v="Lime Hydrate"/>
    <n v="5020007"/>
    <x v="7"/>
    <n v="3972.62"/>
  </r>
  <r>
    <x v="2"/>
    <x v="6"/>
    <n v="181"/>
    <s v="Mitchell Plant"/>
    <s v="Lime Hydrate"/>
    <n v="5020007"/>
    <x v="7"/>
    <n v="3996.56"/>
  </r>
  <r>
    <x v="7"/>
    <x v="3"/>
    <n v="181"/>
    <s v="Mitchell Plant"/>
    <s v="Lime Hydrate"/>
    <n v="5020007"/>
    <x v="7"/>
    <n v="4114.47"/>
  </r>
  <r>
    <x v="6"/>
    <x v="5"/>
    <n v="181"/>
    <s v="Mitchell Plant"/>
    <s v="Lime Hydrate"/>
    <n v="5020007"/>
    <x v="7"/>
    <n v="4245.78"/>
  </r>
  <r>
    <x v="4"/>
    <x v="1"/>
    <n v="181"/>
    <s v="Mitchell Plant"/>
    <s v="Lime Hydrate"/>
    <n v="5020007"/>
    <x v="7"/>
    <n v="4366.2299999999996"/>
  </r>
  <r>
    <x v="6"/>
    <x v="6"/>
    <n v="181"/>
    <s v="Mitchell Plant"/>
    <s v="Lime Hydrate"/>
    <n v="5020007"/>
    <x v="7"/>
    <n v="4415.6499999999996"/>
  </r>
  <r>
    <x v="7"/>
    <x v="1"/>
    <n v="181"/>
    <s v="Mitchell Plant"/>
    <s v="Lime Hydrate"/>
    <n v="5020007"/>
    <x v="7"/>
    <n v="4468.57"/>
  </r>
  <r>
    <x v="5"/>
    <x v="11"/>
    <n v="181"/>
    <s v="Mitchell Plant"/>
    <s v="Lime Hydrate"/>
    <n v="5020007"/>
    <x v="7"/>
    <n v="4572.84"/>
  </r>
  <r>
    <x v="7"/>
    <x v="8"/>
    <n v="181"/>
    <s v="Mitchell Plant"/>
    <s v="Lime Hydrate"/>
    <n v="5020007"/>
    <x v="7"/>
    <n v="4574.25"/>
  </r>
  <r>
    <x v="5"/>
    <x v="9"/>
    <n v="181"/>
    <s v="Mitchell Plant"/>
    <s v="Lime Hydrate"/>
    <n v="5020007"/>
    <x v="7"/>
    <n v="4606.22"/>
  </r>
  <r>
    <x v="6"/>
    <x v="8"/>
    <n v="181"/>
    <s v="Mitchell Plant"/>
    <s v="Lime Hydrate"/>
    <n v="5020007"/>
    <x v="7"/>
    <n v="4608.96"/>
  </r>
  <r>
    <x v="1"/>
    <x v="8"/>
    <n v="181"/>
    <s v="Mitchell Plant"/>
    <s v="Lime Hydrate"/>
    <n v="5020007"/>
    <x v="7"/>
    <n v="4621.8500000000004"/>
  </r>
  <r>
    <x v="6"/>
    <x v="1"/>
    <n v="181"/>
    <s v="Mitchell Plant"/>
    <s v="Lime Hydrate"/>
    <n v="5020007"/>
    <x v="7"/>
    <n v="4698.68"/>
  </r>
  <r>
    <x v="5"/>
    <x v="8"/>
    <n v="181"/>
    <s v="Mitchell Plant"/>
    <s v="Lime Hydrate"/>
    <n v="5020007"/>
    <x v="7"/>
    <n v="4701.58"/>
  </r>
  <r>
    <x v="7"/>
    <x v="10"/>
    <n v="181"/>
    <s v="Mitchell Plant"/>
    <s v="Lime Hydrate"/>
    <n v="5020007"/>
    <x v="7"/>
    <n v="4708.05"/>
  </r>
  <r>
    <x v="4"/>
    <x v="11"/>
    <n v="181"/>
    <s v="Mitchell Plant"/>
    <s v="Lime Hydrate"/>
    <n v="5020007"/>
    <x v="7"/>
    <n v="4761.75"/>
  </r>
  <r>
    <x v="5"/>
    <x v="0"/>
    <n v="181"/>
    <s v="Mitchell Plant"/>
    <s v="Lime Hydrate"/>
    <n v="5020007"/>
    <x v="7"/>
    <n v="4820.79"/>
  </r>
  <r>
    <x v="5"/>
    <x v="4"/>
    <n v="181"/>
    <s v="Mitchell Plant"/>
    <s v="Lime Hydrate"/>
    <n v="5020007"/>
    <x v="7"/>
    <n v="4837.7299999999996"/>
  </r>
  <r>
    <x v="4"/>
    <x v="10"/>
    <n v="181"/>
    <s v="Mitchell Plant"/>
    <s v="Lime Hydrate"/>
    <n v="5020007"/>
    <x v="7"/>
    <n v="4849.25"/>
  </r>
  <r>
    <x v="7"/>
    <x v="9"/>
    <n v="181"/>
    <s v="Mitchell Plant"/>
    <s v="Lime Hydrate"/>
    <n v="5020007"/>
    <x v="7"/>
    <n v="4855.87"/>
  </r>
  <r>
    <x v="4"/>
    <x v="5"/>
    <n v="181"/>
    <s v="Mitchell Plant"/>
    <s v="Lime Hydrate"/>
    <n v="5020007"/>
    <x v="7"/>
    <n v="4859.83"/>
  </r>
  <r>
    <x v="5"/>
    <x v="2"/>
    <n v="181"/>
    <s v="Mitchell Plant"/>
    <s v="Lime Hydrate"/>
    <n v="5020007"/>
    <x v="7"/>
    <n v="4913.2299999999996"/>
  </r>
  <r>
    <x v="4"/>
    <x v="7"/>
    <n v="181"/>
    <s v="Mitchell Plant"/>
    <s v="Lime Hydrate"/>
    <n v="5020007"/>
    <x v="7"/>
    <n v="5026.21"/>
  </r>
  <r>
    <x v="1"/>
    <x v="1"/>
    <n v="181"/>
    <s v="Mitchell Plant"/>
    <s v="Lime Hydrate"/>
    <n v="5020007"/>
    <x v="7"/>
    <n v="5344.69"/>
  </r>
  <r>
    <x v="6"/>
    <x v="7"/>
    <n v="181"/>
    <s v="Mitchell Plant"/>
    <s v="Lime Hydrate"/>
    <n v="5020007"/>
    <x v="7"/>
    <n v="5427.89"/>
  </r>
  <r>
    <x v="1"/>
    <x v="10"/>
    <n v="181"/>
    <s v="Mitchell Plant"/>
    <s v="Lime Hydrate"/>
    <n v="5020007"/>
    <x v="7"/>
    <n v="5502.56"/>
  </r>
  <r>
    <x v="0"/>
    <x v="7"/>
    <n v="181"/>
    <s v="Mitchell Plant"/>
    <s v="Lime Hydrate"/>
    <n v="5020007"/>
    <x v="7"/>
    <n v="5576.48"/>
  </r>
  <r>
    <x v="1"/>
    <x v="7"/>
    <n v="181"/>
    <s v="Mitchell Plant"/>
    <s v="Lime Hydrate"/>
    <n v="5020007"/>
    <x v="7"/>
    <n v="5661.24"/>
  </r>
  <r>
    <x v="0"/>
    <x v="8"/>
    <n v="181"/>
    <s v="Mitchell Plant"/>
    <s v="Lime Hydrate"/>
    <n v="5020007"/>
    <x v="7"/>
    <n v="5786.36"/>
  </r>
  <r>
    <x v="6"/>
    <x v="10"/>
    <n v="181"/>
    <s v="Mitchell Plant"/>
    <s v="Lime Hydrate"/>
    <n v="5020007"/>
    <x v="7"/>
    <n v="5837.31"/>
  </r>
  <r>
    <x v="6"/>
    <x v="4"/>
    <n v="181"/>
    <s v="Mitchell Plant"/>
    <s v="Lime Hydrate"/>
    <n v="5020007"/>
    <x v="7"/>
    <n v="5895.42"/>
  </r>
  <r>
    <x v="7"/>
    <x v="2"/>
    <n v="181"/>
    <s v="Mitchell Plant"/>
    <s v="Lime Hydrate"/>
    <n v="5020007"/>
    <x v="7"/>
    <n v="8341.2999999999993"/>
  </r>
  <r>
    <x v="0"/>
    <x v="2"/>
    <n v="181"/>
    <s v="Mitchell Plant"/>
    <s v="Lime Hydrate"/>
    <n v="5020007"/>
    <x v="7"/>
    <n v="11165"/>
  </r>
  <r>
    <x v="3"/>
    <x v="10"/>
    <n v="181"/>
    <s v="Mitchell Plant"/>
    <s v="Lime Hydrate"/>
    <n v="5020007"/>
    <x v="7"/>
    <n v="20720.54"/>
  </r>
  <r>
    <x v="4"/>
    <x v="2"/>
    <n v="181"/>
    <s v="Mitchell Plant"/>
    <s v="Lime Hydrate"/>
    <n v="5020007"/>
    <x v="7"/>
    <n v="39602.25"/>
  </r>
  <r>
    <x v="7"/>
    <x v="10"/>
    <n v="181"/>
    <s v="Mitchell Plant"/>
    <s v="Steam Operations"/>
    <n v="5020025"/>
    <x v="8"/>
    <n v="-2277.85"/>
  </r>
  <r>
    <x v="7"/>
    <x v="2"/>
    <n v="181"/>
    <s v="Mitchell Plant"/>
    <s v="Steam Operations"/>
    <n v="5020025"/>
    <x v="8"/>
    <n v="0.66"/>
  </r>
  <r>
    <x v="7"/>
    <x v="11"/>
    <n v="181"/>
    <s v="Mitchell Plant"/>
    <s v="Steam Operations"/>
    <n v="5020025"/>
    <x v="8"/>
    <n v="19.38"/>
  </r>
  <r>
    <x v="7"/>
    <x v="4"/>
    <n v="181"/>
    <s v="Mitchell Plant"/>
    <s v="Steam Operations"/>
    <n v="5020025"/>
    <x v="8"/>
    <n v="434.89"/>
  </r>
  <r>
    <x v="3"/>
    <x v="3"/>
    <n v="181"/>
    <s v="Mitchell Plant"/>
    <s v="Steam Operations"/>
    <n v="5020025"/>
    <x v="8"/>
    <n v="968.35199999999998"/>
  </r>
  <r>
    <x v="7"/>
    <x v="0"/>
    <n v="181"/>
    <s v="Mitchell Plant"/>
    <s v="Steam Operations"/>
    <n v="5020025"/>
    <x v="8"/>
    <n v="1520.46"/>
  </r>
  <r>
    <x v="3"/>
    <x v="11"/>
    <n v="181"/>
    <s v="Mitchell Plant"/>
    <s v="Steam Operations"/>
    <n v="5020025"/>
    <x v="8"/>
    <n v="2632.3449999999998"/>
  </r>
  <r>
    <x v="3"/>
    <x v="1"/>
    <n v="181"/>
    <s v="Mitchell Plant"/>
    <s v="Steam Operations"/>
    <n v="5020025"/>
    <x v="8"/>
    <n v="2959.8069999999998"/>
  </r>
  <r>
    <x v="3"/>
    <x v="8"/>
    <n v="181"/>
    <s v="Mitchell Plant"/>
    <s v="Steam Operations"/>
    <n v="5020025"/>
    <x v="8"/>
    <n v="3154.7939999999999"/>
  </r>
  <r>
    <x v="3"/>
    <x v="9"/>
    <n v="181"/>
    <s v="Mitchell Plant"/>
    <s v="Steam Operations"/>
    <n v="5020025"/>
    <x v="8"/>
    <n v="3651.527"/>
  </r>
  <r>
    <x v="3"/>
    <x v="4"/>
    <n v="181"/>
    <s v="Mitchell Plant"/>
    <s v="Steam Operations"/>
    <n v="5020025"/>
    <x v="8"/>
    <n v="4066.085"/>
  </r>
  <r>
    <x v="6"/>
    <x v="8"/>
    <n v="181"/>
    <s v="Mitchell Plant"/>
    <s v="Steam Operations"/>
    <n v="5020025"/>
    <x v="8"/>
    <n v="4097.4799999999996"/>
  </r>
  <r>
    <x v="4"/>
    <x v="4"/>
    <n v="181"/>
    <s v="Mitchell Plant"/>
    <s v="Steam Operations"/>
    <n v="5020025"/>
    <x v="8"/>
    <n v="4155.0950000000003"/>
  </r>
  <r>
    <x v="4"/>
    <x v="7"/>
    <n v="181"/>
    <s v="Mitchell Plant"/>
    <s v="Steam Operations"/>
    <n v="5020025"/>
    <x v="8"/>
    <n v="4643.1309999999994"/>
  </r>
  <r>
    <x v="4"/>
    <x v="5"/>
    <n v="181"/>
    <s v="Mitchell Plant"/>
    <s v="Steam Operations"/>
    <n v="5020025"/>
    <x v="8"/>
    <n v="4724.1019999999999"/>
  </r>
  <r>
    <x v="4"/>
    <x v="3"/>
    <n v="181"/>
    <s v="Mitchell Plant"/>
    <s v="Steam Operations"/>
    <n v="5020025"/>
    <x v="8"/>
    <n v="5064.4179999999997"/>
  </r>
  <r>
    <x v="4"/>
    <x v="9"/>
    <n v="181"/>
    <s v="Mitchell Plant"/>
    <s v="Steam Operations"/>
    <n v="5020025"/>
    <x v="8"/>
    <n v="5127.67"/>
  </r>
  <r>
    <x v="4"/>
    <x v="8"/>
    <n v="181"/>
    <s v="Mitchell Plant"/>
    <s v="Steam Operations"/>
    <n v="5020025"/>
    <x v="8"/>
    <n v="5911.1"/>
  </r>
  <r>
    <x v="4"/>
    <x v="11"/>
    <n v="181"/>
    <s v="Mitchell Plant"/>
    <s v="Steam Operations"/>
    <n v="5020025"/>
    <x v="8"/>
    <n v="6135.89"/>
  </r>
  <r>
    <x v="6"/>
    <x v="10"/>
    <n v="181"/>
    <s v="Mitchell Plant"/>
    <s v="Steam Operations"/>
    <n v="5020025"/>
    <x v="8"/>
    <n v="6200.5"/>
  </r>
  <r>
    <x v="4"/>
    <x v="2"/>
    <n v="181"/>
    <s v="Mitchell Plant"/>
    <s v="Steam Operations"/>
    <n v="5020025"/>
    <x v="8"/>
    <n v="6477.1009999999997"/>
  </r>
  <r>
    <x v="4"/>
    <x v="10"/>
    <n v="181"/>
    <s v="Mitchell Plant"/>
    <s v="Steam Operations"/>
    <n v="5020025"/>
    <x v="8"/>
    <n v="6992.4780000000001"/>
  </r>
  <r>
    <x v="3"/>
    <x v="10"/>
    <n v="181"/>
    <s v="Mitchell Plant"/>
    <s v="Steam Operations"/>
    <n v="5020025"/>
    <x v="8"/>
    <n v="7020.8969999999999"/>
  </r>
  <r>
    <x v="4"/>
    <x v="6"/>
    <n v="181"/>
    <s v="Mitchell Plant"/>
    <s v="Steam Operations"/>
    <n v="5020025"/>
    <x v="8"/>
    <n v="7021.48"/>
  </r>
  <r>
    <x v="3"/>
    <x v="6"/>
    <n v="181"/>
    <s v="Mitchell Plant"/>
    <s v="Steam Operations"/>
    <n v="5020025"/>
    <x v="8"/>
    <n v="7051.7199999999993"/>
  </r>
  <r>
    <x v="6"/>
    <x v="1"/>
    <n v="181"/>
    <s v="Mitchell Plant"/>
    <s v="Steam Operations"/>
    <n v="5020025"/>
    <x v="8"/>
    <n v="7055.11"/>
  </r>
  <r>
    <x v="6"/>
    <x v="5"/>
    <n v="181"/>
    <s v="Mitchell Plant"/>
    <s v="Steam Operations"/>
    <n v="5020025"/>
    <x v="8"/>
    <n v="7414.17"/>
  </r>
  <r>
    <x v="6"/>
    <x v="9"/>
    <n v="181"/>
    <s v="Mitchell Plant"/>
    <s v="Steam Operations"/>
    <n v="5020025"/>
    <x v="8"/>
    <n v="7606.9"/>
  </r>
  <r>
    <x v="6"/>
    <x v="4"/>
    <n v="181"/>
    <s v="Mitchell Plant"/>
    <s v="Steam Operations"/>
    <n v="5020025"/>
    <x v="8"/>
    <n v="8215.8700000000008"/>
  </r>
  <r>
    <x v="6"/>
    <x v="2"/>
    <n v="181"/>
    <s v="Mitchell Plant"/>
    <s v="Steam Operations"/>
    <n v="5020025"/>
    <x v="8"/>
    <n v="8424.89"/>
  </r>
  <r>
    <x v="4"/>
    <x v="0"/>
    <n v="181"/>
    <s v="Mitchell Plant"/>
    <s v="Steam Operations"/>
    <n v="5020025"/>
    <x v="8"/>
    <n v="8456.7980000000007"/>
  </r>
  <r>
    <x v="4"/>
    <x v="1"/>
    <n v="181"/>
    <s v="Mitchell Plant"/>
    <s v="Steam Operations"/>
    <n v="5020025"/>
    <x v="8"/>
    <n v="10428.33"/>
  </r>
  <r>
    <x v="6"/>
    <x v="3"/>
    <n v="181"/>
    <s v="Mitchell Plant"/>
    <s v="Steam Operations"/>
    <n v="5020025"/>
    <x v="8"/>
    <n v="11863.41"/>
  </r>
  <r>
    <x v="6"/>
    <x v="6"/>
    <n v="181"/>
    <s v="Mitchell Plant"/>
    <s v="Steam Operations"/>
    <n v="5020025"/>
    <x v="8"/>
    <n v="14517.400000000001"/>
  </r>
  <r>
    <x v="6"/>
    <x v="0"/>
    <n v="181"/>
    <s v="Mitchell Plant"/>
    <s v="Steam Operations"/>
    <n v="5020025"/>
    <x v="8"/>
    <n v="15030.169999999998"/>
  </r>
  <r>
    <x v="6"/>
    <x v="11"/>
    <n v="181"/>
    <s v="Mitchell Plant"/>
    <s v="Steam Operations"/>
    <n v="5020025"/>
    <x v="8"/>
    <n v="15857.32"/>
  </r>
  <r>
    <x v="3"/>
    <x v="7"/>
    <n v="181"/>
    <s v="Mitchell Plant"/>
    <s v="Steam Operations"/>
    <n v="5020025"/>
    <x v="8"/>
    <n v="16155.133"/>
  </r>
  <r>
    <x v="6"/>
    <x v="7"/>
    <n v="181"/>
    <s v="Mitchell Plant"/>
    <s v="Steam Operations"/>
    <n v="5020025"/>
    <x v="8"/>
    <n v="16678.8"/>
  </r>
  <r>
    <x v="3"/>
    <x v="5"/>
    <n v="181"/>
    <s v="Mitchell Plant"/>
    <s v="Steam Operations"/>
    <n v="5060000"/>
    <x v="9"/>
    <n v="42.393999999999998"/>
  </r>
  <r>
    <x v="3"/>
    <x v="0"/>
    <n v="181"/>
    <s v="Mitchell Plant"/>
    <s v="Steam Operations"/>
    <n v="5060000"/>
    <x v="9"/>
    <n v="309.46699999999998"/>
  </r>
  <r>
    <x v="3"/>
    <x v="2"/>
    <n v="181"/>
    <s v="Mitchell Plant"/>
    <s v="Steam Operations"/>
    <n v="5060000"/>
    <x v="9"/>
    <n v="565.46600000000001"/>
  </r>
  <r>
    <x v="2"/>
    <x v="2"/>
    <n v="117"/>
    <s v="Mitchell Plant"/>
    <s v="Steam Operations"/>
    <n v="5060000"/>
    <x v="9"/>
    <n v="625"/>
  </r>
  <r>
    <x v="2"/>
    <x v="2"/>
    <n v="181"/>
    <s v="Mitchell Plant"/>
    <s v="Steam Operations"/>
    <n v="5060000"/>
    <x v="9"/>
    <n v="625"/>
  </r>
  <r>
    <x v="3"/>
    <x v="3"/>
    <n v="181"/>
    <s v="Mitchell Plant"/>
    <s v="Steam Operations"/>
    <n v="5060000"/>
    <x v="9"/>
    <n v="7430.2110000000002"/>
  </r>
  <r>
    <x v="2"/>
    <x v="0"/>
    <n v="117"/>
    <s v="Mitchell Plant"/>
    <s v="Steam Operations"/>
    <n v="5060000"/>
    <x v="9"/>
    <n v="13642.29"/>
  </r>
  <r>
    <x v="2"/>
    <x v="0"/>
    <n v="181"/>
    <s v="Mitchell Plant"/>
    <s v="Steam Operations"/>
    <n v="5060000"/>
    <x v="9"/>
    <n v="13642.31"/>
  </r>
  <r>
    <x v="0"/>
    <x v="2"/>
    <n v="181"/>
    <s v="Mitchell Plant"/>
    <s v="Steam Operations"/>
    <n v="5060000"/>
    <x v="9"/>
    <n v="36494.370000000003"/>
  </r>
  <r>
    <x v="0"/>
    <x v="3"/>
    <n v="181"/>
    <s v="Mitchell Plant"/>
    <s v="Steam Operations"/>
    <n v="5060000"/>
    <x v="9"/>
    <n v="37925.29"/>
  </r>
  <r>
    <x v="1"/>
    <x v="0"/>
    <n v="181"/>
    <s v="Mitchell Plant"/>
    <s v="Steam Operations"/>
    <n v="5060000"/>
    <x v="9"/>
    <n v="38865.67"/>
  </r>
  <r>
    <x v="0"/>
    <x v="6"/>
    <n v="181"/>
    <s v="Mitchell Plant"/>
    <s v="Steam Operations"/>
    <n v="5060000"/>
    <x v="9"/>
    <n v="40234.65"/>
  </r>
  <r>
    <x v="0"/>
    <x v="7"/>
    <n v="181"/>
    <s v="Mitchell Plant"/>
    <s v="Steam Operations"/>
    <n v="5060000"/>
    <x v="9"/>
    <n v="41439.17"/>
  </r>
  <r>
    <x v="0"/>
    <x v="4"/>
    <n v="181"/>
    <s v="Mitchell Plant"/>
    <s v="Steam Operations"/>
    <n v="5060000"/>
    <x v="9"/>
    <n v="41442.89"/>
  </r>
  <r>
    <x v="0"/>
    <x v="5"/>
    <n v="181"/>
    <s v="Mitchell Plant"/>
    <s v="Steam Operations"/>
    <n v="5060000"/>
    <x v="9"/>
    <n v="42653.07"/>
  </r>
  <r>
    <x v="1"/>
    <x v="3"/>
    <n v="181"/>
    <s v="Mitchell Plant"/>
    <s v="Steam Operations"/>
    <n v="5060000"/>
    <x v="9"/>
    <n v="45204.160000000003"/>
  </r>
  <r>
    <x v="0"/>
    <x v="0"/>
    <n v="181"/>
    <s v="Mitchell Plant"/>
    <s v="Steam Operations"/>
    <n v="5060000"/>
    <x v="9"/>
    <n v="46050.77"/>
  </r>
  <r>
    <x v="6"/>
    <x v="3"/>
    <n v="181"/>
    <s v="Mitchell Plant"/>
    <s v="Steam Operations"/>
    <n v="5060000"/>
    <x v="9"/>
    <n v="46073.740000000005"/>
  </r>
  <r>
    <x v="3"/>
    <x v="10"/>
    <n v="181"/>
    <s v="Mitchell Plant"/>
    <s v="Steam Operations"/>
    <n v="5060000"/>
    <x v="9"/>
    <n v="48412.571000000004"/>
  </r>
  <r>
    <x v="1"/>
    <x v="5"/>
    <n v="181"/>
    <s v="Mitchell Plant"/>
    <s v="Steam Operations"/>
    <n v="5060000"/>
    <x v="9"/>
    <n v="50207.47"/>
  </r>
  <r>
    <x v="1"/>
    <x v="11"/>
    <n v="181"/>
    <s v="Mitchell Plant"/>
    <s v="Steam Operations"/>
    <n v="5060000"/>
    <x v="9"/>
    <n v="50802.37"/>
  </r>
  <r>
    <x v="5"/>
    <x v="6"/>
    <n v="181"/>
    <s v="Mitchell Plant"/>
    <s v="Steam Operations"/>
    <n v="5060000"/>
    <x v="9"/>
    <n v="50881.71"/>
  </r>
  <r>
    <x v="1"/>
    <x v="2"/>
    <n v="181"/>
    <s v="Mitchell Plant"/>
    <s v="Steam Operations"/>
    <n v="5060000"/>
    <x v="9"/>
    <n v="51893.29"/>
  </r>
  <r>
    <x v="6"/>
    <x v="9"/>
    <n v="181"/>
    <s v="Mitchell Plant"/>
    <s v="Steam Operations"/>
    <n v="5060000"/>
    <x v="9"/>
    <n v="52052.75"/>
  </r>
  <r>
    <x v="1"/>
    <x v="7"/>
    <n v="181"/>
    <s v="Mitchell Plant"/>
    <s v="Steam Operations"/>
    <n v="5060000"/>
    <x v="9"/>
    <n v="52277.279999999999"/>
  </r>
  <r>
    <x v="0"/>
    <x v="11"/>
    <n v="181"/>
    <s v="Mitchell Plant"/>
    <s v="Steam Operations"/>
    <n v="5060000"/>
    <x v="9"/>
    <n v="52555.45"/>
  </r>
  <r>
    <x v="6"/>
    <x v="8"/>
    <n v="181"/>
    <s v="Mitchell Plant"/>
    <s v="Steam Operations"/>
    <n v="5060000"/>
    <x v="9"/>
    <n v="53833.2"/>
  </r>
  <r>
    <x v="6"/>
    <x v="4"/>
    <n v="181"/>
    <s v="Mitchell Plant"/>
    <s v="Steam Operations"/>
    <n v="5060000"/>
    <x v="9"/>
    <n v="53897.55"/>
  </r>
  <r>
    <x v="5"/>
    <x v="10"/>
    <n v="181"/>
    <s v="Mitchell Plant"/>
    <s v="Steam Operations"/>
    <n v="5060000"/>
    <x v="9"/>
    <n v="54339.57"/>
  </r>
  <r>
    <x v="1"/>
    <x v="10"/>
    <n v="181"/>
    <s v="Mitchell Plant"/>
    <s v="Steam Operations"/>
    <n v="5060000"/>
    <x v="9"/>
    <n v="55445.85"/>
  </r>
  <r>
    <x v="5"/>
    <x v="5"/>
    <n v="181"/>
    <s v="Mitchell Plant"/>
    <s v="Steam Operations"/>
    <n v="5060000"/>
    <x v="9"/>
    <n v="56387.19"/>
  </r>
  <r>
    <x v="0"/>
    <x v="10"/>
    <n v="181"/>
    <s v="Mitchell Plant"/>
    <s v="Steam Operations"/>
    <n v="5060000"/>
    <x v="9"/>
    <n v="56790.22"/>
  </r>
  <r>
    <x v="5"/>
    <x v="2"/>
    <n v="181"/>
    <s v="Mitchell Plant"/>
    <s v="Steam Operations"/>
    <n v="5060000"/>
    <x v="9"/>
    <n v="57191.42"/>
  </r>
  <r>
    <x v="6"/>
    <x v="6"/>
    <n v="181"/>
    <s v="Mitchell Plant"/>
    <s v="Steam Operations"/>
    <n v="5060000"/>
    <x v="9"/>
    <n v="58100.31"/>
  </r>
  <r>
    <x v="3"/>
    <x v="4"/>
    <n v="181"/>
    <s v="Mitchell Plant"/>
    <s v="Steam Operations"/>
    <n v="5060000"/>
    <x v="9"/>
    <n v="59665.093999999997"/>
  </r>
  <r>
    <x v="5"/>
    <x v="4"/>
    <n v="181"/>
    <s v="Mitchell Plant"/>
    <s v="Steam Operations"/>
    <n v="5060000"/>
    <x v="9"/>
    <n v="60452.639999999999"/>
  </r>
  <r>
    <x v="1"/>
    <x v="6"/>
    <n v="181"/>
    <s v="Mitchell Plant"/>
    <s v="Steam Operations"/>
    <n v="5060000"/>
    <x v="9"/>
    <n v="60579.56"/>
  </r>
  <r>
    <x v="6"/>
    <x v="11"/>
    <n v="181"/>
    <s v="Mitchell Plant"/>
    <s v="Steam Operations"/>
    <n v="5060000"/>
    <x v="9"/>
    <n v="60908.08"/>
  </r>
  <r>
    <x v="5"/>
    <x v="9"/>
    <n v="181"/>
    <s v="Mitchell Plant"/>
    <s v="Steam Operations"/>
    <n v="5060000"/>
    <x v="9"/>
    <n v="61831.69"/>
  </r>
  <r>
    <x v="5"/>
    <x v="3"/>
    <n v="181"/>
    <s v="Mitchell Plant"/>
    <s v="Steam Operations"/>
    <n v="5060000"/>
    <x v="9"/>
    <n v="63956.94"/>
  </r>
  <r>
    <x v="5"/>
    <x v="11"/>
    <n v="181"/>
    <s v="Mitchell Plant"/>
    <s v="Steam Operations"/>
    <n v="5060000"/>
    <x v="9"/>
    <n v="64968.7"/>
  </r>
  <r>
    <x v="7"/>
    <x v="6"/>
    <n v="181"/>
    <s v="Mitchell Plant"/>
    <s v="Steam Operations"/>
    <n v="5060000"/>
    <x v="9"/>
    <n v="65740.800000000003"/>
  </r>
  <r>
    <x v="6"/>
    <x v="5"/>
    <n v="181"/>
    <s v="Mitchell Plant"/>
    <s v="Steam Operations"/>
    <n v="5060000"/>
    <x v="9"/>
    <n v="65742.09"/>
  </r>
  <r>
    <x v="0"/>
    <x v="8"/>
    <n v="181"/>
    <s v="Mitchell Plant"/>
    <s v="Steam Operations"/>
    <n v="5060000"/>
    <x v="9"/>
    <n v="65845.02"/>
  </r>
  <r>
    <x v="6"/>
    <x v="10"/>
    <n v="181"/>
    <s v="Mitchell Plant"/>
    <s v="Steam Operations"/>
    <n v="5060000"/>
    <x v="9"/>
    <n v="66118.06"/>
  </r>
  <r>
    <x v="1"/>
    <x v="8"/>
    <n v="181"/>
    <s v="Mitchell Plant"/>
    <s v="Steam Operations"/>
    <n v="5060000"/>
    <x v="9"/>
    <n v="67769.25"/>
  </r>
  <r>
    <x v="5"/>
    <x v="0"/>
    <n v="181"/>
    <s v="Mitchell Plant"/>
    <s v="Steam Operations"/>
    <n v="5060000"/>
    <x v="9"/>
    <n v="69881.41"/>
  </r>
  <r>
    <x v="5"/>
    <x v="8"/>
    <n v="181"/>
    <s v="Mitchell Plant"/>
    <s v="Steam Operations"/>
    <n v="5060000"/>
    <x v="9"/>
    <n v="70357.460000000006"/>
  </r>
  <r>
    <x v="0"/>
    <x v="1"/>
    <n v="181"/>
    <s v="Mitchell Plant"/>
    <s v="Steam Operations"/>
    <n v="5060000"/>
    <x v="9"/>
    <n v="72613.95"/>
  </r>
  <r>
    <x v="7"/>
    <x v="2"/>
    <n v="181"/>
    <s v="Mitchell Plant"/>
    <s v="Steam Operations"/>
    <n v="5060000"/>
    <x v="9"/>
    <n v="73121.37000000001"/>
  </r>
  <r>
    <x v="4"/>
    <x v="10"/>
    <n v="181"/>
    <s v="Mitchell Plant"/>
    <s v="Steam Operations"/>
    <n v="5060000"/>
    <x v="9"/>
    <n v="73747.661999999997"/>
  </r>
  <r>
    <x v="4"/>
    <x v="3"/>
    <n v="181"/>
    <s v="Mitchell Plant"/>
    <s v="Steam Operations"/>
    <n v="5060000"/>
    <x v="9"/>
    <n v="75016.357999999993"/>
  </r>
  <r>
    <x v="4"/>
    <x v="5"/>
    <n v="181"/>
    <s v="Mitchell Plant"/>
    <s v="Steam Operations"/>
    <n v="5060000"/>
    <x v="9"/>
    <n v="75234.748000000007"/>
  </r>
  <r>
    <x v="4"/>
    <x v="4"/>
    <n v="181"/>
    <s v="Mitchell Plant"/>
    <s v="Steam Operations"/>
    <n v="5060000"/>
    <x v="9"/>
    <n v="75317.781000000003"/>
  </r>
  <r>
    <x v="4"/>
    <x v="0"/>
    <n v="181"/>
    <s v="Mitchell Plant"/>
    <s v="Steam Operations"/>
    <n v="5060000"/>
    <x v="9"/>
    <n v="75481.092000000004"/>
  </r>
  <r>
    <x v="4"/>
    <x v="9"/>
    <n v="181"/>
    <s v="Mitchell Plant"/>
    <s v="Steam Operations"/>
    <n v="5060000"/>
    <x v="9"/>
    <n v="76400.549999999988"/>
  </r>
  <r>
    <x v="7"/>
    <x v="0"/>
    <n v="181"/>
    <s v="Mitchell Plant"/>
    <s v="Steam Operations"/>
    <n v="5060000"/>
    <x v="9"/>
    <n v="77468.59"/>
  </r>
  <r>
    <x v="4"/>
    <x v="8"/>
    <n v="181"/>
    <s v="Mitchell Plant"/>
    <s v="Steam Operations"/>
    <n v="5060000"/>
    <x v="9"/>
    <n v="77988.490000000005"/>
  </r>
  <r>
    <x v="3"/>
    <x v="8"/>
    <n v="181"/>
    <s v="Mitchell Plant"/>
    <s v="Steam Operations"/>
    <n v="5060000"/>
    <x v="9"/>
    <n v="78737.93299999999"/>
  </r>
  <r>
    <x v="7"/>
    <x v="3"/>
    <n v="181"/>
    <s v="Mitchell Plant"/>
    <s v="Steam Operations"/>
    <n v="5060000"/>
    <x v="9"/>
    <n v="78774.990000000005"/>
  </r>
  <r>
    <x v="1"/>
    <x v="4"/>
    <n v="181"/>
    <s v="Mitchell Plant"/>
    <s v="Steam Operations"/>
    <n v="5060000"/>
    <x v="9"/>
    <n v="79508.039999999994"/>
  </r>
  <r>
    <x v="7"/>
    <x v="4"/>
    <n v="181"/>
    <s v="Mitchell Plant"/>
    <s v="Steam Operations"/>
    <n v="5060000"/>
    <x v="9"/>
    <n v="80494.95"/>
  </r>
  <r>
    <x v="7"/>
    <x v="5"/>
    <n v="181"/>
    <s v="Mitchell Plant"/>
    <s v="Steam Operations"/>
    <n v="5060000"/>
    <x v="9"/>
    <n v="80957.27"/>
  </r>
  <r>
    <x v="7"/>
    <x v="8"/>
    <n v="181"/>
    <s v="Mitchell Plant"/>
    <s v="Steam Operations"/>
    <n v="5060000"/>
    <x v="9"/>
    <n v="81981.91"/>
  </r>
  <r>
    <x v="3"/>
    <x v="7"/>
    <n v="181"/>
    <s v="Mitchell Plant"/>
    <s v="Steam Operations"/>
    <n v="5060000"/>
    <x v="9"/>
    <n v="82575.733999999997"/>
  </r>
  <r>
    <x v="4"/>
    <x v="11"/>
    <n v="181"/>
    <s v="Mitchell Plant"/>
    <s v="Steam Operations"/>
    <n v="5060000"/>
    <x v="9"/>
    <n v="83023.16"/>
  </r>
  <r>
    <x v="5"/>
    <x v="7"/>
    <n v="181"/>
    <s v="Mitchell Plant"/>
    <s v="Steam Operations"/>
    <n v="5060000"/>
    <x v="9"/>
    <n v="83425.34"/>
  </r>
  <r>
    <x v="4"/>
    <x v="1"/>
    <n v="181"/>
    <s v="Mitchell Plant"/>
    <s v="Steam Operations"/>
    <n v="5060000"/>
    <x v="9"/>
    <n v="84392.41"/>
  </r>
  <r>
    <x v="7"/>
    <x v="10"/>
    <n v="181"/>
    <s v="Mitchell Plant"/>
    <s v="Steam Operations"/>
    <n v="5060000"/>
    <x v="9"/>
    <n v="84755.96"/>
  </r>
  <r>
    <x v="4"/>
    <x v="7"/>
    <n v="181"/>
    <s v="Mitchell Plant"/>
    <s v="Steam Operations"/>
    <n v="5060000"/>
    <x v="9"/>
    <n v="85286.233999999997"/>
  </r>
  <r>
    <x v="3"/>
    <x v="11"/>
    <n v="181"/>
    <s v="Mitchell Plant"/>
    <s v="Steam Operations"/>
    <n v="5060000"/>
    <x v="9"/>
    <n v="87158.816000000006"/>
  </r>
  <r>
    <x v="7"/>
    <x v="9"/>
    <n v="181"/>
    <s v="Mitchell Plant"/>
    <s v="Steam Operations"/>
    <n v="5060000"/>
    <x v="9"/>
    <n v="87834.92"/>
  </r>
  <r>
    <x v="3"/>
    <x v="1"/>
    <n v="181"/>
    <s v="Mitchell Plant"/>
    <s v="Steam Operations"/>
    <n v="5060000"/>
    <x v="9"/>
    <n v="88226.116999999998"/>
  </r>
  <r>
    <x v="3"/>
    <x v="9"/>
    <n v="181"/>
    <s v="Mitchell Plant"/>
    <s v="Steam Operations"/>
    <n v="5060000"/>
    <x v="9"/>
    <n v="89167.569000000003"/>
  </r>
  <r>
    <x v="1"/>
    <x v="9"/>
    <n v="181"/>
    <s v="Mitchell Plant"/>
    <s v="Steam Operations"/>
    <n v="5060000"/>
    <x v="9"/>
    <n v="89959.94"/>
  </r>
  <r>
    <x v="1"/>
    <x v="1"/>
    <n v="181"/>
    <s v="Mitchell Plant"/>
    <s v="Steam Operations"/>
    <n v="5060000"/>
    <x v="9"/>
    <n v="90049.54"/>
  </r>
  <r>
    <x v="5"/>
    <x v="1"/>
    <n v="181"/>
    <s v="Mitchell Plant"/>
    <s v="Steam Operations"/>
    <n v="5060000"/>
    <x v="9"/>
    <n v="90087.6"/>
  </r>
  <r>
    <x v="6"/>
    <x v="1"/>
    <n v="181"/>
    <s v="Mitchell Plant"/>
    <s v="Steam Operations"/>
    <n v="5060000"/>
    <x v="9"/>
    <n v="93741.05"/>
  </r>
  <r>
    <x v="6"/>
    <x v="7"/>
    <n v="181"/>
    <s v="Mitchell Plant"/>
    <s v="Steam Operations"/>
    <n v="5060000"/>
    <x v="9"/>
    <n v="96193.43"/>
  </r>
  <r>
    <x v="0"/>
    <x v="9"/>
    <n v="181"/>
    <s v="Mitchell Plant"/>
    <s v="Steam Operations"/>
    <n v="5060000"/>
    <x v="9"/>
    <n v="99146.67"/>
  </r>
  <r>
    <x v="7"/>
    <x v="11"/>
    <n v="181"/>
    <s v="Mitchell Plant"/>
    <s v="Steam Operations"/>
    <n v="5060000"/>
    <x v="9"/>
    <n v="101830.8"/>
  </r>
  <r>
    <x v="3"/>
    <x v="6"/>
    <n v="181"/>
    <s v="Mitchell Plant"/>
    <s v="Steam Operations"/>
    <n v="5060000"/>
    <x v="9"/>
    <n v="104492.011"/>
  </r>
  <r>
    <x v="7"/>
    <x v="1"/>
    <n v="181"/>
    <s v="Mitchell Plant"/>
    <s v="Steam Operations"/>
    <n v="5060000"/>
    <x v="9"/>
    <n v="123458.63"/>
  </r>
  <r>
    <x v="7"/>
    <x v="7"/>
    <n v="181"/>
    <s v="Mitchell Plant"/>
    <s v="Steam Operations"/>
    <n v="5060000"/>
    <x v="9"/>
    <n v="123638.54"/>
  </r>
  <r>
    <x v="4"/>
    <x v="2"/>
    <n v="181"/>
    <s v="Mitchell Plant"/>
    <s v="Steam Operations"/>
    <n v="5060000"/>
    <x v="9"/>
    <n v="124282.264"/>
  </r>
  <r>
    <x v="4"/>
    <x v="6"/>
    <n v="181"/>
    <s v="Mitchell Plant"/>
    <s v="Steam Operations"/>
    <n v="5060000"/>
    <x v="9"/>
    <n v="124661.16"/>
  </r>
  <r>
    <x v="6"/>
    <x v="0"/>
    <n v="181"/>
    <s v="Mitchell Plant"/>
    <s v="Steam Operations"/>
    <n v="5060000"/>
    <x v="9"/>
    <n v="138660.81999999998"/>
  </r>
  <r>
    <x v="6"/>
    <x v="2"/>
    <n v="181"/>
    <s v="Mitchell Plant"/>
    <s v="Steam Operations"/>
    <n v="5060000"/>
    <x v="9"/>
    <n v="158901.16999999998"/>
  </r>
  <r>
    <x v="1"/>
    <x v="2"/>
    <n v="181"/>
    <s v="Mitchell Plant"/>
    <s v="Steam Maintenance"/>
    <n v="5110000"/>
    <x v="10"/>
    <n v="-7500"/>
  </r>
  <r>
    <x v="0"/>
    <x v="0"/>
    <n v="181"/>
    <s v="Mitchell Plant"/>
    <s v="Steam Maintenance"/>
    <n v="5110000"/>
    <x v="10"/>
    <n v="-7000"/>
  </r>
  <r>
    <x v="1"/>
    <x v="0"/>
    <n v="181"/>
    <s v="Mitchell Plant"/>
    <s v="Steam Maintenance"/>
    <n v="5110000"/>
    <x v="10"/>
    <n v="-5500"/>
  </r>
  <r>
    <x v="1"/>
    <x v="1"/>
    <n v="181"/>
    <s v="Mitchell Plant"/>
    <s v="Steam Maintenance"/>
    <n v="5110000"/>
    <x v="10"/>
    <n v="7000"/>
  </r>
  <r>
    <x v="5"/>
    <x v="1"/>
    <n v="181"/>
    <s v="Mitchell Plant"/>
    <s v="Steam Maintenance"/>
    <n v="5110000"/>
    <x v="10"/>
    <n v="13000"/>
  </r>
  <r>
    <x v="1"/>
    <x v="7"/>
    <n v="181"/>
    <s v="Mitchell Plant"/>
    <s v="Steam Maintenance"/>
    <n v="5120000"/>
    <x v="11"/>
    <n v="-255235.78"/>
  </r>
  <r>
    <x v="7"/>
    <x v="0"/>
    <n v="181"/>
    <s v="Mitchell Plant"/>
    <s v="Steam Maintenance"/>
    <n v="5120000"/>
    <x v="11"/>
    <n v="-155301.97999999998"/>
  </r>
  <r>
    <x v="7"/>
    <x v="8"/>
    <n v="181"/>
    <s v="Mitchell Plant"/>
    <s v="Steam Maintenance"/>
    <n v="5120000"/>
    <x v="11"/>
    <n v="-123077.28"/>
  </r>
  <r>
    <x v="5"/>
    <x v="9"/>
    <n v="181"/>
    <s v="Mitchell Plant"/>
    <s v="Steam Maintenance"/>
    <n v="5120000"/>
    <x v="11"/>
    <n v="-122819.2"/>
  </r>
  <r>
    <x v="7"/>
    <x v="9"/>
    <n v="181"/>
    <s v="Mitchell Plant"/>
    <s v="Steam Maintenance"/>
    <n v="5120000"/>
    <x v="11"/>
    <n v="-83238.75999999998"/>
  </r>
  <r>
    <x v="4"/>
    <x v="7"/>
    <n v="181"/>
    <s v="Mitchell Plant"/>
    <s v="Steam Maintenance"/>
    <n v="5120000"/>
    <x v="11"/>
    <n v="-22747.495999999999"/>
  </r>
  <r>
    <x v="3"/>
    <x v="4"/>
    <n v="181"/>
    <s v="Mitchell Plant"/>
    <s v="Steam Maintenance"/>
    <n v="5120000"/>
    <x v="11"/>
    <n v="3559.933"/>
  </r>
  <r>
    <x v="1"/>
    <x v="0"/>
    <n v="181"/>
    <s v="Mitchell Plant"/>
    <s v="Steam Maintenance"/>
    <n v="5120000"/>
    <x v="11"/>
    <n v="5755.1700000000019"/>
  </r>
  <r>
    <x v="0"/>
    <x v="4"/>
    <n v="181"/>
    <s v="Mitchell Plant"/>
    <s v="Steam Maintenance"/>
    <n v="5120000"/>
    <x v="11"/>
    <n v="9335.7100000000009"/>
  </r>
  <r>
    <x v="3"/>
    <x v="7"/>
    <n v="181"/>
    <s v="Mitchell Plant"/>
    <s v="Steam Maintenance"/>
    <n v="5120000"/>
    <x v="11"/>
    <n v="12192.5"/>
  </r>
  <r>
    <x v="3"/>
    <x v="11"/>
    <n v="181"/>
    <s v="Mitchell Plant"/>
    <s v="Steam Maintenance"/>
    <n v="5120000"/>
    <x v="11"/>
    <n v="12374.216"/>
  </r>
  <r>
    <x v="7"/>
    <x v="7"/>
    <n v="181"/>
    <s v="Mitchell Plant"/>
    <s v="Steam Maintenance"/>
    <n v="5120000"/>
    <x v="11"/>
    <n v="13342.420000000006"/>
  </r>
  <r>
    <x v="3"/>
    <x v="1"/>
    <n v="181"/>
    <s v="Mitchell Plant"/>
    <s v="Steam Maintenance"/>
    <n v="5120000"/>
    <x v="11"/>
    <n v="14404.443000000001"/>
  </r>
  <r>
    <x v="3"/>
    <x v="9"/>
    <n v="181"/>
    <s v="Mitchell Plant"/>
    <s v="Steam Maintenance"/>
    <n v="5120000"/>
    <x v="11"/>
    <n v="15873.529"/>
  </r>
  <r>
    <x v="0"/>
    <x v="1"/>
    <n v="181"/>
    <s v="Mitchell Plant"/>
    <s v="Steam Maintenance"/>
    <n v="5120000"/>
    <x v="11"/>
    <n v="16199.45"/>
  </r>
  <r>
    <x v="7"/>
    <x v="6"/>
    <n v="181"/>
    <s v="Mitchell Plant"/>
    <s v="Steam Maintenance"/>
    <n v="5120000"/>
    <x v="11"/>
    <n v="20196.330000000002"/>
  </r>
  <r>
    <x v="3"/>
    <x v="8"/>
    <n v="181"/>
    <s v="Mitchell Plant"/>
    <s v="Steam Maintenance"/>
    <n v="5120000"/>
    <x v="11"/>
    <n v="21882.938000000002"/>
  </r>
  <r>
    <x v="1"/>
    <x v="3"/>
    <n v="181"/>
    <s v="Mitchell Plant"/>
    <s v="Steam Maintenance"/>
    <n v="5120000"/>
    <x v="11"/>
    <n v="24646.76"/>
  </r>
  <r>
    <x v="3"/>
    <x v="6"/>
    <n v="181"/>
    <s v="Mitchell Plant"/>
    <s v="Steam Maintenance"/>
    <n v="5120000"/>
    <x v="11"/>
    <n v="27220.416000000001"/>
  </r>
  <r>
    <x v="0"/>
    <x v="0"/>
    <n v="181"/>
    <s v="Mitchell Plant"/>
    <s v="Steam Maintenance"/>
    <n v="5120000"/>
    <x v="11"/>
    <n v="35371.480000000003"/>
  </r>
  <r>
    <x v="5"/>
    <x v="0"/>
    <n v="181"/>
    <s v="Mitchell Plant"/>
    <s v="Steam Maintenance"/>
    <n v="5120000"/>
    <x v="11"/>
    <n v="38152.25"/>
  </r>
  <r>
    <x v="4"/>
    <x v="0"/>
    <n v="181"/>
    <s v="Mitchell Plant"/>
    <s v="Steam Maintenance"/>
    <n v="5120000"/>
    <x v="11"/>
    <n v="51543.006999999998"/>
  </r>
  <r>
    <x v="4"/>
    <x v="8"/>
    <n v="181"/>
    <s v="Mitchell Plant"/>
    <s v="Steam Maintenance"/>
    <n v="5120000"/>
    <x v="11"/>
    <n v="52821.65"/>
  </r>
  <r>
    <x v="5"/>
    <x v="7"/>
    <n v="181"/>
    <s v="Mitchell Plant"/>
    <s v="Steam Maintenance"/>
    <n v="5120000"/>
    <x v="11"/>
    <n v="59218.68"/>
  </r>
  <r>
    <x v="2"/>
    <x v="3"/>
    <n v="181"/>
    <s v="Mitchell Plant"/>
    <s v="Steam Maintenance"/>
    <n v="5120000"/>
    <x v="11"/>
    <n v="64075.74"/>
  </r>
  <r>
    <x v="6"/>
    <x v="0"/>
    <n v="181"/>
    <s v="Mitchell Plant"/>
    <s v="Steam Maintenance"/>
    <n v="5120000"/>
    <x v="11"/>
    <n v="64087.548999999999"/>
  </r>
  <r>
    <x v="2"/>
    <x v="3"/>
    <n v="117"/>
    <s v="Mitchell Plant"/>
    <s v="Steam Maintenance"/>
    <n v="5120000"/>
    <x v="11"/>
    <n v="64112.57"/>
  </r>
  <r>
    <x v="7"/>
    <x v="2"/>
    <n v="181"/>
    <s v="Mitchell Plant"/>
    <s v="Steam Maintenance"/>
    <n v="5120000"/>
    <x v="11"/>
    <n v="65748.36"/>
  </r>
  <r>
    <x v="4"/>
    <x v="10"/>
    <n v="181"/>
    <s v="Mitchell Plant"/>
    <s v="Steam Maintenance"/>
    <n v="5120000"/>
    <x v="11"/>
    <n v="67194.061000000002"/>
  </r>
  <r>
    <x v="1"/>
    <x v="11"/>
    <n v="181"/>
    <s v="Mitchell Plant"/>
    <s v="Steam Maintenance"/>
    <n v="5120000"/>
    <x v="11"/>
    <n v="69800.319999999992"/>
  </r>
  <r>
    <x v="7"/>
    <x v="5"/>
    <n v="181"/>
    <s v="Mitchell Plant"/>
    <s v="Steam Maintenance"/>
    <n v="5120000"/>
    <x v="11"/>
    <n v="71877.010000000009"/>
  </r>
  <r>
    <x v="6"/>
    <x v="2"/>
    <n v="181"/>
    <s v="Mitchell Plant"/>
    <s v="Steam Maintenance"/>
    <n v="5120000"/>
    <x v="11"/>
    <n v="79778.649999999994"/>
  </r>
  <r>
    <x v="7"/>
    <x v="3"/>
    <n v="181"/>
    <s v="Mitchell Plant"/>
    <s v="Steam Maintenance"/>
    <n v="5120000"/>
    <x v="11"/>
    <n v="81666.7"/>
  </r>
  <r>
    <x v="6"/>
    <x v="7"/>
    <n v="181"/>
    <s v="Mitchell Plant"/>
    <s v="Steam Maintenance"/>
    <n v="5120000"/>
    <x v="11"/>
    <n v="82367.028999999995"/>
  </r>
  <r>
    <x v="2"/>
    <x v="7"/>
    <n v="117"/>
    <s v="Mitchell Plant"/>
    <s v="Steam Maintenance"/>
    <n v="5120000"/>
    <x v="11"/>
    <n v="90012.53"/>
  </r>
  <r>
    <x v="2"/>
    <x v="7"/>
    <n v="181"/>
    <s v="Mitchell Plant"/>
    <s v="Steam Maintenance"/>
    <n v="5120000"/>
    <x v="11"/>
    <n v="90211.85"/>
  </r>
  <r>
    <x v="4"/>
    <x v="2"/>
    <n v="181"/>
    <s v="Mitchell Plant"/>
    <s v="Steam Maintenance"/>
    <n v="5120000"/>
    <x v="11"/>
    <n v="91309.134999999995"/>
  </r>
  <r>
    <x v="0"/>
    <x v="11"/>
    <n v="181"/>
    <s v="Mitchell Plant"/>
    <s v="Steam Maintenance"/>
    <n v="5120000"/>
    <x v="11"/>
    <n v="93706.12"/>
  </r>
  <r>
    <x v="2"/>
    <x v="6"/>
    <n v="117"/>
    <s v="Mitchell Plant"/>
    <s v="Steam Maintenance"/>
    <n v="5120000"/>
    <x v="11"/>
    <n v="96861.41"/>
  </r>
  <r>
    <x v="2"/>
    <x v="6"/>
    <n v="181"/>
    <s v="Mitchell Plant"/>
    <s v="Steam Maintenance"/>
    <n v="5120000"/>
    <x v="11"/>
    <n v="97103.8"/>
  </r>
  <r>
    <x v="2"/>
    <x v="8"/>
    <n v="117"/>
    <s v="Mitchell Plant"/>
    <s v="Steam Maintenance"/>
    <n v="5120000"/>
    <x v="11"/>
    <n v="99234.33"/>
  </r>
  <r>
    <x v="2"/>
    <x v="8"/>
    <n v="181"/>
    <s v="Mitchell Plant"/>
    <s v="Steam Maintenance"/>
    <n v="5120000"/>
    <x v="11"/>
    <n v="99576.16"/>
  </r>
  <r>
    <x v="5"/>
    <x v="4"/>
    <n v="181"/>
    <s v="Mitchell Plant"/>
    <s v="Steam Maintenance"/>
    <n v="5120000"/>
    <x v="11"/>
    <n v="100444.11"/>
  </r>
  <r>
    <x v="0"/>
    <x v="6"/>
    <n v="181"/>
    <s v="Mitchell Plant"/>
    <s v="Steam Maintenance"/>
    <n v="5120000"/>
    <x v="11"/>
    <n v="103449.48"/>
  </r>
  <r>
    <x v="4"/>
    <x v="4"/>
    <n v="181"/>
    <s v="Mitchell Plant"/>
    <s v="Steam Maintenance"/>
    <n v="5120000"/>
    <x v="11"/>
    <n v="107302.25900000001"/>
  </r>
  <r>
    <x v="4"/>
    <x v="5"/>
    <n v="181"/>
    <s v="Mitchell Plant"/>
    <s v="Steam Maintenance"/>
    <n v="5120000"/>
    <x v="11"/>
    <n v="108134.109"/>
  </r>
  <r>
    <x v="2"/>
    <x v="11"/>
    <n v="117"/>
    <s v="Mitchell Plant"/>
    <s v="Steam Maintenance"/>
    <n v="5120000"/>
    <x v="11"/>
    <n v="109141.58"/>
  </r>
  <r>
    <x v="2"/>
    <x v="11"/>
    <n v="181"/>
    <s v="Mitchell Plant"/>
    <s v="Steam Maintenance"/>
    <n v="5120000"/>
    <x v="11"/>
    <n v="109460.08"/>
  </r>
  <r>
    <x v="6"/>
    <x v="5"/>
    <n v="181"/>
    <s v="Mitchell Plant"/>
    <s v="Steam Maintenance"/>
    <n v="5120000"/>
    <x v="11"/>
    <n v="110917.07"/>
  </r>
  <r>
    <x v="4"/>
    <x v="3"/>
    <n v="181"/>
    <s v="Mitchell Plant"/>
    <s v="Steam Maintenance"/>
    <n v="5120000"/>
    <x v="11"/>
    <n v="113167.018"/>
  </r>
  <r>
    <x v="6"/>
    <x v="8"/>
    <n v="181"/>
    <s v="Mitchell Plant"/>
    <s v="Steam Maintenance"/>
    <n v="5120000"/>
    <x v="11"/>
    <n v="115813.21"/>
  </r>
  <r>
    <x v="2"/>
    <x v="5"/>
    <n v="181"/>
    <s v="Mitchell Plant"/>
    <s v="Steam Maintenance"/>
    <n v="5120000"/>
    <x v="11"/>
    <n v="115882.36"/>
  </r>
  <r>
    <x v="2"/>
    <x v="5"/>
    <n v="117"/>
    <s v="Mitchell Plant"/>
    <s v="Steam Maintenance"/>
    <n v="5120000"/>
    <x v="11"/>
    <n v="115953.93"/>
  </r>
  <r>
    <x v="4"/>
    <x v="1"/>
    <n v="181"/>
    <s v="Mitchell Plant"/>
    <s v="Steam Maintenance"/>
    <n v="5120000"/>
    <x v="11"/>
    <n v="121434.54"/>
  </r>
  <r>
    <x v="2"/>
    <x v="0"/>
    <n v="117"/>
    <s v="Mitchell Plant"/>
    <s v="Steam Maintenance"/>
    <n v="5120000"/>
    <x v="11"/>
    <n v="123936.89"/>
  </r>
  <r>
    <x v="2"/>
    <x v="0"/>
    <n v="181"/>
    <s v="Mitchell Plant"/>
    <s v="Steam Maintenance"/>
    <n v="5120000"/>
    <x v="11"/>
    <n v="123938.12"/>
  </r>
  <r>
    <x v="1"/>
    <x v="2"/>
    <n v="181"/>
    <s v="Mitchell Plant"/>
    <s v="Steam Maintenance"/>
    <n v="5120000"/>
    <x v="11"/>
    <n v="124307.43999999999"/>
  </r>
  <r>
    <x v="4"/>
    <x v="6"/>
    <n v="181"/>
    <s v="Mitchell Plant"/>
    <s v="Steam Maintenance"/>
    <n v="5120000"/>
    <x v="11"/>
    <n v="124739.37"/>
  </r>
  <r>
    <x v="2"/>
    <x v="1"/>
    <n v="117"/>
    <s v="Mitchell Plant"/>
    <s v="Steam Maintenance"/>
    <n v="5120000"/>
    <x v="11"/>
    <n v="125452.26"/>
  </r>
  <r>
    <x v="2"/>
    <x v="1"/>
    <n v="181"/>
    <s v="Mitchell Plant"/>
    <s v="Steam Maintenance"/>
    <n v="5120000"/>
    <x v="11"/>
    <n v="125788.72"/>
  </r>
  <r>
    <x v="1"/>
    <x v="8"/>
    <n v="181"/>
    <s v="Mitchell Plant"/>
    <s v="Steam Maintenance"/>
    <n v="5120000"/>
    <x v="11"/>
    <n v="127251.48"/>
  </r>
  <r>
    <x v="0"/>
    <x v="8"/>
    <n v="181"/>
    <s v="Mitchell Plant"/>
    <s v="Steam Maintenance"/>
    <n v="5120000"/>
    <x v="11"/>
    <n v="127460.29"/>
  </r>
  <r>
    <x v="4"/>
    <x v="11"/>
    <n v="181"/>
    <s v="Mitchell Plant"/>
    <s v="Steam Maintenance"/>
    <n v="5120000"/>
    <x v="11"/>
    <n v="127944.59"/>
  </r>
  <r>
    <x v="2"/>
    <x v="10"/>
    <n v="181"/>
    <s v="Mitchell Plant"/>
    <s v="Steam Maintenance"/>
    <n v="5120000"/>
    <x v="11"/>
    <n v="133207.47"/>
  </r>
  <r>
    <x v="2"/>
    <x v="10"/>
    <n v="117"/>
    <s v="Mitchell Plant"/>
    <s v="Steam Maintenance"/>
    <n v="5120000"/>
    <x v="11"/>
    <n v="133251.87"/>
  </r>
  <r>
    <x v="5"/>
    <x v="11"/>
    <n v="181"/>
    <s v="Mitchell Plant"/>
    <s v="Steam Maintenance"/>
    <n v="5120000"/>
    <x v="11"/>
    <n v="136172.74000000002"/>
  </r>
  <r>
    <x v="6"/>
    <x v="3"/>
    <n v="181"/>
    <s v="Mitchell Plant"/>
    <s v="Steam Maintenance"/>
    <n v="5120000"/>
    <x v="11"/>
    <n v="138141.18"/>
  </r>
  <r>
    <x v="2"/>
    <x v="9"/>
    <n v="117"/>
    <s v="Mitchell Plant"/>
    <s v="Steam Maintenance"/>
    <n v="5120000"/>
    <x v="11"/>
    <n v="142991.84"/>
  </r>
  <r>
    <x v="2"/>
    <x v="9"/>
    <n v="181"/>
    <s v="Mitchell Plant"/>
    <s v="Steam Maintenance"/>
    <n v="5120000"/>
    <x v="11"/>
    <n v="143413.36000000002"/>
  </r>
  <r>
    <x v="2"/>
    <x v="4"/>
    <n v="117"/>
    <s v="Mitchell Plant"/>
    <s v="Steam Maintenance"/>
    <n v="5120000"/>
    <x v="11"/>
    <n v="143757.29"/>
  </r>
  <r>
    <x v="2"/>
    <x v="4"/>
    <n v="181"/>
    <s v="Mitchell Plant"/>
    <s v="Steam Maintenance"/>
    <n v="5120000"/>
    <x v="11"/>
    <n v="144068.72"/>
  </r>
  <r>
    <x v="1"/>
    <x v="6"/>
    <n v="181"/>
    <s v="Mitchell Plant"/>
    <s v="Steam Maintenance"/>
    <n v="5120000"/>
    <x v="11"/>
    <n v="148367.94"/>
  </r>
  <r>
    <x v="6"/>
    <x v="6"/>
    <n v="181"/>
    <s v="Mitchell Plant"/>
    <s v="Steam Maintenance"/>
    <n v="5120000"/>
    <x v="11"/>
    <n v="151002.68"/>
  </r>
  <r>
    <x v="0"/>
    <x v="7"/>
    <n v="181"/>
    <s v="Mitchell Plant"/>
    <s v="Steam Maintenance"/>
    <n v="5120000"/>
    <x v="11"/>
    <n v="160109.25"/>
  </r>
  <r>
    <x v="6"/>
    <x v="10"/>
    <n v="181"/>
    <s v="Mitchell Plant"/>
    <s v="Steam Maintenance"/>
    <n v="5120000"/>
    <x v="11"/>
    <n v="164335.18"/>
  </r>
  <r>
    <x v="2"/>
    <x v="2"/>
    <n v="181"/>
    <s v="Mitchell Plant"/>
    <s v="Steam Maintenance"/>
    <n v="5120000"/>
    <x v="11"/>
    <n v="178194.76"/>
  </r>
  <r>
    <x v="2"/>
    <x v="2"/>
    <n v="117"/>
    <s v="Mitchell Plant"/>
    <s v="Steam Maintenance"/>
    <n v="5120000"/>
    <x v="11"/>
    <n v="178362.36"/>
  </r>
  <r>
    <x v="4"/>
    <x v="9"/>
    <n v="181"/>
    <s v="Mitchell Plant"/>
    <s v="Steam Maintenance"/>
    <n v="5120000"/>
    <x v="11"/>
    <n v="184632.75"/>
  </r>
  <r>
    <x v="5"/>
    <x v="8"/>
    <n v="181"/>
    <s v="Mitchell Plant"/>
    <s v="Steam Maintenance"/>
    <n v="5120000"/>
    <x v="11"/>
    <n v="189561.55"/>
  </r>
  <r>
    <x v="5"/>
    <x v="6"/>
    <n v="181"/>
    <s v="Mitchell Plant"/>
    <s v="Steam Maintenance"/>
    <n v="5120000"/>
    <x v="11"/>
    <n v="193558.9"/>
  </r>
  <r>
    <x v="5"/>
    <x v="5"/>
    <n v="181"/>
    <s v="Mitchell Plant"/>
    <s v="Steam Maintenance"/>
    <n v="5120000"/>
    <x v="11"/>
    <n v="269948.40000000002"/>
  </r>
  <r>
    <x v="6"/>
    <x v="4"/>
    <n v="181"/>
    <s v="Mitchell Plant"/>
    <s v="Steam Maintenance"/>
    <n v="5120000"/>
    <x v="11"/>
    <n v="271132.15899999999"/>
  </r>
  <r>
    <x v="7"/>
    <x v="1"/>
    <n v="181"/>
    <s v="Mitchell Plant"/>
    <s v="Steam Maintenance"/>
    <n v="5120000"/>
    <x v="11"/>
    <n v="272793.52999999997"/>
  </r>
  <r>
    <x v="6"/>
    <x v="11"/>
    <n v="181"/>
    <s v="Mitchell Plant"/>
    <s v="Steam Maintenance"/>
    <n v="5120000"/>
    <x v="11"/>
    <n v="292753.18"/>
  </r>
  <r>
    <x v="0"/>
    <x v="10"/>
    <n v="181"/>
    <s v="Mitchell Plant"/>
    <s v="Steam Maintenance"/>
    <n v="5120000"/>
    <x v="11"/>
    <n v="296640.01"/>
  </r>
  <r>
    <x v="1"/>
    <x v="9"/>
    <n v="181"/>
    <s v="Mitchell Plant"/>
    <s v="Steam Maintenance"/>
    <n v="5120000"/>
    <x v="11"/>
    <n v="310848.09999999998"/>
  </r>
  <r>
    <x v="0"/>
    <x v="9"/>
    <n v="181"/>
    <s v="Mitchell Plant"/>
    <s v="Steam Maintenance"/>
    <n v="5120000"/>
    <x v="11"/>
    <n v="321515.45"/>
  </r>
  <r>
    <x v="1"/>
    <x v="4"/>
    <n v="181"/>
    <s v="Mitchell Plant"/>
    <s v="Steam Maintenance"/>
    <n v="5120000"/>
    <x v="11"/>
    <n v="342783.22"/>
  </r>
  <r>
    <x v="1"/>
    <x v="1"/>
    <n v="181"/>
    <s v="Mitchell Plant"/>
    <s v="Steam Maintenance"/>
    <n v="5120000"/>
    <x v="11"/>
    <n v="343800.43"/>
  </r>
  <r>
    <x v="5"/>
    <x v="3"/>
    <n v="181"/>
    <s v="Mitchell Plant"/>
    <s v="Steam Maintenance"/>
    <n v="5120000"/>
    <x v="11"/>
    <n v="343945"/>
  </r>
  <r>
    <x v="5"/>
    <x v="1"/>
    <n v="181"/>
    <s v="Mitchell Plant"/>
    <s v="Steam Maintenance"/>
    <n v="5120000"/>
    <x v="11"/>
    <n v="362163.86"/>
  </r>
  <r>
    <x v="5"/>
    <x v="2"/>
    <n v="181"/>
    <s v="Mitchell Plant"/>
    <s v="Steam Maintenance"/>
    <n v="5120000"/>
    <x v="11"/>
    <n v="380491.01999999996"/>
  </r>
  <r>
    <x v="6"/>
    <x v="1"/>
    <n v="181"/>
    <s v="Mitchell Plant"/>
    <s v="Steam Maintenance"/>
    <n v="5120000"/>
    <x v="11"/>
    <n v="415129.04"/>
  </r>
  <r>
    <x v="0"/>
    <x v="5"/>
    <n v="181"/>
    <s v="Mitchell Plant"/>
    <s v="Steam Maintenance"/>
    <n v="5120000"/>
    <x v="11"/>
    <n v="430743.7"/>
  </r>
  <r>
    <x v="5"/>
    <x v="10"/>
    <n v="181"/>
    <s v="Mitchell Plant"/>
    <s v="Steam Maintenance"/>
    <n v="5120000"/>
    <x v="11"/>
    <n v="484587.07"/>
  </r>
  <r>
    <x v="1"/>
    <x v="5"/>
    <n v="181"/>
    <s v="Mitchell Plant"/>
    <s v="Steam Maintenance"/>
    <n v="5120000"/>
    <x v="11"/>
    <n v="497420.76"/>
  </r>
  <r>
    <x v="7"/>
    <x v="10"/>
    <n v="181"/>
    <s v="Mitchell Plant"/>
    <s v="Steam Maintenance"/>
    <n v="5120000"/>
    <x v="11"/>
    <n v="549459.06000000006"/>
  </r>
  <r>
    <x v="0"/>
    <x v="2"/>
    <n v="181"/>
    <s v="Mitchell Plant"/>
    <s v="Steam Maintenance"/>
    <n v="5120000"/>
    <x v="11"/>
    <n v="560752.68000000005"/>
  </r>
  <r>
    <x v="1"/>
    <x v="10"/>
    <n v="181"/>
    <s v="Mitchell Plant"/>
    <s v="Steam Maintenance"/>
    <n v="5120000"/>
    <x v="11"/>
    <n v="614980.82999999996"/>
  </r>
  <r>
    <x v="0"/>
    <x v="3"/>
    <n v="181"/>
    <s v="Mitchell Plant"/>
    <s v="Steam Maintenance"/>
    <n v="5120000"/>
    <x v="11"/>
    <n v="618492.31999999995"/>
  </r>
  <r>
    <x v="6"/>
    <x v="9"/>
    <n v="181"/>
    <s v="Mitchell Plant"/>
    <s v="Steam Maintenance"/>
    <n v="5120000"/>
    <x v="11"/>
    <n v="685798.12"/>
  </r>
  <r>
    <x v="7"/>
    <x v="4"/>
    <n v="181"/>
    <s v="Mitchell Plant"/>
    <s v="Steam Maintenance"/>
    <n v="5120000"/>
    <x v="11"/>
    <n v="801155.8"/>
  </r>
  <r>
    <x v="7"/>
    <x v="11"/>
    <n v="181"/>
    <s v="Mitchell Plant"/>
    <s v="Steam Maintenance"/>
    <n v="5120000"/>
    <x v="11"/>
    <n v="1111551.24"/>
  </r>
  <r>
    <x v="4"/>
    <x v="1"/>
    <n v="181"/>
    <s v="Mitchell Plant"/>
    <s v="Steam Maintenance"/>
    <n v="5130000"/>
    <x v="12"/>
    <n v="2282.11"/>
  </r>
  <r>
    <x v="1"/>
    <x v="1"/>
    <n v="181"/>
    <s v="Mitchell Plant"/>
    <s v="Steam Maintenance"/>
    <n v="5130000"/>
    <x v="12"/>
    <n v="4105"/>
  </r>
  <r>
    <x v="5"/>
    <x v="5"/>
    <n v="181"/>
    <s v="Mitchell Plant"/>
    <s v="Steam Maintenance"/>
    <n v="5130000"/>
    <x v="12"/>
    <n v="12135"/>
  </r>
  <r>
    <x v="1"/>
    <x v="8"/>
    <n v="181"/>
    <s v="Mitchell Plant"/>
    <s v="Steam Maintenance"/>
    <n v="5140000"/>
    <x v="13"/>
    <n v="-13127.22"/>
  </r>
  <r>
    <x v="2"/>
    <x v="2"/>
    <n v="117"/>
    <s v="Mitchell Plant"/>
    <s v="Steam Maintenance"/>
    <n v="5140000"/>
    <x v="13"/>
    <n v="-7720.29"/>
  </r>
  <r>
    <x v="2"/>
    <x v="2"/>
    <n v="181"/>
    <s v="Mitchell Plant"/>
    <s v="Steam Maintenance"/>
    <n v="5140000"/>
    <x v="13"/>
    <n v="-7720.27"/>
  </r>
  <r>
    <x v="7"/>
    <x v="1"/>
    <n v="181"/>
    <s v="Mitchell Plant"/>
    <s v="Steam Maintenance"/>
    <n v="5140000"/>
    <x v="13"/>
    <n v="-150"/>
  </r>
  <r>
    <x v="2"/>
    <x v="11"/>
    <n v="117"/>
    <s v="Mitchell Plant"/>
    <s v="Steam Maintenance"/>
    <n v="5140000"/>
    <x v="13"/>
    <n v="-146.11000000000001"/>
  </r>
  <r>
    <x v="2"/>
    <x v="11"/>
    <n v="181"/>
    <s v="Mitchell Plant"/>
    <s v="Steam Maintenance"/>
    <n v="5140000"/>
    <x v="13"/>
    <n v="-146.1"/>
  </r>
  <r>
    <x v="1"/>
    <x v="9"/>
    <n v="181"/>
    <s v="Mitchell Plant"/>
    <s v="Steam Maintenance"/>
    <n v="5140000"/>
    <x v="13"/>
    <n v="0.04"/>
  </r>
  <r>
    <x v="2"/>
    <x v="10"/>
    <n v="117"/>
    <s v="Mitchell Plant"/>
    <s v="Steam Maintenance"/>
    <n v="5140000"/>
    <x v="13"/>
    <n v="0.45"/>
  </r>
  <r>
    <x v="2"/>
    <x v="10"/>
    <n v="181"/>
    <s v="Mitchell Plant"/>
    <s v="Steam Maintenance"/>
    <n v="5140000"/>
    <x v="13"/>
    <n v="0.45"/>
  </r>
  <r>
    <x v="5"/>
    <x v="6"/>
    <n v="181"/>
    <s v="Mitchell Plant"/>
    <s v="Steam Maintenance"/>
    <n v="5140000"/>
    <x v="13"/>
    <n v="0.47"/>
  </r>
  <r>
    <x v="2"/>
    <x v="8"/>
    <n v="117"/>
    <s v="Mitchell Plant"/>
    <s v="Steam Maintenance"/>
    <n v="5140000"/>
    <x v="13"/>
    <n v="0.93"/>
  </r>
  <r>
    <x v="2"/>
    <x v="8"/>
    <n v="181"/>
    <s v="Mitchell Plant"/>
    <s v="Steam Maintenance"/>
    <n v="5140000"/>
    <x v="13"/>
    <n v="0.95"/>
  </r>
  <r>
    <x v="5"/>
    <x v="8"/>
    <n v="181"/>
    <s v="Mitchell Plant"/>
    <s v="Steam Maintenance"/>
    <n v="5140000"/>
    <x v="13"/>
    <n v="238.2"/>
  </r>
  <r>
    <x v="5"/>
    <x v="7"/>
    <n v="181"/>
    <s v="Mitchell Plant"/>
    <s v="Steam Maintenance"/>
    <n v="5140000"/>
    <x v="13"/>
    <n v="306.20999999999998"/>
  </r>
  <r>
    <x v="2"/>
    <x v="3"/>
    <n v="117"/>
    <s v="Mitchell Plant"/>
    <s v="Steam Maintenance"/>
    <n v="5140000"/>
    <x v="13"/>
    <n v="329.2"/>
  </r>
  <r>
    <x v="2"/>
    <x v="3"/>
    <n v="181"/>
    <s v="Mitchell Plant"/>
    <s v="Steam Maintenance"/>
    <n v="5140000"/>
    <x v="13"/>
    <n v="329.2"/>
  </r>
  <r>
    <x v="0"/>
    <x v="11"/>
    <n v="181"/>
    <s v="Mitchell Plant"/>
    <s v="Steam Maintenance"/>
    <n v="5140000"/>
    <x v="13"/>
    <n v="365.63"/>
  </r>
  <r>
    <x v="2"/>
    <x v="7"/>
    <n v="117"/>
    <s v="Mitchell Plant"/>
    <s v="Steam Maintenance"/>
    <n v="5140000"/>
    <x v="13"/>
    <n v="418.79"/>
  </r>
  <r>
    <x v="2"/>
    <x v="7"/>
    <n v="181"/>
    <s v="Mitchell Plant"/>
    <s v="Steam Maintenance"/>
    <n v="5140000"/>
    <x v="13"/>
    <n v="418.81"/>
  </r>
  <r>
    <x v="4"/>
    <x v="3"/>
    <n v="181"/>
    <s v="Mitchell Plant"/>
    <s v="Steam Maintenance"/>
    <n v="5140000"/>
    <x v="13"/>
    <n v="509.38"/>
  </r>
  <r>
    <x v="4"/>
    <x v="2"/>
    <n v="181"/>
    <s v="Mitchell Plant"/>
    <s v="Steam Maintenance"/>
    <n v="5140000"/>
    <x v="13"/>
    <n v="622.01099999999997"/>
  </r>
  <r>
    <x v="4"/>
    <x v="7"/>
    <n v="181"/>
    <s v="Mitchell Plant"/>
    <s v="Steam Maintenance"/>
    <n v="5140000"/>
    <x v="13"/>
    <n v="815.82"/>
  </r>
  <r>
    <x v="5"/>
    <x v="0"/>
    <n v="181"/>
    <s v="Mitchell Plant"/>
    <s v="Steam Maintenance"/>
    <n v="5140000"/>
    <x v="13"/>
    <n v="872.5"/>
  </r>
  <r>
    <x v="1"/>
    <x v="4"/>
    <n v="181"/>
    <s v="Mitchell Plant"/>
    <s v="Steam Maintenance"/>
    <n v="5140000"/>
    <x v="13"/>
    <n v="1320"/>
  </r>
  <r>
    <x v="2"/>
    <x v="5"/>
    <n v="117"/>
    <s v="Mitchell Plant"/>
    <s v="Steam Maintenance"/>
    <n v="5140000"/>
    <x v="13"/>
    <n v="1577.39"/>
  </r>
  <r>
    <x v="2"/>
    <x v="5"/>
    <n v="181"/>
    <s v="Mitchell Plant"/>
    <s v="Steam Maintenance"/>
    <n v="5140000"/>
    <x v="13"/>
    <n v="1577.4"/>
  </r>
  <r>
    <x v="2"/>
    <x v="6"/>
    <n v="117"/>
    <s v="Mitchell Plant"/>
    <s v="Steam Maintenance"/>
    <n v="5140000"/>
    <x v="13"/>
    <n v="1731.76"/>
  </r>
  <r>
    <x v="2"/>
    <x v="6"/>
    <n v="181"/>
    <s v="Mitchell Plant"/>
    <s v="Steam Maintenance"/>
    <n v="5140000"/>
    <x v="13"/>
    <n v="1731.8"/>
  </r>
  <r>
    <x v="0"/>
    <x v="5"/>
    <n v="181"/>
    <s v="Mitchell Plant"/>
    <s v="Steam Maintenance"/>
    <n v="5140000"/>
    <x v="13"/>
    <n v="2011.88"/>
  </r>
  <r>
    <x v="2"/>
    <x v="4"/>
    <n v="117"/>
    <s v="Mitchell Plant"/>
    <s v="Steam Maintenance"/>
    <n v="5140000"/>
    <x v="13"/>
    <n v="2210.17"/>
  </r>
  <r>
    <x v="2"/>
    <x v="4"/>
    <n v="181"/>
    <s v="Mitchell Plant"/>
    <s v="Steam Maintenance"/>
    <n v="5140000"/>
    <x v="13"/>
    <n v="2210.23"/>
  </r>
  <r>
    <x v="4"/>
    <x v="5"/>
    <n v="181"/>
    <s v="Mitchell Plant"/>
    <s v="Steam Maintenance"/>
    <n v="5140000"/>
    <x v="13"/>
    <n v="2487.6840000000002"/>
  </r>
  <r>
    <x v="7"/>
    <x v="9"/>
    <n v="181"/>
    <s v="Mitchell Plant"/>
    <s v="Steam Maintenance"/>
    <n v="5140000"/>
    <x v="13"/>
    <n v="2650"/>
  </r>
  <r>
    <x v="4"/>
    <x v="10"/>
    <n v="181"/>
    <s v="Mitchell Plant"/>
    <s v="Steam Maintenance"/>
    <n v="5140000"/>
    <x v="13"/>
    <n v="2818.1"/>
  </r>
  <r>
    <x v="0"/>
    <x v="7"/>
    <n v="181"/>
    <s v="Mitchell Plant"/>
    <s v="Steam Maintenance"/>
    <n v="5140000"/>
    <x v="13"/>
    <n v="3490.38"/>
  </r>
  <r>
    <x v="0"/>
    <x v="10"/>
    <n v="181"/>
    <s v="Mitchell Plant"/>
    <s v="Steam Maintenance"/>
    <n v="5140000"/>
    <x v="13"/>
    <n v="3567.7"/>
  </r>
  <r>
    <x v="5"/>
    <x v="11"/>
    <n v="181"/>
    <s v="Mitchell Plant"/>
    <s v="Steam Maintenance"/>
    <n v="5140000"/>
    <x v="13"/>
    <n v="3767.66"/>
  </r>
  <r>
    <x v="1"/>
    <x v="5"/>
    <n v="181"/>
    <s v="Mitchell Plant"/>
    <s v="Steam Maintenance"/>
    <n v="5140000"/>
    <x v="13"/>
    <n v="4458.55"/>
  </r>
  <r>
    <x v="0"/>
    <x v="9"/>
    <n v="181"/>
    <s v="Mitchell Plant"/>
    <s v="Steam Maintenance"/>
    <n v="5140000"/>
    <x v="13"/>
    <n v="6077.18"/>
  </r>
  <r>
    <x v="0"/>
    <x v="2"/>
    <n v="181"/>
    <s v="Mitchell Plant"/>
    <s v="Steam Maintenance"/>
    <n v="5140000"/>
    <x v="13"/>
    <n v="7500"/>
  </r>
  <r>
    <x v="2"/>
    <x v="0"/>
    <n v="117"/>
    <s v="Mitchell Plant"/>
    <s v="Steam Maintenance"/>
    <n v="5140000"/>
    <x v="13"/>
    <n v="8520.52"/>
  </r>
  <r>
    <x v="2"/>
    <x v="0"/>
    <n v="181"/>
    <s v="Mitchell Plant"/>
    <s v="Steam Maintenance"/>
    <n v="5140000"/>
    <x v="13"/>
    <n v="8520.5300000000007"/>
  </r>
  <r>
    <x v="6"/>
    <x v="11"/>
    <n v="181"/>
    <s v="Mitchell Plant"/>
    <s v="Steam Maintenance"/>
    <n v="5140000"/>
    <x v="13"/>
    <n v="8720.06"/>
  </r>
  <r>
    <x v="0"/>
    <x v="8"/>
    <n v="181"/>
    <s v="Mitchell Plant"/>
    <s v="Steam Maintenance"/>
    <n v="5140000"/>
    <x v="13"/>
    <n v="8743.83"/>
  </r>
  <r>
    <x v="6"/>
    <x v="8"/>
    <n v="181"/>
    <s v="Mitchell Plant"/>
    <s v="Steam Maintenance"/>
    <n v="5140000"/>
    <x v="13"/>
    <n v="11351.58"/>
  </r>
  <r>
    <x v="0"/>
    <x v="1"/>
    <n v="181"/>
    <s v="Mitchell Plant"/>
    <s v="Steam Maintenance"/>
    <n v="5140000"/>
    <x v="13"/>
    <n v="16447.88"/>
  </r>
  <r>
    <x v="1"/>
    <x v="6"/>
    <n v="181"/>
    <s v="Mitchell Plant"/>
    <s v="Steam Maintenance"/>
    <n v="5140000"/>
    <x v="13"/>
    <n v="20732.77"/>
  </r>
  <r>
    <x v="1"/>
    <x v="7"/>
    <n v="181"/>
    <s v="Mitchell Plant"/>
    <s v="Steam Maintenance"/>
    <n v="5140000"/>
    <x v="13"/>
    <n v="22149.17"/>
  </r>
  <r>
    <x v="1"/>
    <x v="11"/>
    <n v="181"/>
    <s v="Mitchell Plant"/>
    <s v="Steam Maintenance"/>
    <n v="5140000"/>
    <x v="13"/>
    <n v="30317.54"/>
  </r>
  <r>
    <x v="0"/>
    <x v="6"/>
    <n v="181"/>
    <s v="Mitchell Plant"/>
    <s v="Steam Maintenance"/>
    <n v="5140000"/>
    <x v="13"/>
    <n v="31575.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8">
  <r>
    <x v="0"/>
    <x v="0"/>
    <x v="0"/>
    <x v="0"/>
    <x v="0"/>
    <n v="5010027"/>
    <x v="0"/>
    <n v="31433.935000000001"/>
  </r>
  <r>
    <x v="0"/>
    <x v="1"/>
    <x v="0"/>
    <x v="0"/>
    <x v="0"/>
    <n v="5010027"/>
    <x v="0"/>
    <n v="31308.978999999999"/>
  </r>
  <r>
    <x v="0"/>
    <x v="2"/>
    <x v="0"/>
    <x v="0"/>
    <x v="0"/>
    <n v="5010027"/>
    <x v="0"/>
    <n v="31298.338"/>
  </r>
  <r>
    <x v="0"/>
    <x v="3"/>
    <x v="0"/>
    <x v="0"/>
    <x v="0"/>
    <n v="5010027"/>
    <x v="0"/>
    <n v="31306.642"/>
  </r>
  <r>
    <x v="0"/>
    <x v="4"/>
    <x v="0"/>
    <x v="0"/>
    <x v="0"/>
    <n v="5010027"/>
    <x v="0"/>
    <n v="31325.5"/>
  </r>
  <r>
    <x v="0"/>
    <x v="5"/>
    <x v="0"/>
    <x v="0"/>
    <x v="0"/>
    <n v="5010027"/>
    <x v="0"/>
    <n v="31663.402999999998"/>
  </r>
  <r>
    <x v="0"/>
    <x v="6"/>
    <x v="0"/>
    <x v="0"/>
    <x v="0"/>
    <n v="5010027"/>
    <x v="0"/>
    <n v="31861.881000000001"/>
  </r>
  <r>
    <x v="0"/>
    <x v="7"/>
    <x v="0"/>
    <x v="0"/>
    <x v="0"/>
    <n v="5010027"/>
    <x v="0"/>
    <n v="31882.566999999999"/>
  </r>
  <r>
    <x v="0"/>
    <x v="8"/>
    <x v="0"/>
    <x v="0"/>
    <x v="0"/>
    <n v="5010027"/>
    <x v="0"/>
    <n v="31839.422999999999"/>
  </r>
  <r>
    <x v="0"/>
    <x v="9"/>
    <x v="0"/>
    <x v="0"/>
    <x v="0"/>
    <n v="5010027"/>
    <x v="0"/>
    <n v="31836.974999999999"/>
  </r>
  <r>
    <x v="0"/>
    <x v="10"/>
    <x v="0"/>
    <x v="0"/>
    <x v="0"/>
    <n v="5010027"/>
    <x v="0"/>
    <n v="31839.48"/>
  </r>
  <r>
    <x v="0"/>
    <x v="11"/>
    <x v="0"/>
    <x v="0"/>
    <x v="0"/>
    <n v="5010027"/>
    <x v="0"/>
    <n v="31625.267"/>
  </r>
  <r>
    <x v="1"/>
    <x v="0"/>
    <x v="0"/>
    <x v="0"/>
    <x v="0"/>
    <n v="5010027"/>
    <x v="0"/>
    <n v="34079.370000000003"/>
  </r>
  <r>
    <x v="1"/>
    <x v="1"/>
    <x v="0"/>
    <x v="0"/>
    <x v="0"/>
    <n v="5010027"/>
    <x v="0"/>
    <n v="33699.781999999999"/>
  </r>
  <r>
    <x v="1"/>
    <x v="2"/>
    <x v="0"/>
    <x v="0"/>
    <x v="0"/>
    <n v="5010027"/>
    <x v="0"/>
    <n v="33695.248"/>
  </r>
  <r>
    <x v="1"/>
    <x v="3"/>
    <x v="0"/>
    <x v="0"/>
    <x v="0"/>
    <n v="5010027"/>
    <x v="0"/>
    <n v="33792.375999999997"/>
  </r>
  <r>
    <x v="1"/>
    <x v="4"/>
    <x v="0"/>
    <x v="0"/>
    <x v="0"/>
    <n v="5010027"/>
    <x v="0"/>
    <n v="33751.237000000001"/>
  </r>
  <r>
    <x v="1"/>
    <x v="5"/>
    <x v="0"/>
    <x v="0"/>
    <x v="0"/>
    <n v="5010027"/>
    <x v="0"/>
    <n v="34148.383999999998"/>
  </r>
  <r>
    <x v="1"/>
    <x v="6"/>
    <x v="0"/>
    <x v="0"/>
    <x v="0"/>
    <n v="5010027"/>
    <x v="0"/>
    <n v="34183.913999999997"/>
  </r>
  <r>
    <x v="1"/>
    <x v="7"/>
    <x v="0"/>
    <x v="0"/>
    <x v="0"/>
    <n v="5010027"/>
    <x v="0"/>
    <n v="34148.383999999998"/>
  </r>
  <r>
    <x v="1"/>
    <x v="8"/>
    <x v="0"/>
    <x v="0"/>
    <x v="0"/>
    <n v="5010027"/>
    <x v="0"/>
    <n v="34148.383999999998"/>
  </r>
  <r>
    <x v="1"/>
    <x v="9"/>
    <x v="0"/>
    <x v="0"/>
    <x v="0"/>
    <n v="5010027"/>
    <x v="0"/>
    <n v="34148.383999999998"/>
  </r>
  <r>
    <x v="1"/>
    <x v="10"/>
    <x v="0"/>
    <x v="0"/>
    <x v="0"/>
    <n v="5010027"/>
    <x v="0"/>
    <n v="34183.997000000003"/>
  </r>
  <r>
    <x v="1"/>
    <x v="11"/>
    <x v="0"/>
    <x v="0"/>
    <x v="0"/>
    <n v="5010027"/>
    <x v="0"/>
    <n v="34037.065000000002"/>
  </r>
  <r>
    <x v="2"/>
    <x v="12"/>
    <x v="0"/>
    <x v="0"/>
    <x v="0"/>
    <n v="5010027"/>
    <x v="0"/>
    <n v="412906.837"/>
  </r>
  <r>
    <x v="3"/>
    <x v="12"/>
    <x v="0"/>
    <x v="0"/>
    <x v="0"/>
    <n v="5010027"/>
    <x v="0"/>
    <n v="418331.83299999998"/>
  </r>
  <r>
    <x v="4"/>
    <x v="12"/>
    <x v="0"/>
    <x v="0"/>
    <x v="0"/>
    <n v="5010027"/>
    <x v="0"/>
    <n v="424908.37300000002"/>
  </r>
  <r>
    <x v="5"/>
    <x v="12"/>
    <x v="0"/>
    <x v="0"/>
    <x v="0"/>
    <n v="5010027"/>
    <x v="0"/>
    <n v="432359.55699999997"/>
  </r>
  <r>
    <x v="0"/>
    <x v="0"/>
    <x v="0"/>
    <x v="0"/>
    <x v="0"/>
    <n v="5010028"/>
    <x v="1"/>
    <n v="-46890"/>
  </r>
  <r>
    <x v="0"/>
    <x v="1"/>
    <x v="0"/>
    <x v="0"/>
    <x v="0"/>
    <n v="5010028"/>
    <x v="1"/>
    <n v="-46890"/>
  </r>
  <r>
    <x v="0"/>
    <x v="2"/>
    <x v="0"/>
    <x v="0"/>
    <x v="0"/>
    <n v="5010028"/>
    <x v="1"/>
    <n v="-46890"/>
  </r>
  <r>
    <x v="0"/>
    <x v="3"/>
    <x v="0"/>
    <x v="0"/>
    <x v="0"/>
    <n v="5010028"/>
    <x v="1"/>
    <n v="-46890"/>
  </r>
  <r>
    <x v="0"/>
    <x v="4"/>
    <x v="0"/>
    <x v="0"/>
    <x v="0"/>
    <n v="5010028"/>
    <x v="1"/>
    <n v="-46890"/>
  </r>
  <r>
    <x v="0"/>
    <x v="5"/>
    <x v="0"/>
    <x v="0"/>
    <x v="0"/>
    <n v="5010028"/>
    <x v="1"/>
    <n v="-46890"/>
  </r>
  <r>
    <x v="0"/>
    <x v="6"/>
    <x v="0"/>
    <x v="0"/>
    <x v="0"/>
    <n v="5010028"/>
    <x v="1"/>
    <n v="-46890"/>
  </r>
  <r>
    <x v="0"/>
    <x v="7"/>
    <x v="0"/>
    <x v="0"/>
    <x v="0"/>
    <n v="5010028"/>
    <x v="1"/>
    <n v="-46890"/>
  </r>
  <r>
    <x v="0"/>
    <x v="8"/>
    <x v="0"/>
    <x v="0"/>
    <x v="0"/>
    <n v="5010028"/>
    <x v="1"/>
    <n v="-46890"/>
  </r>
  <r>
    <x v="0"/>
    <x v="9"/>
    <x v="0"/>
    <x v="0"/>
    <x v="0"/>
    <n v="5010028"/>
    <x v="1"/>
    <n v="-46890"/>
  </r>
  <r>
    <x v="0"/>
    <x v="10"/>
    <x v="0"/>
    <x v="0"/>
    <x v="0"/>
    <n v="5010028"/>
    <x v="1"/>
    <n v="-46890"/>
  </r>
  <r>
    <x v="0"/>
    <x v="11"/>
    <x v="0"/>
    <x v="0"/>
    <x v="0"/>
    <n v="5010028"/>
    <x v="1"/>
    <n v="-46890"/>
  </r>
  <r>
    <x v="1"/>
    <x v="0"/>
    <x v="0"/>
    <x v="0"/>
    <x v="0"/>
    <n v="5010028"/>
    <x v="1"/>
    <n v="-46890"/>
  </r>
  <r>
    <x v="1"/>
    <x v="1"/>
    <x v="0"/>
    <x v="0"/>
    <x v="0"/>
    <n v="5010028"/>
    <x v="1"/>
    <n v="-46890"/>
  </r>
  <r>
    <x v="1"/>
    <x v="2"/>
    <x v="0"/>
    <x v="0"/>
    <x v="0"/>
    <n v="5010028"/>
    <x v="1"/>
    <n v="-46890"/>
  </r>
  <r>
    <x v="1"/>
    <x v="3"/>
    <x v="0"/>
    <x v="0"/>
    <x v="0"/>
    <n v="5010028"/>
    <x v="1"/>
    <n v="-46890"/>
  </r>
  <r>
    <x v="1"/>
    <x v="4"/>
    <x v="0"/>
    <x v="0"/>
    <x v="0"/>
    <n v="5010028"/>
    <x v="1"/>
    <n v="-46890"/>
  </r>
  <r>
    <x v="1"/>
    <x v="5"/>
    <x v="0"/>
    <x v="0"/>
    <x v="0"/>
    <n v="5010028"/>
    <x v="1"/>
    <n v="-46890"/>
  </r>
  <r>
    <x v="1"/>
    <x v="6"/>
    <x v="0"/>
    <x v="0"/>
    <x v="0"/>
    <n v="5010028"/>
    <x v="1"/>
    <n v="-46890"/>
  </r>
  <r>
    <x v="1"/>
    <x v="7"/>
    <x v="0"/>
    <x v="0"/>
    <x v="0"/>
    <n v="5010028"/>
    <x v="1"/>
    <n v="-46890"/>
  </r>
  <r>
    <x v="1"/>
    <x v="8"/>
    <x v="0"/>
    <x v="0"/>
    <x v="0"/>
    <n v="5010028"/>
    <x v="1"/>
    <n v="-46890"/>
  </r>
  <r>
    <x v="1"/>
    <x v="9"/>
    <x v="0"/>
    <x v="0"/>
    <x v="0"/>
    <n v="5010028"/>
    <x v="1"/>
    <n v="-46890"/>
  </r>
  <r>
    <x v="1"/>
    <x v="10"/>
    <x v="0"/>
    <x v="0"/>
    <x v="0"/>
    <n v="5010028"/>
    <x v="1"/>
    <n v="-46890"/>
  </r>
  <r>
    <x v="1"/>
    <x v="11"/>
    <x v="0"/>
    <x v="0"/>
    <x v="0"/>
    <n v="5010028"/>
    <x v="1"/>
    <n v="-46890"/>
  </r>
  <r>
    <x v="2"/>
    <x v="12"/>
    <x v="0"/>
    <x v="0"/>
    <x v="0"/>
    <n v="5010028"/>
    <x v="1"/>
    <n v="-562680"/>
  </r>
  <r>
    <x v="3"/>
    <x v="12"/>
    <x v="0"/>
    <x v="0"/>
    <x v="0"/>
    <n v="5010028"/>
    <x v="1"/>
    <n v="-562680"/>
  </r>
  <r>
    <x v="4"/>
    <x v="12"/>
    <x v="0"/>
    <x v="0"/>
    <x v="0"/>
    <n v="5010028"/>
    <x v="1"/>
    <n v="-562680"/>
  </r>
  <r>
    <x v="5"/>
    <x v="12"/>
    <x v="0"/>
    <x v="0"/>
    <x v="0"/>
    <n v="5010028"/>
    <x v="1"/>
    <n v="-562680"/>
  </r>
  <r>
    <x v="0"/>
    <x v="0"/>
    <x v="0"/>
    <x v="0"/>
    <x v="1"/>
    <n v="5020004"/>
    <x v="2"/>
    <n v="19673.114000000001"/>
  </r>
  <r>
    <x v="0"/>
    <x v="1"/>
    <x v="0"/>
    <x v="0"/>
    <x v="1"/>
    <n v="5020004"/>
    <x v="2"/>
    <n v="19524.787"/>
  </r>
  <r>
    <x v="0"/>
    <x v="2"/>
    <x v="0"/>
    <x v="0"/>
    <x v="1"/>
    <n v="5020004"/>
    <x v="2"/>
    <n v="19520.264999999999"/>
  </r>
  <r>
    <x v="0"/>
    <x v="3"/>
    <x v="0"/>
    <x v="0"/>
    <x v="1"/>
    <n v="5020004"/>
    <x v="2"/>
    <n v="19508.083999999999"/>
  </r>
  <r>
    <x v="0"/>
    <x v="4"/>
    <x v="0"/>
    <x v="0"/>
    <x v="1"/>
    <n v="5020004"/>
    <x v="2"/>
    <n v="19515.167000000001"/>
  </r>
  <r>
    <x v="0"/>
    <x v="5"/>
    <x v="0"/>
    <x v="0"/>
    <x v="1"/>
    <n v="5020004"/>
    <x v="2"/>
    <n v="19675.554"/>
  </r>
  <r>
    <x v="0"/>
    <x v="6"/>
    <x v="0"/>
    <x v="0"/>
    <x v="1"/>
    <n v="5020004"/>
    <x v="2"/>
    <n v="19794.014999999999"/>
  </r>
  <r>
    <x v="0"/>
    <x v="7"/>
    <x v="0"/>
    <x v="0"/>
    <x v="1"/>
    <n v="5020004"/>
    <x v="2"/>
    <n v="19802.816999999999"/>
  </r>
  <r>
    <x v="0"/>
    <x v="8"/>
    <x v="0"/>
    <x v="0"/>
    <x v="1"/>
    <n v="5020004"/>
    <x v="2"/>
    <n v="19784.48"/>
  </r>
  <r>
    <x v="0"/>
    <x v="9"/>
    <x v="0"/>
    <x v="0"/>
    <x v="1"/>
    <n v="5020004"/>
    <x v="2"/>
    <n v="19783.435000000001"/>
  </r>
  <r>
    <x v="0"/>
    <x v="10"/>
    <x v="0"/>
    <x v="0"/>
    <x v="1"/>
    <n v="5020004"/>
    <x v="2"/>
    <n v="19784.513999999999"/>
  </r>
  <r>
    <x v="0"/>
    <x v="11"/>
    <x v="0"/>
    <x v="0"/>
    <x v="1"/>
    <n v="5020004"/>
    <x v="2"/>
    <n v="19758.714"/>
  </r>
  <r>
    <x v="1"/>
    <x v="0"/>
    <x v="0"/>
    <x v="0"/>
    <x v="1"/>
    <n v="5020004"/>
    <x v="2"/>
    <n v="21431.657999999999"/>
  </r>
  <r>
    <x v="1"/>
    <x v="1"/>
    <x v="0"/>
    <x v="0"/>
    <x v="1"/>
    <n v="5020004"/>
    <x v="2"/>
    <n v="21147.219000000001"/>
  </r>
  <r>
    <x v="1"/>
    <x v="2"/>
    <x v="0"/>
    <x v="0"/>
    <x v="1"/>
    <n v="5020004"/>
    <x v="2"/>
    <n v="21144.92"/>
  </r>
  <r>
    <x v="1"/>
    <x v="3"/>
    <x v="0"/>
    <x v="0"/>
    <x v="1"/>
    <n v="5020004"/>
    <x v="2"/>
    <n v="21132.091"/>
  </r>
  <r>
    <x v="1"/>
    <x v="4"/>
    <x v="0"/>
    <x v="0"/>
    <x v="1"/>
    <n v="5020004"/>
    <x v="2"/>
    <n v="21110.814999999999"/>
  </r>
  <r>
    <x v="1"/>
    <x v="5"/>
    <x v="0"/>
    <x v="0"/>
    <x v="1"/>
    <n v="5020004"/>
    <x v="2"/>
    <n v="21374.436000000002"/>
  </r>
  <r>
    <x v="1"/>
    <x v="6"/>
    <x v="0"/>
    <x v="0"/>
    <x v="1"/>
    <n v="5020004"/>
    <x v="2"/>
    <n v="21392.436000000002"/>
  </r>
  <r>
    <x v="1"/>
    <x v="7"/>
    <x v="0"/>
    <x v="0"/>
    <x v="1"/>
    <n v="5020004"/>
    <x v="2"/>
    <n v="21374.436000000002"/>
  </r>
  <r>
    <x v="1"/>
    <x v="8"/>
    <x v="0"/>
    <x v="0"/>
    <x v="1"/>
    <n v="5020004"/>
    <x v="2"/>
    <n v="21374.436000000002"/>
  </r>
  <r>
    <x v="1"/>
    <x v="9"/>
    <x v="0"/>
    <x v="0"/>
    <x v="1"/>
    <n v="5020004"/>
    <x v="2"/>
    <n v="21374.436000000002"/>
  </r>
  <r>
    <x v="1"/>
    <x v="10"/>
    <x v="0"/>
    <x v="0"/>
    <x v="1"/>
    <n v="5020004"/>
    <x v="2"/>
    <n v="21392.475999999999"/>
  </r>
  <r>
    <x v="1"/>
    <x v="11"/>
    <x v="0"/>
    <x v="0"/>
    <x v="1"/>
    <n v="5020004"/>
    <x v="2"/>
    <n v="21348.345000000001"/>
  </r>
  <r>
    <x v="2"/>
    <x v="12"/>
    <x v="0"/>
    <x v="0"/>
    <x v="1"/>
    <n v="5020004"/>
    <x v="2"/>
    <n v="257850.76"/>
  </r>
  <r>
    <x v="3"/>
    <x v="12"/>
    <x v="0"/>
    <x v="0"/>
    <x v="1"/>
    <n v="5020004"/>
    <x v="2"/>
    <n v="260355.24600000001"/>
  </r>
  <r>
    <x v="4"/>
    <x v="12"/>
    <x v="0"/>
    <x v="0"/>
    <x v="1"/>
    <n v="5020004"/>
    <x v="2"/>
    <n v="263622.62599999999"/>
  </r>
  <r>
    <x v="5"/>
    <x v="12"/>
    <x v="0"/>
    <x v="0"/>
    <x v="1"/>
    <n v="5020004"/>
    <x v="2"/>
    <n v="267431.64899999998"/>
  </r>
  <r>
    <x v="0"/>
    <x v="0"/>
    <x v="0"/>
    <x v="0"/>
    <x v="2"/>
    <n v="5020005"/>
    <x v="3"/>
    <n v="2811.817"/>
  </r>
  <r>
    <x v="0"/>
    <x v="1"/>
    <x v="0"/>
    <x v="0"/>
    <x v="2"/>
    <n v="5020005"/>
    <x v="3"/>
    <n v="2813.8719999999998"/>
  </r>
  <r>
    <x v="0"/>
    <x v="2"/>
    <x v="0"/>
    <x v="0"/>
    <x v="2"/>
    <n v="5020005"/>
    <x v="3"/>
    <n v="2813.5239999999999"/>
  </r>
  <r>
    <x v="0"/>
    <x v="3"/>
    <x v="0"/>
    <x v="0"/>
    <x v="2"/>
    <n v="5020005"/>
    <x v="3"/>
    <n v="2812.0239999999999"/>
  </r>
  <r>
    <x v="0"/>
    <x v="4"/>
    <x v="0"/>
    <x v="0"/>
    <x v="2"/>
    <n v="5020005"/>
    <x v="3"/>
    <n v="2812.6120000000001"/>
  </r>
  <r>
    <x v="0"/>
    <x v="5"/>
    <x v="0"/>
    <x v="0"/>
    <x v="2"/>
    <n v="5020005"/>
    <x v="3"/>
    <n v="2825.4850000000001"/>
  </r>
  <r>
    <x v="0"/>
    <x v="6"/>
    <x v="0"/>
    <x v="0"/>
    <x v="2"/>
    <n v="5020005"/>
    <x v="3"/>
    <n v="2832.9850000000001"/>
  </r>
  <r>
    <x v="0"/>
    <x v="7"/>
    <x v="0"/>
    <x v="0"/>
    <x v="2"/>
    <n v="5020005"/>
    <x v="3"/>
    <n v="2833.66"/>
  </r>
  <r>
    <x v="0"/>
    <x v="8"/>
    <x v="0"/>
    <x v="0"/>
    <x v="2"/>
    <n v="5020005"/>
    <x v="3"/>
    <n v="2832.2469999999998"/>
  </r>
  <r>
    <x v="0"/>
    <x v="9"/>
    <x v="0"/>
    <x v="0"/>
    <x v="2"/>
    <n v="5020005"/>
    <x v="3"/>
    <n v="2832.1660000000002"/>
  </r>
  <r>
    <x v="0"/>
    <x v="10"/>
    <x v="0"/>
    <x v="0"/>
    <x v="2"/>
    <n v="5020005"/>
    <x v="3"/>
    <n v="2832.2489999999998"/>
  </r>
  <r>
    <x v="0"/>
    <x v="11"/>
    <x v="0"/>
    <x v="0"/>
    <x v="2"/>
    <n v="5020005"/>
    <x v="3"/>
    <n v="2833.7919999999999"/>
  </r>
  <r>
    <x v="1"/>
    <x v="0"/>
    <x v="0"/>
    <x v="0"/>
    <x v="2"/>
    <n v="5020005"/>
    <x v="3"/>
    <n v="2626.0259999999998"/>
  </r>
  <r>
    <x v="1"/>
    <x v="1"/>
    <x v="0"/>
    <x v="0"/>
    <x v="2"/>
    <n v="5020005"/>
    <x v="3"/>
    <n v="2627.1729999999998"/>
  </r>
  <r>
    <x v="1"/>
    <x v="2"/>
    <x v="0"/>
    <x v="0"/>
    <x v="2"/>
    <n v="5020005"/>
    <x v="3"/>
    <n v="2627.1039999999998"/>
  </r>
  <r>
    <x v="1"/>
    <x v="3"/>
    <x v="0"/>
    <x v="0"/>
    <x v="2"/>
    <n v="5020005"/>
    <x v="3"/>
    <n v="2626.7649999999999"/>
  </r>
  <r>
    <x v="1"/>
    <x v="4"/>
    <x v="0"/>
    <x v="0"/>
    <x v="2"/>
    <n v="5020005"/>
    <x v="3"/>
    <n v="2626.18"/>
  </r>
  <r>
    <x v="1"/>
    <x v="5"/>
    <x v="0"/>
    <x v="0"/>
    <x v="2"/>
    <n v="5020005"/>
    <x v="3"/>
    <n v="2634.123"/>
  </r>
  <r>
    <x v="1"/>
    <x v="6"/>
    <x v="0"/>
    <x v="0"/>
    <x v="2"/>
    <n v="5020005"/>
    <x v="3"/>
    <n v="2634.674"/>
  </r>
  <r>
    <x v="1"/>
    <x v="7"/>
    <x v="0"/>
    <x v="0"/>
    <x v="2"/>
    <n v="5020005"/>
    <x v="3"/>
    <n v="2634.123"/>
  </r>
  <r>
    <x v="1"/>
    <x v="8"/>
    <x v="0"/>
    <x v="0"/>
    <x v="2"/>
    <n v="5020005"/>
    <x v="3"/>
    <n v="2634.123"/>
  </r>
  <r>
    <x v="1"/>
    <x v="9"/>
    <x v="0"/>
    <x v="0"/>
    <x v="2"/>
    <n v="5020005"/>
    <x v="3"/>
    <n v="2634.123"/>
  </r>
  <r>
    <x v="1"/>
    <x v="10"/>
    <x v="0"/>
    <x v="0"/>
    <x v="2"/>
    <n v="5020005"/>
    <x v="3"/>
    <n v="2634.6759999999999"/>
  </r>
  <r>
    <x v="1"/>
    <x v="11"/>
    <x v="0"/>
    <x v="0"/>
    <x v="2"/>
    <n v="5020005"/>
    <x v="3"/>
    <n v="2634.7710000000002"/>
  </r>
  <r>
    <x v="2"/>
    <x v="12"/>
    <x v="0"/>
    <x v="0"/>
    <x v="2"/>
    <n v="5020005"/>
    <x v="3"/>
    <n v="31667.874"/>
  </r>
  <r>
    <x v="3"/>
    <x v="12"/>
    <x v="0"/>
    <x v="0"/>
    <x v="2"/>
    <n v="5020005"/>
    <x v="3"/>
    <n v="31771.670999999998"/>
  </r>
  <r>
    <x v="4"/>
    <x v="12"/>
    <x v="0"/>
    <x v="0"/>
    <x v="2"/>
    <n v="5020005"/>
    <x v="3"/>
    <n v="31878.606"/>
  </r>
  <r>
    <x v="5"/>
    <x v="12"/>
    <x v="0"/>
    <x v="0"/>
    <x v="2"/>
    <n v="5020005"/>
    <x v="3"/>
    <n v="31990.895"/>
  </r>
  <r>
    <x v="0"/>
    <x v="0"/>
    <x v="0"/>
    <x v="0"/>
    <x v="3"/>
    <n v="5020007"/>
    <x v="4"/>
    <n v="267.17"/>
  </r>
  <r>
    <x v="0"/>
    <x v="1"/>
    <x v="0"/>
    <x v="0"/>
    <x v="3"/>
    <n v="5020007"/>
    <x v="4"/>
    <n v="267.923"/>
  </r>
  <r>
    <x v="0"/>
    <x v="2"/>
    <x v="0"/>
    <x v="0"/>
    <x v="3"/>
    <n v="5020007"/>
    <x v="4"/>
    <n v="267.71199999999999"/>
  </r>
  <r>
    <x v="0"/>
    <x v="3"/>
    <x v="0"/>
    <x v="0"/>
    <x v="3"/>
    <n v="5020007"/>
    <x v="4"/>
    <n v="266.97500000000002"/>
  </r>
  <r>
    <x v="0"/>
    <x v="4"/>
    <x v="0"/>
    <x v="0"/>
    <x v="3"/>
    <n v="5020007"/>
    <x v="4"/>
    <n v="267.38400000000001"/>
  </r>
  <r>
    <x v="0"/>
    <x v="5"/>
    <x v="0"/>
    <x v="0"/>
    <x v="3"/>
    <n v="5020007"/>
    <x v="4"/>
    <n v="274.887"/>
  </r>
  <r>
    <x v="0"/>
    <x v="6"/>
    <x v="0"/>
    <x v="0"/>
    <x v="3"/>
    <n v="5020007"/>
    <x v="4"/>
    <n v="277.41399999999999"/>
  </r>
  <r>
    <x v="0"/>
    <x v="7"/>
    <x v="0"/>
    <x v="0"/>
    <x v="3"/>
    <n v="5020007"/>
    <x v="4"/>
    <n v="277.82"/>
  </r>
  <r>
    <x v="0"/>
    <x v="8"/>
    <x v="0"/>
    <x v="0"/>
    <x v="3"/>
    <n v="5020007"/>
    <x v="4"/>
    <n v="276.97199999999998"/>
  </r>
  <r>
    <x v="0"/>
    <x v="9"/>
    <x v="0"/>
    <x v="0"/>
    <x v="3"/>
    <n v="5020007"/>
    <x v="4"/>
    <n v="276.923"/>
  </r>
  <r>
    <x v="0"/>
    <x v="10"/>
    <x v="0"/>
    <x v="0"/>
    <x v="3"/>
    <n v="5020007"/>
    <x v="4"/>
    <n v="276.97399999999999"/>
  </r>
  <r>
    <x v="0"/>
    <x v="11"/>
    <x v="0"/>
    <x v="0"/>
    <x v="3"/>
    <n v="5020007"/>
    <x v="4"/>
    <n v="277.89"/>
  </r>
  <r>
    <x v="1"/>
    <x v="0"/>
    <x v="0"/>
    <x v="0"/>
    <x v="3"/>
    <n v="5020007"/>
    <x v="4"/>
    <n v="281.52600000000001"/>
  </r>
  <r>
    <x v="1"/>
    <x v="1"/>
    <x v="0"/>
    <x v="0"/>
    <x v="3"/>
    <n v="5020007"/>
    <x v="4"/>
    <n v="282.673"/>
  </r>
  <r>
    <x v="1"/>
    <x v="2"/>
    <x v="0"/>
    <x v="0"/>
    <x v="3"/>
    <n v="5020007"/>
    <x v="4"/>
    <n v="282.60399999999998"/>
  </r>
  <r>
    <x v="1"/>
    <x v="3"/>
    <x v="0"/>
    <x v="0"/>
    <x v="3"/>
    <n v="5020007"/>
    <x v="4"/>
    <n v="282.26499999999999"/>
  </r>
  <r>
    <x v="1"/>
    <x v="4"/>
    <x v="0"/>
    <x v="0"/>
    <x v="3"/>
    <n v="5020007"/>
    <x v="4"/>
    <n v="281.68"/>
  </r>
  <r>
    <x v="1"/>
    <x v="5"/>
    <x v="0"/>
    <x v="0"/>
    <x v="3"/>
    <n v="5020007"/>
    <x v="4"/>
    <n v="289.62299999999999"/>
  </r>
  <r>
    <x v="1"/>
    <x v="6"/>
    <x v="0"/>
    <x v="0"/>
    <x v="3"/>
    <n v="5020007"/>
    <x v="4"/>
    <n v="290.17399999999998"/>
  </r>
  <r>
    <x v="1"/>
    <x v="7"/>
    <x v="0"/>
    <x v="0"/>
    <x v="3"/>
    <n v="5020007"/>
    <x v="4"/>
    <n v="289.62299999999999"/>
  </r>
  <r>
    <x v="1"/>
    <x v="8"/>
    <x v="0"/>
    <x v="0"/>
    <x v="3"/>
    <n v="5020007"/>
    <x v="4"/>
    <n v="289.62299999999999"/>
  </r>
  <r>
    <x v="1"/>
    <x v="9"/>
    <x v="0"/>
    <x v="0"/>
    <x v="3"/>
    <n v="5020007"/>
    <x v="4"/>
    <n v="289.62299999999999"/>
  </r>
  <r>
    <x v="1"/>
    <x v="10"/>
    <x v="0"/>
    <x v="0"/>
    <x v="3"/>
    <n v="5020007"/>
    <x v="4"/>
    <n v="290.17599999999999"/>
  </r>
  <r>
    <x v="1"/>
    <x v="11"/>
    <x v="0"/>
    <x v="0"/>
    <x v="3"/>
    <n v="5020007"/>
    <x v="4"/>
    <n v="290.27100000000002"/>
  </r>
  <r>
    <x v="2"/>
    <x v="12"/>
    <x v="0"/>
    <x v="0"/>
    <x v="3"/>
    <n v="5020007"/>
    <x v="4"/>
    <n v="3533.8739999999998"/>
  </r>
  <r>
    <x v="3"/>
    <x v="12"/>
    <x v="0"/>
    <x v="0"/>
    <x v="3"/>
    <n v="5020007"/>
    <x v="4"/>
    <n v="3637.6709999999998"/>
  </r>
  <r>
    <x v="4"/>
    <x v="12"/>
    <x v="0"/>
    <x v="0"/>
    <x v="3"/>
    <n v="5020007"/>
    <x v="4"/>
    <n v="3744.6060000000002"/>
  </r>
  <r>
    <x v="5"/>
    <x v="12"/>
    <x v="0"/>
    <x v="0"/>
    <x v="3"/>
    <n v="5020007"/>
    <x v="4"/>
    <n v="3856.895"/>
  </r>
  <r>
    <x v="0"/>
    <x v="0"/>
    <x v="0"/>
    <x v="0"/>
    <x v="0"/>
    <n v="5010027"/>
    <x v="0"/>
    <n v="45000"/>
  </r>
  <r>
    <x v="0"/>
    <x v="1"/>
    <x v="0"/>
    <x v="0"/>
    <x v="0"/>
    <n v="5010027"/>
    <x v="0"/>
    <n v="45000"/>
  </r>
  <r>
    <x v="0"/>
    <x v="2"/>
    <x v="0"/>
    <x v="0"/>
    <x v="0"/>
    <n v="5010027"/>
    <x v="0"/>
    <n v="45000"/>
  </r>
  <r>
    <x v="0"/>
    <x v="3"/>
    <x v="0"/>
    <x v="0"/>
    <x v="0"/>
    <n v="5010027"/>
    <x v="0"/>
    <n v="45000"/>
  </r>
  <r>
    <x v="0"/>
    <x v="4"/>
    <x v="0"/>
    <x v="0"/>
    <x v="0"/>
    <n v="5010027"/>
    <x v="0"/>
    <n v="45000"/>
  </r>
  <r>
    <x v="0"/>
    <x v="5"/>
    <x v="0"/>
    <x v="0"/>
    <x v="0"/>
    <n v="5010027"/>
    <x v="0"/>
    <n v="45000"/>
  </r>
  <r>
    <x v="0"/>
    <x v="6"/>
    <x v="0"/>
    <x v="0"/>
    <x v="0"/>
    <n v="5010027"/>
    <x v="0"/>
    <n v="45000"/>
  </r>
  <r>
    <x v="0"/>
    <x v="7"/>
    <x v="0"/>
    <x v="0"/>
    <x v="0"/>
    <n v="5010027"/>
    <x v="0"/>
    <n v="45000"/>
  </r>
  <r>
    <x v="0"/>
    <x v="8"/>
    <x v="0"/>
    <x v="0"/>
    <x v="0"/>
    <n v="5010027"/>
    <x v="0"/>
    <n v="45000"/>
  </r>
  <r>
    <x v="0"/>
    <x v="9"/>
    <x v="0"/>
    <x v="0"/>
    <x v="0"/>
    <n v="5010027"/>
    <x v="0"/>
    <n v="45000"/>
  </r>
  <r>
    <x v="0"/>
    <x v="10"/>
    <x v="0"/>
    <x v="0"/>
    <x v="0"/>
    <n v="5010027"/>
    <x v="0"/>
    <n v="45000"/>
  </r>
  <r>
    <x v="0"/>
    <x v="11"/>
    <x v="0"/>
    <x v="0"/>
    <x v="0"/>
    <n v="5010027"/>
    <x v="0"/>
    <n v="45000"/>
  </r>
  <r>
    <x v="1"/>
    <x v="0"/>
    <x v="0"/>
    <x v="0"/>
    <x v="0"/>
    <n v="5010027"/>
    <x v="0"/>
    <n v="50000"/>
  </r>
  <r>
    <x v="1"/>
    <x v="1"/>
    <x v="0"/>
    <x v="0"/>
    <x v="0"/>
    <n v="5010027"/>
    <x v="0"/>
    <n v="50000"/>
  </r>
  <r>
    <x v="1"/>
    <x v="2"/>
    <x v="0"/>
    <x v="0"/>
    <x v="0"/>
    <n v="5010027"/>
    <x v="0"/>
    <n v="50000"/>
  </r>
  <r>
    <x v="1"/>
    <x v="3"/>
    <x v="0"/>
    <x v="0"/>
    <x v="0"/>
    <n v="5010027"/>
    <x v="0"/>
    <n v="50000"/>
  </r>
  <r>
    <x v="1"/>
    <x v="4"/>
    <x v="0"/>
    <x v="0"/>
    <x v="0"/>
    <n v="5010027"/>
    <x v="0"/>
    <n v="50000"/>
  </r>
  <r>
    <x v="1"/>
    <x v="5"/>
    <x v="0"/>
    <x v="0"/>
    <x v="0"/>
    <n v="5010027"/>
    <x v="0"/>
    <n v="50000"/>
  </r>
  <r>
    <x v="1"/>
    <x v="6"/>
    <x v="0"/>
    <x v="0"/>
    <x v="0"/>
    <n v="5010027"/>
    <x v="0"/>
    <n v="50000"/>
  </r>
  <r>
    <x v="1"/>
    <x v="7"/>
    <x v="0"/>
    <x v="0"/>
    <x v="0"/>
    <n v="5010027"/>
    <x v="0"/>
    <n v="50000"/>
  </r>
  <r>
    <x v="1"/>
    <x v="8"/>
    <x v="0"/>
    <x v="0"/>
    <x v="0"/>
    <n v="5010027"/>
    <x v="0"/>
    <n v="50000"/>
  </r>
  <r>
    <x v="1"/>
    <x v="9"/>
    <x v="0"/>
    <x v="0"/>
    <x v="0"/>
    <n v="5010027"/>
    <x v="0"/>
    <n v="50000"/>
  </r>
  <r>
    <x v="1"/>
    <x v="10"/>
    <x v="0"/>
    <x v="0"/>
    <x v="0"/>
    <n v="5010027"/>
    <x v="0"/>
    <n v="50000"/>
  </r>
  <r>
    <x v="1"/>
    <x v="11"/>
    <x v="0"/>
    <x v="0"/>
    <x v="0"/>
    <n v="5010027"/>
    <x v="0"/>
    <n v="50000"/>
  </r>
  <r>
    <x v="2"/>
    <x v="12"/>
    <x v="0"/>
    <x v="0"/>
    <x v="0"/>
    <n v="5010027"/>
    <x v="0"/>
    <n v="660000"/>
  </r>
  <r>
    <x v="3"/>
    <x v="12"/>
    <x v="0"/>
    <x v="0"/>
    <x v="0"/>
    <n v="5010027"/>
    <x v="0"/>
    <n v="720000"/>
  </r>
  <r>
    <x v="4"/>
    <x v="12"/>
    <x v="0"/>
    <x v="0"/>
    <x v="0"/>
    <n v="5010027"/>
    <x v="0"/>
    <n v="780000"/>
  </r>
  <r>
    <x v="5"/>
    <x v="12"/>
    <x v="0"/>
    <x v="0"/>
    <x v="0"/>
    <n v="5010027"/>
    <x v="0"/>
    <n v="840000"/>
  </r>
  <r>
    <x v="0"/>
    <x v="0"/>
    <x v="0"/>
    <x v="0"/>
    <x v="1"/>
    <n v="5020004"/>
    <x v="2"/>
    <n v="720000"/>
  </r>
  <r>
    <x v="0"/>
    <x v="1"/>
    <x v="0"/>
    <x v="0"/>
    <x v="1"/>
    <n v="5020004"/>
    <x v="2"/>
    <n v="720000"/>
  </r>
  <r>
    <x v="0"/>
    <x v="2"/>
    <x v="0"/>
    <x v="0"/>
    <x v="1"/>
    <n v="5020004"/>
    <x v="2"/>
    <n v="720000"/>
  </r>
  <r>
    <x v="0"/>
    <x v="3"/>
    <x v="0"/>
    <x v="0"/>
    <x v="1"/>
    <n v="5020004"/>
    <x v="2"/>
    <n v="720000"/>
  </r>
  <r>
    <x v="0"/>
    <x v="4"/>
    <x v="0"/>
    <x v="0"/>
    <x v="1"/>
    <n v="5020004"/>
    <x v="2"/>
    <n v="720000"/>
  </r>
  <r>
    <x v="0"/>
    <x v="5"/>
    <x v="0"/>
    <x v="0"/>
    <x v="1"/>
    <n v="5020004"/>
    <x v="2"/>
    <n v="720000"/>
  </r>
  <r>
    <x v="0"/>
    <x v="6"/>
    <x v="0"/>
    <x v="0"/>
    <x v="1"/>
    <n v="5020004"/>
    <x v="2"/>
    <n v="720000"/>
  </r>
  <r>
    <x v="0"/>
    <x v="7"/>
    <x v="0"/>
    <x v="0"/>
    <x v="1"/>
    <n v="5020004"/>
    <x v="2"/>
    <n v="720000"/>
  </r>
  <r>
    <x v="0"/>
    <x v="8"/>
    <x v="0"/>
    <x v="0"/>
    <x v="1"/>
    <n v="5020004"/>
    <x v="2"/>
    <n v="720000"/>
  </r>
  <r>
    <x v="0"/>
    <x v="9"/>
    <x v="0"/>
    <x v="0"/>
    <x v="1"/>
    <n v="5020004"/>
    <x v="2"/>
    <n v="720000"/>
  </r>
  <r>
    <x v="0"/>
    <x v="10"/>
    <x v="0"/>
    <x v="0"/>
    <x v="1"/>
    <n v="5020004"/>
    <x v="2"/>
    <n v="720000"/>
  </r>
  <r>
    <x v="0"/>
    <x v="11"/>
    <x v="0"/>
    <x v="0"/>
    <x v="1"/>
    <n v="5020004"/>
    <x v="2"/>
    <n v="720000"/>
  </r>
  <r>
    <x v="1"/>
    <x v="0"/>
    <x v="0"/>
    <x v="0"/>
    <x v="1"/>
    <n v="5020004"/>
    <x v="2"/>
    <n v="750000"/>
  </r>
  <r>
    <x v="1"/>
    <x v="1"/>
    <x v="0"/>
    <x v="0"/>
    <x v="1"/>
    <n v="5020004"/>
    <x v="2"/>
    <n v="750000"/>
  </r>
  <r>
    <x v="1"/>
    <x v="2"/>
    <x v="0"/>
    <x v="0"/>
    <x v="1"/>
    <n v="5020004"/>
    <x v="2"/>
    <n v="750000"/>
  </r>
  <r>
    <x v="1"/>
    <x v="3"/>
    <x v="0"/>
    <x v="0"/>
    <x v="1"/>
    <n v="5020004"/>
    <x v="2"/>
    <n v="750000"/>
  </r>
  <r>
    <x v="1"/>
    <x v="4"/>
    <x v="0"/>
    <x v="0"/>
    <x v="1"/>
    <n v="5020004"/>
    <x v="2"/>
    <n v="750000"/>
  </r>
  <r>
    <x v="1"/>
    <x v="5"/>
    <x v="0"/>
    <x v="0"/>
    <x v="1"/>
    <n v="5020004"/>
    <x v="2"/>
    <n v="750000"/>
  </r>
  <r>
    <x v="1"/>
    <x v="6"/>
    <x v="0"/>
    <x v="0"/>
    <x v="1"/>
    <n v="5020004"/>
    <x v="2"/>
    <n v="750000"/>
  </r>
  <r>
    <x v="1"/>
    <x v="7"/>
    <x v="0"/>
    <x v="0"/>
    <x v="1"/>
    <n v="5020004"/>
    <x v="2"/>
    <n v="750000"/>
  </r>
  <r>
    <x v="1"/>
    <x v="8"/>
    <x v="0"/>
    <x v="0"/>
    <x v="1"/>
    <n v="5020004"/>
    <x v="2"/>
    <n v="750000"/>
  </r>
  <r>
    <x v="1"/>
    <x v="9"/>
    <x v="0"/>
    <x v="0"/>
    <x v="1"/>
    <n v="5020004"/>
    <x v="2"/>
    <n v="750000"/>
  </r>
  <r>
    <x v="1"/>
    <x v="10"/>
    <x v="0"/>
    <x v="0"/>
    <x v="1"/>
    <n v="5020004"/>
    <x v="2"/>
    <n v="750000"/>
  </r>
  <r>
    <x v="1"/>
    <x v="11"/>
    <x v="0"/>
    <x v="0"/>
    <x v="1"/>
    <n v="5020004"/>
    <x v="2"/>
    <n v="750000"/>
  </r>
  <r>
    <x v="2"/>
    <x v="12"/>
    <x v="0"/>
    <x v="0"/>
    <x v="1"/>
    <n v="5020004"/>
    <x v="2"/>
    <n v="9240000"/>
  </r>
  <r>
    <x v="3"/>
    <x v="12"/>
    <x v="0"/>
    <x v="0"/>
    <x v="1"/>
    <n v="5020004"/>
    <x v="2"/>
    <n v="9480000"/>
  </r>
  <r>
    <x v="4"/>
    <x v="12"/>
    <x v="0"/>
    <x v="0"/>
    <x v="1"/>
    <n v="5020004"/>
    <x v="2"/>
    <n v="9720000"/>
  </r>
  <r>
    <x v="5"/>
    <x v="12"/>
    <x v="0"/>
    <x v="0"/>
    <x v="1"/>
    <n v="5020004"/>
    <x v="2"/>
    <n v="9960000"/>
  </r>
  <r>
    <x v="0"/>
    <x v="0"/>
    <x v="0"/>
    <x v="0"/>
    <x v="2"/>
    <n v="5020005"/>
    <x v="3"/>
    <n v="13000"/>
  </r>
  <r>
    <x v="0"/>
    <x v="1"/>
    <x v="0"/>
    <x v="0"/>
    <x v="2"/>
    <n v="5020005"/>
    <x v="3"/>
    <n v="13000"/>
  </r>
  <r>
    <x v="0"/>
    <x v="2"/>
    <x v="0"/>
    <x v="0"/>
    <x v="2"/>
    <n v="5020005"/>
    <x v="3"/>
    <n v="13000"/>
  </r>
  <r>
    <x v="0"/>
    <x v="3"/>
    <x v="0"/>
    <x v="0"/>
    <x v="2"/>
    <n v="5020005"/>
    <x v="3"/>
    <n v="13000"/>
  </r>
  <r>
    <x v="0"/>
    <x v="4"/>
    <x v="0"/>
    <x v="0"/>
    <x v="2"/>
    <n v="5020005"/>
    <x v="3"/>
    <n v="13000"/>
  </r>
  <r>
    <x v="0"/>
    <x v="5"/>
    <x v="0"/>
    <x v="0"/>
    <x v="2"/>
    <n v="5020005"/>
    <x v="3"/>
    <n v="13000"/>
  </r>
  <r>
    <x v="0"/>
    <x v="6"/>
    <x v="0"/>
    <x v="0"/>
    <x v="2"/>
    <n v="5020005"/>
    <x v="3"/>
    <n v="13000"/>
  </r>
  <r>
    <x v="0"/>
    <x v="7"/>
    <x v="0"/>
    <x v="0"/>
    <x v="2"/>
    <n v="5020005"/>
    <x v="3"/>
    <n v="13000"/>
  </r>
  <r>
    <x v="0"/>
    <x v="8"/>
    <x v="0"/>
    <x v="0"/>
    <x v="2"/>
    <n v="5020005"/>
    <x v="3"/>
    <n v="13000"/>
  </r>
  <r>
    <x v="0"/>
    <x v="9"/>
    <x v="0"/>
    <x v="0"/>
    <x v="2"/>
    <n v="5020005"/>
    <x v="3"/>
    <n v="13000"/>
  </r>
  <r>
    <x v="0"/>
    <x v="10"/>
    <x v="0"/>
    <x v="0"/>
    <x v="2"/>
    <n v="5020005"/>
    <x v="3"/>
    <n v="13000"/>
  </r>
  <r>
    <x v="0"/>
    <x v="11"/>
    <x v="0"/>
    <x v="0"/>
    <x v="2"/>
    <n v="5020005"/>
    <x v="3"/>
    <n v="13000"/>
  </r>
  <r>
    <x v="1"/>
    <x v="0"/>
    <x v="0"/>
    <x v="0"/>
    <x v="2"/>
    <n v="5020005"/>
    <x v="3"/>
    <n v="15000"/>
  </r>
  <r>
    <x v="1"/>
    <x v="1"/>
    <x v="0"/>
    <x v="0"/>
    <x v="2"/>
    <n v="5020005"/>
    <x v="3"/>
    <n v="15000"/>
  </r>
  <r>
    <x v="1"/>
    <x v="2"/>
    <x v="0"/>
    <x v="0"/>
    <x v="2"/>
    <n v="5020005"/>
    <x v="3"/>
    <n v="15000"/>
  </r>
  <r>
    <x v="1"/>
    <x v="3"/>
    <x v="0"/>
    <x v="0"/>
    <x v="2"/>
    <n v="5020005"/>
    <x v="3"/>
    <n v="15000"/>
  </r>
  <r>
    <x v="1"/>
    <x v="4"/>
    <x v="0"/>
    <x v="0"/>
    <x v="2"/>
    <n v="5020005"/>
    <x v="3"/>
    <n v="15000"/>
  </r>
  <r>
    <x v="1"/>
    <x v="5"/>
    <x v="0"/>
    <x v="0"/>
    <x v="2"/>
    <n v="5020005"/>
    <x v="3"/>
    <n v="15000"/>
  </r>
  <r>
    <x v="1"/>
    <x v="6"/>
    <x v="0"/>
    <x v="0"/>
    <x v="2"/>
    <n v="5020005"/>
    <x v="3"/>
    <n v="15000"/>
  </r>
  <r>
    <x v="1"/>
    <x v="7"/>
    <x v="0"/>
    <x v="0"/>
    <x v="2"/>
    <n v="5020005"/>
    <x v="3"/>
    <n v="15000"/>
  </r>
  <r>
    <x v="1"/>
    <x v="8"/>
    <x v="0"/>
    <x v="0"/>
    <x v="2"/>
    <n v="5020005"/>
    <x v="3"/>
    <n v="15000"/>
  </r>
  <r>
    <x v="1"/>
    <x v="9"/>
    <x v="0"/>
    <x v="0"/>
    <x v="2"/>
    <n v="5020005"/>
    <x v="3"/>
    <n v="15000"/>
  </r>
  <r>
    <x v="1"/>
    <x v="10"/>
    <x v="0"/>
    <x v="0"/>
    <x v="2"/>
    <n v="5020005"/>
    <x v="3"/>
    <n v="15000"/>
  </r>
  <r>
    <x v="1"/>
    <x v="11"/>
    <x v="0"/>
    <x v="0"/>
    <x v="2"/>
    <n v="5020005"/>
    <x v="3"/>
    <n v="15000"/>
  </r>
  <r>
    <x v="2"/>
    <x v="12"/>
    <x v="0"/>
    <x v="0"/>
    <x v="2"/>
    <n v="5020005"/>
    <x v="3"/>
    <n v="204000"/>
  </r>
  <r>
    <x v="3"/>
    <x v="12"/>
    <x v="0"/>
    <x v="0"/>
    <x v="2"/>
    <n v="5020005"/>
    <x v="3"/>
    <n v="228000"/>
  </r>
  <r>
    <x v="4"/>
    <x v="12"/>
    <x v="0"/>
    <x v="0"/>
    <x v="2"/>
    <n v="5020005"/>
    <x v="3"/>
    <n v="252000"/>
  </r>
  <r>
    <x v="5"/>
    <x v="12"/>
    <x v="0"/>
    <x v="0"/>
    <x v="2"/>
    <n v="5020005"/>
    <x v="3"/>
    <n v="276000"/>
  </r>
  <r>
    <x v="0"/>
    <x v="0"/>
    <x v="0"/>
    <x v="0"/>
    <x v="3"/>
    <n v="5020007"/>
    <x v="4"/>
    <n v="3800"/>
  </r>
  <r>
    <x v="0"/>
    <x v="1"/>
    <x v="0"/>
    <x v="0"/>
    <x v="3"/>
    <n v="5020007"/>
    <x v="4"/>
    <n v="3800"/>
  </r>
  <r>
    <x v="0"/>
    <x v="2"/>
    <x v="0"/>
    <x v="0"/>
    <x v="3"/>
    <n v="5020007"/>
    <x v="4"/>
    <n v="3800"/>
  </r>
  <r>
    <x v="0"/>
    <x v="3"/>
    <x v="0"/>
    <x v="0"/>
    <x v="3"/>
    <n v="5020007"/>
    <x v="4"/>
    <n v="3800"/>
  </r>
  <r>
    <x v="0"/>
    <x v="4"/>
    <x v="0"/>
    <x v="0"/>
    <x v="3"/>
    <n v="5020007"/>
    <x v="4"/>
    <n v="3800"/>
  </r>
  <r>
    <x v="0"/>
    <x v="5"/>
    <x v="0"/>
    <x v="0"/>
    <x v="3"/>
    <n v="5020007"/>
    <x v="4"/>
    <n v="3800"/>
  </r>
  <r>
    <x v="0"/>
    <x v="6"/>
    <x v="0"/>
    <x v="0"/>
    <x v="3"/>
    <n v="5020007"/>
    <x v="4"/>
    <n v="3800"/>
  </r>
  <r>
    <x v="0"/>
    <x v="7"/>
    <x v="0"/>
    <x v="0"/>
    <x v="3"/>
    <n v="5020007"/>
    <x v="4"/>
    <n v="3800"/>
  </r>
  <r>
    <x v="0"/>
    <x v="8"/>
    <x v="0"/>
    <x v="0"/>
    <x v="3"/>
    <n v="5020007"/>
    <x v="4"/>
    <n v="3800"/>
  </r>
  <r>
    <x v="0"/>
    <x v="9"/>
    <x v="0"/>
    <x v="0"/>
    <x v="3"/>
    <n v="5020007"/>
    <x v="4"/>
    <n v="3800"/>
  </r>
  <r>
    <x v="0"/>
    <x v="10"/>
    <x v="0"/>
    <x v="0"/>
    <x v="3"/>
    <n v="5020007"/>
    <x v="4"/>
    <n v="3800"/>
  </r>
  <r>
    <x v="0"/>
    <x v="11"/>
    <x v="0"/>
    <x v="0"/>
    <x v="3"/>
    <n v="5020007"/>
    <x v="4"/>
    <n v="3800"/>
  </r>
  <r>
    <x v="1"/>
    <x v="0"/>
    <x v="0"/>
    <x v="0"/>
    <x v="3"/>
    <n v="5020007"/>
    <x v="4"/>
    <n v="4000"/>
  </r>
  <r>
    <x v="1"/>
    <x v="1"/>
    <x v="0"/>
    <x v="0"/>
    <x v="3"/>
    <n v="5020007"/>
    <x v="4"/>
    <n v="4000"/>
  </r>
  <r>
    <x v="1"/>
    <x v="2"/>
    <x v="0"/>
    <x v="0"/>
    <x v="3"/>
    <n v="5020007"/>
    <x v="4"/>
    <n v="4000"/>
  </r>
  <r>
    <x v="1"/>
    <x v="3"/>
    <x v="0"/>
    <x v="0"/>
    <x v="3"/>
    <n v="5020007"/>
    <x v="4"/>
    <n v="4000"/>
  </r>
  <r>
    <x v="1"/>
    <x v="4"/>
    <x v="0"/>
    <x v="0"/>
    <x v="3"/>
    <n v="5020007"/>
    <x v="4"/>
    <n v="4000"/>
  </r>
  <r>
    <x v="1"/>
    <x v="5"/>
    <x v="0"/>
    <x v="0"/>
    <x v="3"/>
    <n v="5020007"/>
    <x v="4"/>
    <n v="4000"/>
  </r>
  <r>
    <x v="1"/>
    <x v="6"/>
    <x v="0"/>
    <x v="0"/>
    <x v="3"/>
    <n v="5020007"/>
    <x v="4"/>
    <n v="4000"/>
  </r>
  <r>
    <x v="1"/>
    <x v="7"/>
    <x v="0"/>
    <x v="0"/>
    <x v="3"/>
    <n v="5020007"/>
    <x v="4"/>
    <n v="4000"/>
  </r>
  <r>
    <x v="1"/>
    <x v="8"/>
    <x v="0"/>
    <x v="0"/>
    <x v="3"/>
    <n v="5020007"/>
    <x v="4"/>
    <n v="4000"/>
  </r>
  <r>
    <x v="1"/>
    <x v="9"/>
    <x v="0"/>
    <x v="0"/>
    <x v="3"/>
    <n v="5020007"/>
    <x v="4"/>
    <n v="4000"/>
  </r>
  <r>
    <x v="1"/>
    <x v="10"/>
    <x v="0"/>
    <x v="0"/>
    <x v="3"/>
    <n v="5020007"/>
    <x v="4"/>
    <n v="4000"/>
  </r>
  <r>
    <x v="1"/>
    <x v="11"/>
    <x v="0"/>
    <x v="0"/>
    <x v="3"/>
    <n v="5020007"/>
    <x v="4"/>
    <n v="4000"/>
  </r>
  <r>
    <x v="2"/>
    <x v="12"/>
    <x v="0"/>
    <x v="0"/>
    <x v="3"/>
    <n v="5020007"/>
    <x v="4"/>
    <n v="50400"/>
  </r>
  <r>
    <x v="3"/>
    <x v="12"/>
    <x v="0"/>
    <x v="0"/>
    <x v="3"/>
    <n v="5020007"/>
    <x v="4"/>
    <n v="52800"/>
  </r>
  <r>
    <x v="4"/>
    <x v="12"/>
    <x v="0"/>
    <x v="0"/>
    <x v="3"/>
    <n v="5020007"/>
    <x v="4"/>
    <n v="55200"/>
  </r>
  <r>
    <x v="5"/>
    <x v="12"/>
    <x v="0"/>
    <x v="0"/>
    <x v="3"/>
    <n v="5020007"/>
    <x v="4"/>
    <n v="55200"/>
  </r>
  <r>
    <x v="0"/>
    <x v="0"/>
    <x v="0"/>
    <x v="0"/>
    <x v="4"/>
    <n v="5020000"/>
    <x v="5"/>
    <n v="31000"/>
  </r>
  <r>
    <x v="0"/>
    <x v="1"/>
    <x v="0"/>
    <x v="0"/>
    <x v="4"/>
    <n v="5020000"/>
    <x v="5"/>
    <n v="31000"/>
  </r>
  <r>
    <x v="0"/>
    <x v="2"/>
    <x v="0"/>
    <x v="0"/>
    <x v="4"/>
    <n v="5020000"/>
    <x v="5"/>
    <n v="31000"/>
  </r>
  <r>
    <x v="0"/>
    <x v="3"/>
    <x v="0"/>
    <x v="0"/>
    <x v="4"/>
    <n v="5020000"/>
    <x v="5"/>
    <n v="31000"/>
  </r>
  <r>
    <x v="0"/>
    <x v="4"/>
    <x v="0"/>
    <x v="0"/>
    <x v="4"/>
    <n v="5020000"/>
    <x v="5"/>
    <n v="31000"/>
  </r>
  <r>
    <x v="0"/>
    <x v="5"/>
    <x v="0"/>
    <x v="0"/>
    <x v="4"/>
    <n v="5020000"/>
    <x v="5"/>
    <n v="31000"/>
  </r>
  <r>
    <x v="0"/>
    <x v="6"/>
    <x v="0"/>
    <x v="0"/>
    <x v="4"/>
    <n v="5020000"/>
    <x v="5"/>
    <n v="31000"/>
  </r>
  <r>
    <x v="0"/>
    <x v="7"/>
    <x v="0"/>
    <x v="0"/>
    <x v="4"/>
    <n v="5020000"/>
    <x v="5"/>
    <n v="31000"/>
  </r>
  <r>
    <x v="0"/>
    <x v="8"/>
    <x v="0"/>
    <x v="0"/>
    <x v="4"/>
    <n v="5020000"/>
    <x v="5"/>
    <n v="31000"/>
  </r>
  <r>
    <x v="0"/>
    <x v="9"/>
    <x v="0"/>
    <x v="0"/>
    <x v="4"/>
    <n v="5020000"/>
    <x v="5"/>
    <n v="31000"/>
  </r>
  <r>
    <x v="0"/>
    <x v="10"/>
    <x v="0"/>
    <x v="0"/>
    <x v="4"/>
    <n v="5020000"/>
    <x v="5"/>
    <n v="31000"/>
  </r>
  <r>
    <x v="0"/>
    <x v="11"/>
    <x v="0"/>
    <x v="0"/>
    <x v="4"/>
    <n v="5020000"/>
    <x v="5"/>
    <n v="31000"/>
  </r>
  <r>
    <x v="1"/>
    <x v="0"/>
    <x v="0"/>
    <x v="0"/>
    <x v="4"/>
    <n v="5020000"/>
    <x v="5"/>
    <n v="32000"/>
  </r>
  <r>
    <x v="1"/>
    <x v="1"/>
    <x v="0"/>
    <x v="0"/>
    <x v="4"/>
    <n v="5020000"/>
    <x v="5"/>
    <n v="32000"/>
  </r>
  <r>
    <x v="1"/>
    <x v="2"/>
    <x v="0"/>
    <x v="0"/>
    <x v="4"/>
    <n v="5020000"/>
    <x v="5"/>
    <n v="32000"/>
  </r>
  <r>
    <x v="1"/>
    <x v="3"/>
    <x v="0"/>
    <x v="0"/>
    <x v="4"/>
    <n v="5020000"/>
    <x v="5"/>
    <n v="32000"/>
  </r>
  <r>
    <x v="1"/>
    <x v="4"/>
    <x v="0"/>
    <x v="0"/>
    <x v="4"/>
    <n v="5020000"/>
    <x v="5"/>
    <n v="32000"/>
  </r>
  <r>
    <x v="1"/>
    <x v="5"/>
    <x v="0"/>
    <x v="0"/>
    <x v="4"/>
    <n v="5020000"/>
    <x v="5"/>
    <n v="32000"/>
  </r>
  <r>
    <x v="1"/>
    <x v="6"/>
    <x v="0"/>
    <x v="0"/>
    <x v="4"/>
    <n v="5020000"/>
    <x v="5"/>
    <n v="32000"/>
  </r>
  <r>
    <x v="1"/>
    <x v="7"/>
    <x v="0"/>
    <x v="0"/>
    <x v="4"/>
    <n v="5020000"/>
    <x v="5"/>
    <n v="32000"/>
  </r>
  <r>
    <x v="1"/>
    <x v="8"/>
    <x v="0"/>
    <x v="0"/>
    <x v="4"/>
    <n v="5020000"/>
    <x v="5"/>
    <n v="32000"/>
  </r>
  <r>
    <x v="1"/>
    <x v="9"/>
    <x v="0"/>
    <x v="0"/>
    <x v="4"/>
    <n v="5020000"/>
    <x v="5"/>
    <n v="32000"/>
  </r>
  <r>
    <x v="1"/>
    <x v="10"/>
    <x v="0"/>
    <x v="0"/>
    <x v="4"/>
    <n v="5020000"/>
    <x v="5"/>
    <n v="32000"/>
  </r>
  <r>
    <x v="1"/>
    <x v="11"/>
    <x v="0"/>
    <x v="0"/>
    <x v="4"/>
    <n v="5020000"/>
    <x v="5"/>
    <n v="32000"/>
  </r>
  <r>
    <x v="2"/>
    <x v="12"/>
    <x v="0"/>
    <x v="0"/>
    <x v="4"/>
    <n v="5020000"/>
    <x v="5"/>
    <n v="396000"/>
  </r>
  <r>
    <x v="3"/>
    <x v="12"/>
    <x v="0"/>
    <x v="0"/>
    <x v="4"/>
    <n v="5020000"/>
    <x v="5"/>
    <n v="408000"/>
  </r>
  <r>
    <x v="4"/>
    <x v="12"/>
    <x v="0"/>
    <x v="0"/>
    <x v="4"/>
    <n v="5020000"/>
    <x v="5"/>
    <n v="420000"/>
  </r>
  <r>
    <x v="5"/>
    <x v="12"/>
    <x v="0"/>
    <x v="0"/>
    <x v="4"/>
    <n v="5020000"/>
    <x v="5"/>
    <n v="432000"/>
  </r>
  <r>
    <x v="0"/>
    <x v="0"/>
    <x v="0"/>
    <x v="0"/>
    <x v="5"/>
    <n v="5120000"/>
    <x v="6"/>
    <n v="250000"/>
  </r>
  <r>
    <x v="0"/>
    <x v="1"/>
    <x v="0"/>
    <x v="0"/>
    <x v="5"/>
    <n v="5120000"/>
    <x v="6"/>
    <n v="250000"/>
  </r>
  <r>
    <x v="0"/>
    <x v="2"/>
    <x v="0"/>
    <x v="0"/>
    <x v="5"/>
    <n v="5120000"/>
    <x v="6"/>
    <n v="250000"/>
  </r>
  <r>
    <x v="0"/>
    <x v="3"/>
    <x v="0"/>
    <x v="0"/>
    <x v="5"/>
    <n v="5120000"/>
    <x v="6"/>
    <n v="250000"/>
  </r>
  <r>
    <x v="0"/>
    <x v="4"/>
    <x v="0"/>
    <x v="0"/>
    <x v="5"/>
    <n v="5120000"/>
    <x v="6"/>
    <n v="250000"/>
  </r>
  <r>
    <x v="0"/>
    <x v="5"/>
    <x v="0"/>
    <x v="0"/>
    <x v="5"/>
    <n v="5120000"/>
    <x v="6"/>
    <n v="250000"/>
  </r>
  <r>
    <x v="0"/>
    <x v="6"/>
    <x v="0"/>
    <x v="0"/>
    <x v="5"/>
    <n v="5120000"/>
    <x v="6"/>
    <n v="250000"/>
  </r>
  <r>
    <x v="0"/>
    <x v="7"/>
    <x v="0"/>
    <x v="0"/>
    <x v="5"/>
    <n v="5120000"/>
    <x v="6"/>
    <n v="250000"/>
  </r>
  <r>
    <x v="0"/>
    <x v="8"/>
    <x v="0"/>
    <x v="0"/>
    <x v="5"/>
    <n v="5120000"/>
    <x v="6"/>
    <n v="250000"/>
  </r>
  <r>
    <x v="0"/>
    <x v="9"/>
    <x v="0"/>
    <x v="0"/>
    <x v="5"/>
    <n v="5120000"/>
    <x v="6"/>
    <n v="250000"/>
  </r>
  <r>
    <x v="0"/>
    <x v="10"/>
    <x v="0"/>
    <x v="0"/>
    <x v="5"/>
    <n v="5120000"/>
    <x v="6"/>
    <n v="250000"/>
  </r>
  <r>
    <x v="0"/>
    <x v="11"/>
    <x v="0"/>
    <x v="0"/>
    <x v="5"/>
    <n v="5120000"/>
    <x v="6"/>
    <n v="250000"/>
  </r>
  <r>
    <x v="1"/>
    <x v="0"/>
    <x v="0"/>
    <x v="0"/>
    <x v="5"/>
    <n v="5120000"/>
    <x v="6"/>
    <n v="270000"/>
  </r>
  <r>
    <x v="1"/>
    <x v="1"/>
    <x v="0"/>
    <x v="0"/>
    <x v="5"/>
    <n v="5120000"/>
    <x v="6"/>
    <n v="270000"/>
  </r>
  <r>
    <x v="1"/>
    <x v="2"/>
    <x v="0"/>
    <x v="0"/>
    <x v="5"/>
    <n v="5120000"/>
    <x v="6"/>
    <n v="270000"/>
  </r>
  <r>
    <x v="1"/>
    <x v="3"/>
    <x v="0"/>
    <x v="0"/>
    <x v="5"/>
    <n v="5120000"/>
    <x v="6"/>
    <n v="270000"/>
  </r>
  <r>
    <x v="1"/>
    <x v="4"/>
    <x v="0"/>
    <x v="0"/>
    <x v="5"/>
    <n v="5120000"/>
    <x v="6"/>
    <n v="270000"/>
  </r>
  <r>
    <x v="1"/>
    <x v="5"/>
    <x v="0"/>
    <x v="0"/>
    <x v="5"/>
    <n v="5120000"/>
    <x v="6"/>
    <n v="270000"/>
  </r>
  <r>
    <x v="1"/>
    <x v="6"/>
    <x v="0"/>
    <x v="0"/>
    <x v="5"/>
    <n v="5120000"/>
    <x v="6"/>
    <n v="270000"/>
  </r>
  <r>
    <x v="1"/>
    <x v="7"/>
    <x v="0"/>
    <x v="0"/>
    <x v="5"/>
    <n v="5120000"/>
    <x v="6"/>
    <n v="270000"/>
  </r>
  <r>
    <x v="1"/>
    <x v="8"/>
    <x v="0"/>
    <x v="0"/>
    <x v="5"/>
    <n v="5120000"/>
    <x v="6"/>
    <n v="270000"/>
  </r>
  <r>
    <x v="1"/>
    <x v="9"/>
    <x v="0"/>
    <x v="0"/>
    <x v="5"/>
    <n v="5120000"/>
    <x v="6"/>
    <n v="270000"/>
  </r>
  <r>
    <x v="1"/>
    <x v="10"/>
    <x v="0"/>
    <x v="0"/>
    <x v="5"/>
    <n v="5120000"/>
    <x v="6"/>
    <n v="270000"/>
  </r>
  <r>
    <x v="1"/>
    <x v="11"/>
    <x v="0"/>
    <x v="0"/>
    <x v="5"/>
    <n v="5120000"/>
    <x v="6"/>
    <n v="270000"/>
  </r>
  <r>
    <x v="2"/>
    <x v="12"/>
    <x v="0"/>
    <x v="0"/>
    <x v="5"/>
    <n v="5120000"/>
    <x v="6"/>
    <n v="3480000"/>
  </r>
  <r>
    <x v="3"/>
    <x v="12"/>
    <x v="0"/>
    <x v="0"/>
    <x v="5"/>
    <n v="5120000"/>
    <x v="6"/>
    <n v="3720000"/>
  </r>
  <r>
    <x v="4"/>
    <x v="12"/>
    <x v="0"/>
    <x v="0"/>
    <x v="5"/>
    <n v="5120000"/>
    <x v="6"/>
    <n v="3960000"/>
  </r>
  <r>
    <x v="5"/>
    <x v="12"/>
    <x v="0"/>
    <x v="0"/>
    <x v="5"/>
    <n v="5120000"/>
    <x v="6"/>
    <n v="42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ccount">
  <location ref="A1:DB18" firstHeaderRow="1" firstDataRow="3" firstDataCol="1"/>
  <pivotFields count="8">
    <pivotField axis="axisCol" numFmtId="1" outline="0" showAll="0">
      <items count="9">
        <item x="3"/>
        <item x="4"/>
        <item x="6"/>
        <item x="7"/>
        <item x="5"/>
        <item x="1"/>
        <item x="0"/>
        <item x="2"/>
        <item t="default"/>
      </items>
    </pivotField>
    <pivotField axis="axisCol" outline="0" showAll="0" defaultSubtotal="0">
      <items count="12">
        <item x="0"/>
        <item x="2"/>
        <item x="5"/>
        <item x="3"/>
        <item x="10"/>
        <item x="4"/>
        <item x="7"/>
        <item x="6"/>
        <item x="11"/>
        <item x="8"/>
        <item x="9"/>
        <item x="1"/>
      </items>
    </pivotField>
    <pivotField showAll="0"/>
    <pivotField showAll="0"/>
    <pivotField showAll="0"/>
    <pivotField showAll="0"/>
    <pivotField axis="axisRow" outline="0" showAll="0" defaultSubtotal="0">
      <items count="15">
        <item x="0"/>
        <item x="1"/>
        <item x="2"/>
        <item x="3"/>
        <item x="4"/>
        <item m="1" x="14"/>
        <item x="5"/>
        <item x="6"/>
        <item x="7"/>
        <item x="8"/>
        <item x="9"/>
        <item x="10"/>
        <item x="11"/>
        <item x="12"/>
        <item x="13"/>
      </items>
    </pivotField>
    <pivotField dataField="1" numFmtId="38" showAll="0"/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0"/>
    <field x="1"/>
  </colFields>
  <colItems count="10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 t="grand">
      <x/>
    </i>
  </colItems>
  <dataFields count="1">
    <dataField name="Sum of Act $" fld="7" baseField="6" baseItem="0" numFmtId="6"/>
  </dataFields>
  <formats count="10">
    <format dxfId="29">
      <pivotArea field="6" type="button" dataOnly="0" labelOnly="1" outline="0" axis="axisRow" fieldPosition="0"/>
    </format>
    <format dxfId="28">
      <pivotArea dataOnly="0" labelOnly="1" grandCol="1" outline="0" fieldPosition="0"/>
    </format>
    <format dxfId="27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6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5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4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3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2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1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20">
      <pivotArea dataOnly="0" labelOnly="1" fieldPosition="0">
        <references count="2">
          <reference field="0" count="1" selected="0">
            <x v="7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ccount">
  <location ref="A4:AJ14" firstHeaderRow="1" firstDataRow="3" firstDataCol="1" rowPageCount="2" colPageCount="1"/>
  <pivotFields count="8">
    <pivotField axis="axisCol" numFmtId="1" outline="0" showAll="0">
      <items count="7">
        <item x="0"/>
        <item x="1"/>
        <item x="2"/>
        <item x="3"/>
        <item x="4"/>
        <item x="5"/>
        <item t="default"/>
      </items>
    </pivotField>
    <pivotField axis="axisCol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Page" outline="0" showAll="0" defaultSubtotal="0">
      <items count="1">
        <item x="0"/>
      </items>
    </pivotField>
    <pivotField axis="axisPage" outline="0" showAll="0" defaultSubtotal="0">
      <items count="1">
        <item x="0"/>
      </items>
    </pivotField>
    <pivotField showAll="0"/>
    <pivotField showAll="0"/>
    <pivotField axis="axisRow" outline="0" showAll="0" sortType="ascending" defaultSubtotal="0">
      <items count="7">
        <item x="0"/>
        <item x="1"/>
        <item x="5"/>
        <item x="2"/>
        <item x="3"/>
        <item x="4"/>
        <item x="6"/>
      </items>
    </pivotField>
    <pivotField dataField="1" numFmtId="164"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0"/>
    <field x="1"/>
  </colFields>
  <colItems count="3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 v="12"/>
    </i>
    <i t="default">
      <x v="2"/>
    </i>
    <i>
      <x v="3"/>
      <x v="12"/>
    </i>
    <i t="default">
      <x v="3"/>
    </i>
    <i>
      <x v="4"/>
      <x v="12"/>
    </i>
    <i t="default">
      <x v="4"/>
    </i>
    <i>
      <x v="5"/>
      <x v="12"/>
    </i>
    <i t="default">
      <x v="5"/>
    </i>
    <i t="grand">
      <x/>
    </i>
  </colItems>
  <pageFields count="2">
    <pageField fld="2" item="0" hier="-1"/>
    <pageField fld="3" item="0" hier="-1"/>
  </pageFields>
  <dataFields count="1">
    <dataField name="Sum of Fore $" fld="7" baseField="6" baseItem="0" numFmtId="6"/>
  </dataFields>
  <formats count="10">
    <format dxfId="19">
      <pivotArea field="6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fieldPosition="0">
        <references count="1">
          <reference field="0" count="0" defaultSubtotal="1"/>
        </references>
      </pivotArea>
    </format>
    <format dxfId="16">
      <pivotArea dataOnly="0" labelOnly="1" grandCol="1" outline="0" fieldPosition="0"/>
    </format>
    <format dxfId="15">
      <pivotArea dataOnly="0" labelOnly="1" fieldPosition="0">
        <references count="2">
          <reference field="0" count="1" selected="0">
            <x v="0"/>
          </reference>
          <reference field="1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">
      <pivotArea dataOnly="0" labelOnly="1" fieldPosition="0">
        <references count="2">
          <reference field="0" count="1" selected="0">
            <x v="1"/>
          </reference>
          <reference field="1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">
      <pivotArea dataOnly="0" labelOnly="1" fieldPosition="0">
        <references count="2">
          <reference field="0" count="1" selected="0">
            <x v="2"/>
          </reference>
          <reference field="1" count="2">
            <x v="0"/>
            <x v="12"/>
          </reference>
        </references>
      </pivotArea>
    </format>
    <format dxfId="12">
      <pivotArea dataOnly="0" labelOnly="1" fieldPosition="0">
        <references count="2">
          <reference field="0" count="1" selected="0">
            <x v="3"/>
          </reference>
          <reference field="1" count="2">
            <x v="0"/>
            <x v="12"/>
          </reference>
        </references>
      </pivotArea>
    </format>
    <format dxfId="11">
      <pivotArea dataOnly="0" labelOnly="1" fieldPosition="0">
        <references count="2">
          <reference field="0" count="1" selected="0">
            <x v="4"/>
          </reference>
          <reference field="1" count="2">
            <x v="0"/>
            <x v="12"/>
          </reference>
        </references>
      </pivotArea>
    </format>
    <format dxfId="10">
      <pivotArea dataOnly="0" labelOnly="1" fieldPosition="0">
        <references count="2">
          <reference field="0" count="1" selected="0">
            <x v="5"/>
          </reference>
          <reference field="1" count="2">
            <x v="0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ategory">
  <location ref="A4:AJ13" firstHeaderRow="1" firstDataRow="3" firstDataCol="1" rowPageCount="2" colPageCount="1"/>
  <pivotFields count="8">
    <pivotField axis="axisCol" numFmtId="1" outline="0" showAll="0">
      <items count="7">
        <item x="0"/>
        <item x="1"/>
        <item x="2"/>
        <item x="3"/>
        <item x="4"/>
        <item x="5"/>
        <item t="default"/>
      </items>
    </pivotField>
    <pivotField axis="axisCol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Page" outline="0" showAll="0" defaultSubtotal="0">
      <items count="1">
        <item x="0"/>
      </items>
    </pivotField>
    <pivotField axis="axisPage" outline="0" showAll="0" defaultSubtotal="0">
      <items count="1">
        <item x="0"/>
      </items>
    </pivotField>
    <pivotField axis="axisRow" outline="0" showAll="0" defaultSubtotal="0">
      <items count="6">
        <item x="0"/>
        <item x="3"/>
        <item x="1"/>
        <item x="2"/>
        <item x="5"/>
        <item x="4"/>
      </items>
    </pivotField>
    <pivotField showAll="0"/>
    <pivotField outline="0" showAll="0" sortType="ascending" defaultSubtotal="0">
      <items count="7">
        <item x="0"/>
        <item x="1"/>
        <item x="5"/>
        <item x="2"/>
        <item x="3"/>
        <item x="4"/>
        <item x="6"/>
      </items>
    </pivotField>
    <pivotField dataField="1" numFmtId="164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0"/>
    <field x="1"/>
  </colFields>
  <colItems count="3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 v="12"/>
    </i>
    <i t="default">
      <x v="2"/>
    </i>
    <i>
      <x v="3"/>
      <x v="12"/>
    </i>
    <i t="default">
      <x v="3"/>
    </i>
    <i>
      <x v="4"/>
      <x v="12"/>
    </i>
    <i t="default">
      <x v="4"/>
    </i>
    <i>
      <x v="5"/>
      <x v="12"/>
    </i>
    <i t="default">
      <x v="5"/>
    </i>
    <i t="grand">
      <x/>
    </i>
  </colItems>
  <pageFields count="2">
    <pageField fld="2" item="0" hier="-1"/>
    <pageField fld="3" item="0" hier="-1"/>
  </pageFields>
  <dataFields count="1">
    <dataField name="Sum of Fore $" fld="7" baseField="6" baseItem="0" numFmtId="6"/>
  </dataFields>
  <formats count="10">
    <format dxfId="9">
      <pivotArea field="6" type="button" dataOnly="0" labelOnly="1" outline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fieldPosition="0">
        <references count="1">
          <reference field="0" count="0" defaultSubtotal="1"/>
        </references>
      </pivotArea>
    </format>
    <format dxfId="6">
      <pivotArea dataOnly="0" labelOnly="1" grandCol="1" outline="0" fieldPosition="0"/>
    </format>
    <format dxfId="5">
      <pivotArea dataOnly="0" labelOnly="1" fieldPosition="0">
        <references count="2">
          <reference field="0" count="1" selected="0">
            <x v="0"/>
          </reference>
          <reference field="1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dataOnly="0" labelOnly="1" fieldPosition="0">
        <references count="2">
          <reference field="0" count="1" selected="0">
            <x v="1"/>
          </reference>
          <reference field="1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">
      <pivotArea dataOnly="0" labelOnly="1" fieldPosition="0">
        <references count="2">
          <reference field="0" count="1" selected="0">
            <x v="2"/>
          </reference>
          <reference field="1" count="2">
            <x v="0"/>
            <x v="12"/>
          </reference>
        </references>
      </pivotArea>
    </format>
    <format dxfId="2">
      <pivotArea dataOnly="0" labelOnly="1" fieldPosition="0">
        <references count="2">
          <reference field="0" count="1" selected="0">
            <x v="3"/>
          </reference>
          <reference field="1" count="2">
            <x v="0"/>
            <x v="12"/>
          </reference>
        </references>
      </pivotArea>
    </format>
    <format dxfId="1">
      <pivotArea dataOnly="0" labelOnly="1" fieldPosition="0">
        <references count="2">
          <reference field="0" count="1" selected="0">
            <x v="4"/>
          </reference>
          <reference field="1" count="2">
            <x v="0"/>
            <x v="12"/>
          </reference>
        </references>
      </pivotArea>
    </format>
    <format dxfId="0">
      <pivotArea dataOnly="0" labelOnly="1" fieldPosition="0">
        <references count="2">
          <reference field="0" count="1" selected="0">
            <x v="5"/>
          </reference>
          <reference field="1" count="2">
            <x v="0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3.2" x14ac:dyDescent="0.25"/>
  <cols>
    <col min="1" max="1" width="7.44140625" style="1" bestFit="1" customWidth="1"/>
    <col min="2" max="2" width="9.21875" style="1" bestFit="1" customWidth="1"/>
    <col min="3" max="3" width="6.21875" style="1" bestFit="1" customWidth="1"/>
    <col min="4" max="4" width="20.44140625" style="1" bestFit="1" customWidth="1"/>
    <col min="5" max="5" width="19.88671875" style="1" bestFit="1" customWidth="1"/>
    <col min="6" max="6" width="8.21875" style="1" bestFit="1" customWidth="1"/>
    <col min="7" max="7" width="37" style="1" bestFit="1" customWidth="1"/>
    <col min="8" max="8" width="9.77734375" style="7" bestFit="1" customWidth="1"/>
    <col min="9" max="16384" width="8.88671875" style="1"/>
  </cols>
  <sheetData>
    <row r="1" spans="1:8" x14ac:dyDescent="0.25">
      <c r="A1" s="2" t="s">
        <v>0</v>
      </c>
      <c r="B1" s="2" t="s">
        <v>1</v>
      </c>
      <c r="C1" s="2" t="s">
        <v>35</v>
      </c>
      <c r="D1" s="2" t="s">
        <v>2</v>
      </c>
      <c r="E1" s="2" t="s">
        <v>38</v>
      </c>
      <c r="F1" s="2" t="s">
        <v>36</v>
      </c>
      <c r="G1" s="2" t="s">
        <v>3</v>
      </c>
      <c r="H1" s="6" t="s">
        <v>4</v>
      </c>
    </row>
    <row r="2" spans="1:8" x14ac:dyDescent="0.25">
      <c r="A2" s="3">
        <v>2013</v>
      </c>
      <c r="B2" s="4" t="s">
        <v>5</v>
      </c>
      <c r="C2" s="4">
        <v>181</v>
      </c>
      <c r="D2" s="4" t="s">
        <v>6</v>
      </c>
      <c r="E2" s="4" t="s">
        <v>9</v>
      </c>
      <c r="F2" s="4">
        <v>5010000</v>
      </c>
      <c r="G2" s="4" t="s">
        <v>7</v>
      </c>
      <c r="H2" s="7">
        <v>-14000</v>
      </c>
    </row>
    <row r="3" spans="1:8" x14ac:dyDescent="0.25">
      <c r="A3" s="3">
        <v>2012</v>
      </c>
      <c r="B3" s="4" t="s">
        <v>23</v>
      </c>
      <c r="C3" s="4">
        <v>181</v>
      </c>
      <c r="D3" s="4" t="s">
        <v>6</v>
      </c>
      <c r="E3" s="4" t="s">
        <v>9</v>
      </c>
      <c r="F3" s="4">
        <v>5010000</v>
      </c>
      <c r="G3" s="4" t="s">
        <v>7</v>
      </c>
      <c r="H3" s="7">
        <v>14000</v>
      </c>
    </row>
    <row r="4" spans="1:8" x14ac:dyDescent="0.25">
      <c r="A4" s="3">
        <v>2014</v>
      </c>
      <c r="B4" s="4" t="s">
        <v>23</v>
      </c>
      <c r="C4" s="4">
        <v>181</v>
      </c>
      <c r="D4" s="4" t="s">
        <v>6</v>
      </c>
      <c r="E4" s="4" t="s">
        <v>39</v>
      </c>
      <c r="F4" s="4">
        <v>5010027</v>
      </c>
      <c r="G4" s="4" t="s">
        <v>28</v>
      </c>
      <c r="H4" s="7">
        <v>12704.34</v>
      </c>
    </row>
    <row r="5" spans="1:8" x14ac:dyDescent="0.25">
      <c r="A5" s="3">
        <v>2014</v>
      </c>
      <c r="B5" s="4" t="s">
        <v>23</v>
      </c>
      <c r="C5" s="4">
        <v>117</v>
      </c>
      <c r="D5" s="4" t="s">
        <v>6</v>
      </c>
      <c r="E5" s="4" t="s">
        <v>39</v>
      </c>
      <c r="F5" s="4">
        <v>5010027</v>
      </c>
      <c r="G5" s="4" t="s">
        <v>28</v>
      </c>
      <c r="H5" s="7">
        <v>13376.38</v>
      </c>
    </row>
    <row r="6" spans="1:8" x14ac:dyDescent="0.25">
      <c r="A6" s="3">
        <v>2014</v>
      </c>
      <c r="B6" s="4" t="s">
        <v>11</v>
      </c>
      <c r="C6" s="4">
        <v>181</v>
      </c>
      <c r="D6" s="4" t="s">
        <v>6</v>
      </c>
      <c r="E6" s="4" t="s">
        <v>39</v>
      </c>
      <c r="F6" s="4">
        <v>5010027</v>
      </c>
      <c r="G6" s="4" t="s">
        <v>28</v>
      </c>
      <c r="H6" s="7">
        <v>13554.070000000002</v>
      </c>
    </row>
    <row r="7" spans="1:8" x14ac:dyDescent="0.25">
      <c r="A7" s="3">
        <v>2014</v>
      </c>
      <c r="B7" s="4" t="s">
        <v>11</v>
      </c>
      <c r="C7" s="4">
        <v>117</v>
      </c>
      <c r="D7" s="4" t="s">
        <v>6</v>
      </c>
      <c r="E7" s="4" t="s">
        <v>39</v>
      </c>
      <c r="F7" s="4">
        <v>5010027</v>
      </c>
      <c r="G7" s="4" t="s">
        <v>28</v>
      </c>
      <c r="H7" s="7">
        <v>13641.129999999997</v>
      </c>
    </row>
    <row r="8" spans="1:8" x14ac:dyDescent="0.25">
      <c r="A8" s="3">
        <v>2014</v>
      </c>
      <c r="B8" s="4" t="s">
        <v>5</v>
      </c>
      <c r="C8" s="4">
        <v>117</v>
      </c>
      <c r="D8" s="4" t="s">
        <v>6</v>
      </c>
      <c r="E8" s="4" t="s">
        <v>39</v>
      </c>
      <c r="F8" s="4">
        <v>5010027</v>
      </c>
      <c r="G8" s="4" t="s">
        <v>28</v>
      </c>
      <c r="H8" s="7">
        <v>15356.719999999998</v>
      </c>
    </row>
    <row r="9" spans="1:8" x14ac:dyDescent="0.25">
      <c r="A9" s="3">
        <v>2014</v>
      </c>
      <c r="B9" s="4" t="s">
        <v>5</v>
      </c>
      <c r="C9" s="4">
        <v>181</v>
      </c>
      <c r="D9" s="4" t="s">
        <v>6</v>
      </c>
      <c r="E9" s="4" t="s">
        <v>39</v>
      </c>
      <c r="F9" s="4">
        <v>5010027</v>
      </c>
      <c r="G9" s="4" t="s">
        <v>28</v>
      </c>
      <c r="H9" s="7">
        <v>15356.949999999993</v>
      </c>
    </row>
    <row r="10" spans="1:8" x14ac:dyDescent="0.25">
      <c r="A10" s="3">
        <v>2007</v>
      </c>
      <c r="B10" s="4" t="s">
        <v>13</v>
      </c>
      <c r="C10" s="4">
        <v>181</v>
      </c>
      <c r="D10" s="4" t="s">
        <v>6</v>
      </c>
      <c r="E10" s="4" t="s">
        <v>39</v>
      </c>
      <c r="F10" s="4">
        <v>5010027</v>
      </c>
      <c r="G10" s="4" t="s">
        <v>28</v>
      </c>
      <c r="H10" s="7">
        <v>18733.042000000001</v>
      </c>
    </row>
    <row r="11" spans="1:8" x14ac:dyDescent="0.25">
      <c r="A11" s="3">
        <v>2007</v>
      </c>
      <c r="B11" s="4" t="s">
        <v>17</v>
      </c>
      <c r="C11" s="4">
        <v>181</v>
      </c>
      <c r="D11" s="4" t="s">
        <v>6</v>
      </c>
      <c r="E11" s="4" t="s">
        <v>39</v>
      </c>
      <c r="F11" s="4">
        <v>5010027</v>
      </c>
      <c r="G11" s="4" t="s">
        <v>28</v>
      </c>
      <c r="H11" s="7">
        <v>23764.508999999998</v>
      </c>
    </row>
    <row r="12" spans="1:8" x14ac:dyDescent="0.25">
      <c r="A12" s="3">
        <v>2014</v>
      </c>
      <c r="B12" s="4" t="s">
        <v>12</v>
      </c>
      <c r="C12" s="4">
        <v>181</v>
      </c>
      <c r="D12" s="4" t="s">
        <v>6</v>
      </c>
      <c r="E12" s="4" t="s">
        <v>39</v>
      </c>
      <c r="F12" s="4">
        <v>5010027</v>
      </c>
      <c r="G12" s="4" t="s">
        <v>28</v>
      </c>
      <c r="H12" s="7">
        <v>25967.32</v>
      </c>
    </row>
    <row r="13" spans="1:8" x14ac:dyDescent="0.25">
      <c r="A13" s="3">
        <v>2014</v>
      </c>
      <c r="B13" s="4" t="s">
        <v>12</v>
      </c>
      <c r="C13" s="4">
        <v>117</v>
      </c>
      <c r="D13" s="4" t="s">
        <v>6</v>
      </c>
      <c r="E13" s="4" t="s">
        <v>39</v>
      </c>
      <c r="F13" s="4">
        <v>5010027</v>
      </c>
      <c r="G13" s="4" t="s">
        <v>28</v>
      </c>
      <c r="H13" s="7">
        <v>26112.42</v>
      </c>
    </row>
    <row r="14" spans="1:8" x14ac:dyDescent="0.25">
      <c r="A14" s="3">
        <v>2014</v>
      </c>
      <c r="B14" s="4" t="s">
        <v>19</v>
      </c>
      <c r="C14" s="4">
        <v>117</v>
      </c>
      <c r="D14" s="4" t="s">
        <v>6</v>
      </c>
      <c r="E14" s="4" t="s">
        <v>39</v>
      </c>
      <c r="F14" s="4">
        <v>5010027</v>
      </c>
      <c r="G14" s="4" t="s">
        <v>28</v>
      </c>
      <c r="H14" s="7">
        <v>27773.29</v>
      </c>
    </row>
    <row r="15" spans="1:8" x14ac:dyDescent="0.25">
      <c r="A15" s="3">
        <v>2014</v>
      </c>
      <c r="B15" s="4" t="s">
        <v>19</v>
      </c>
      <c r="C15" s="4">
        <v>181</v>
      </c>
      <c r="D15" s="4" t="s">
        <v>6</v>
      </c>
      <c r="E15" s="4" t="s">
        <v>39</v>
      </c>
      <c r="F15" s="4">
        <v>5010027</v>
      </c>
      <c r="G15" s="4" t="s">
        <v>28</v>
      </c>
      <c r="H15" s="7">
        <v>27940.69</v>
      </c>
    </row>
    <row r="16" spans="1:8" x14ac:dyDescent="0.25">
      <c r="A16" s="3">
        <v>2014</v>
      </c>
      <c r="B16" s="4" t="s">
        <v>18</v>
      </c>
      <c r="C16" s="4">
        <v>117</v>
      </c>
      <c r="D16" s="4" t="s">
        <v>6</v>
      </c>
      <c r="E16" s="4" t="s">
        <v>39</v>
      </c>
      <c r="F16" s="4">
        <v>5010027</v>
      </c>
      <c r="G16" s="4" t="s">
        <v>28</v>
      </c>
      <c r="H16" s="7">
        <v>34710.78</v>
      </c>
    </row>
    <row r="17" spans="1:8" x14ac:dyDescent="0.25">
      <c r="A17" s="3">
        <v>2014</v>
      </c>
      <c r="B17" s="4" t="s">
        <v>18</v>
      </c>
      <c r="C17" s="4">
        <v>181</v>
      </c>
      <c r="D17" s="4" t="s">
        <v>6</v>
      </c>
      <c r="E17" s="4" t="s">
        <v>39</v>
      </c>
      <c r="F17" s="4">
        <v>5010027</v>
      </c>
      <c r="G17" s="4" t="s">
        <v>28</v>
      </c>
      <c r="H17" s="7">
        <v>34780.730000000003</v>
      </c>
    </row>
    <row r="18" spans="1:8" x14ac:dyDescent="0.25">
      <c r="A18" s="3">
        <v>2014</v>
      </c>
      <c r="B18" s="4" t="s">
        <v>21</v>
      </c>
      <c r="C18" s="4">
        <v>181</v>
      </c>
      <c r="D18" s="4" t="s">
        <v>6</v>
      </c>
      <c r="E18" s="4" t="s">
        <v>39</v>
      </c>
      <c r="F18" s="4">
        <v>5010027</v>
      </c>
      <c r="G18" s="4" t="s">
        <v>28</v>
      </c>
      <c r="H18" s="7">
        <v>35106.85</v>
      </c>
    </row>
    <row r="19" spans="1:8" x14ac:dyDescent="0.25">
      <c r="A19" s="3">
        <v>2014</v>
      </c>
      <c r="B19" s="4" t="s">
        <v>21</v>
      </c>
      <c r="C19" s="4">
        <v>117</v>
      </c>
      <c r="D19" s="4" t="s">
        <v>6</v>
      </c>
      <c r="E19" s="4" t="s">
        <v>39</v>
      </c>
      <c r="F19" s="4">
        <v>5010027</v>
      </c>
      <c r="G19" s="4" t="s">
        <v>28</v>
      </c>
      <c r="H19" s="7">
        <v>35473.149999999994</v>
      </c>
    </row>
    <row r="20" spans="1:8" x14ac:dyDescent="0.25">
      <c r="A20" s="3">
        <v>2014</v>
      </c>
      <c r="B20" s="4" t="s">
        <v>22</v>
      </c>
      <c r="C20" s="4">
        <v>181</v>
      </c>
      <c r="D20" s="4" t="s">
        <v>6</v>
      </c>
      <c r="E20" s="4" t="s">
        <v>39</v>
      </c>
      <c r="F20" s="4">
        <v>5010027</v>
      </c>
      <c r="G20" s="4" t="s">
        <v>28</v>
      </c>
      <c r="H20" s="7">
        <v>45693.899999999994</v>
      </c>
    </row>
    <row r="21" spans="1:8" x14ac:dyDescent="0.25">
      <c r="A21" s="3">
        <v>2012</v>
      </c>
      <c r="B21" s="4" t="s">
        <v>5</v>
      </c>
      <c r="C21" s="4">
        <v>181</v>
      </c>
      <c r="D21" s="4" t="s">
        <v>6</v>
      </c>
      <c r="E21" s="4" t="s">
        <v>39</v>
      </c>
      <c r="F21" s="4">
        <v>5010027</v>
      </c>
      <c r="G21" s="4" t="s">
        <v>28</v>
      </c>
      <c r="H21" s="7">
        <v>46151.7</v>
      </c>
    </row>
    <row r="22" spans="1:8" x14ac:dyDescent="0.25">
      <c r="A22" s="3">
        <v>2014</v>
      </c>
      <c r="B22" s="4" t="s">
        <v>22</v>
      </c>
      <c r="C22" s="4">
        <v>117</v>
      </c>
      <c r="D22" s="4" t="s">
        <v>6</v>
      </c>
      <c r="E22" s="4" t="s">
        <v>39</v>
      </c>
      <c r="F22" s="4">
        <v>5010027</v>
      </c>
      <c r="G22" s="4" t="s">
        <v>28</v>
      </c>
      <c r="H22" s="7">
        <v>47047.73</v>
      </c>
    </row>
    <row r="23" spans="1:8" x14ac:dyDescent="0.25">
      <c r="A23" s="3">
        <v>2008</v>
      </c>
      <c r="B23" s="4" t="s">
        <v>17</v>
      </c>
      <c r="C23" s="4">
        <v>181</v>
      </c>
      <c r="D23" s="4" t="s">
        <v>6</v>
      </c>
      <c r="E23" s="4" t="s">
        <v>39</v>
      </c>
      <c r="F23" s="4">
        <v>5010027</v>
      </c>
      <c r="G23" s="4" t="s">
        <v>28</v>
      </c>
      <c r="H23" s="7">
        <v>50501.154999999999</v>
      </c>
    </row>
    <row r="24" spans="1:8" x14ac:dyDescent="0.25">
      <c r="A24" s="3">
        <v>2014</v>
      </c>
      <c r="B24" s="4" t="s">
        <v>13</v>
      </c>
      <c r="C24" s="4">
        <v>117</v>
      </c>
      <c r="D24" s="4" t="s">
        <v>6</v>
      </c>
      <c r="E24" s="4" t="s">
        <v>39</v>
      </c>
      <c r="F24" s="4">
        <v>5010027</v>
      </c>
      <c r="G24" s="4" t="s">
        <v>28</v>
      </c>
      <c r="H24" s="7">
        <v>51914.82</v>
      </c>
    </row>
    <row r="25" spans="1:8" x14ac:dyDescent="0.25">
      <c r="A25" s="3">
        <v>2011</v>
      </c>
      <c r="B25" s="4" t="s">
        <v>15</v>
      </c>
      <c r="C25" s="4">
        <v>181</v>
      </c>
      <c r="D25" s="4" t="s">
        <v>6</v>
      </c>
      <c r="E25" s="4" t="s">
        <v>39</v>
      </c>
      <c r="F25" s="4">
        <v>5010027</v>
      </c>
      <c r="G25" s="4" t="s">
        <v>28</v>
      </c>
      <c r="H25" s="7">
        <v>51944.38</v>
      </c>
    </row>
    <row r="26" spans="1:8" x14ac:dyDescent="0.25">
      <c r="A26" s="3">
        <v>2014</v>
      </c>
      <c r="B26" s="4" t="s">
        <v>13</v>
      </c>
      <c r="C26" s="4">
        <v>181</v>
      </c>
      <c r="D26" s="4" t="s">
        <v>6</v>
      </c>
      <c r="E26" s="4" t="s">
        <v>39</v>
      </c>
      <c r="F26" s="4">
        <v>5010027</v>
      </c>
      <c r="G26" s="4" t="s">
        <v>28</v>
      </c>
      <c r="H26" s="7">
        <v>53027.79</v>
      </c>
    </row>
    <row r="27" spans="1:8" x14ac:dyDescent="0.25">
      <c r="A27" s="3">
        <v>2008</v>
      </c>
      <c r="B27" s="4" t="s">
        <v>5</v>
      </c>
      <c r="C27" s="4">
        <v>181</v>
      </c>
      <c r="D27" s="4" t="s">
        <v>6</v>
      </c>
      <c r="E27" s="4" t="s">
        <v>39</v>
      </c>
      <c r="F27" s="4">
        <v>5010027</v>
      </c>
      <c r="G27" s="4" t="s">
        <v>28</v>
      </c>
      <c r="H27" s="7">
        <v>53530.353999999999</v>
      </c>
    </row>
    <row r="28" spans="1:8" x14ac:dyDescent="0.25">
      <c r="A28" s="3">
        <v>2014</v>
      </c>
      <c r="B28" s="4" t="s">
        <v>17</v>
      </c>
      <c r="C28" s="4">
        <v>117</v>
      </c>
      <c r="D28" s="4" t="s">
        <v>6</v>
      </c>
      <c r="E28" s="4" t="s">
        <v>39</v>
      </c>
      <c r="F28" s="4">
        <v>5010027</v>
      </c>
      <c r="G28" s="4" t="s">
        <v>28</v>
      </c>
      <c r="H28" s="7">
        <v>54097.91</v>
      </c>
    </row>
    <row r="29" spans="1:8" x14ac:dyDescent="0.25">
      <c r="A29" s="3">
        <v>2011</v>
      </c>
      <c r="B29" s="4" t="s">
        <v>13</v>
      </c>
      <c r="C29" s="4">
        <v>181</v>
      </c>
      <c r="D29" s="4" t="s">
        <v>6</v>
      </c>
      <c r="E29" s="4" t="s">
        <v>39</v>
      </c>
      <c r="F29" s="4">
        <v>5010027</v>
      </c>
      <c r="G29" s="4" t="s">
        <v>28</v>
      </c>
      <c r="H29" s="7">
        <v>54235.48</v>
      </c>
    </row>
    <row r="30" spans="1:8" x14ac:dyDescent="0.25">
      <c r="A30" s="3">
        <v>2014</v>
      </c>
      <c r="B30" s="4" t="s">
        <v>20</v>
      </c>
      <c r="C30" s="4">
        <v>117</v>
      </c>
      <c r="D30" s="4" t="s">
        <v>6</v>
      </c>
      <c r="E30" s="4" t="s">
        <v>39</v>
      </c>
      <c r="F30" s="4">
        <v>5010027</v>
      </c>
      <c r="G30" s="4" t="s">
        <v>28</v>
      </c>
      <c r="H30" s="7">
        <v>56591.23</v>
      </c>
    </row>
    <row r="31" spans="1:8" x14ac:dyDescent="0.25">
      <c r="A31" s="3">
        <v>2014</v>
      </c>
      <c r="B31" s="4" t="s">
        <v>17</v>
      </c>
      <c r="C31" s="4">
        <v>181</v>
      </c>
      <c r="D31" s="4" t="s">
        <v>6</v>
      </c>
      <c r="E31" s="4" t="s">
        <v>39</v>
      </c>
      <c r="F31" s="4">
        <v>5010027</v>
      </c>
      <c r="G31" s="4" t="s">
        <v>28</v>
      </c>
      <c r="H31" s="7">
        <v>57260.87</v>
      </c>
    </row>
    <row r="32" spans="1:8" x14ac:dyDescent="0.25">
      <c r="A32" s="3">
        <v>2014</v>
      </c>
      <c r="B32" s="4" t="s">
        <v>20</v>
      </c>
      <c r="C32" s="4">
        <v>181</v>
      </c>
      <c r="D32" s="4" t="s">
        <v>6</v>
      </c>
      <c r="E32" s="4" t="s">
        <v>39</v>
      </c>
      <c r="F32" s="4">
        <v>5010027</v>
      </c>
      <c r="G32" s="4" t="s">
        <v>28</v>
      </c>
      <c r="H32" s="7">
        <v>57412.669999999991</v>
      </c>
    </row>
    <row r="33" spans="1:8" x14ac:dyDescent="0.25">
      <c r="A33" s="3">
        <v>2012</v>
      </c>
      <c r="B33" s="4" t="s">
        <v>18</v>
      </c>
      <c r="C33" s="4">
        <v>181</v>
      </c>
      <c r="D33" s="4" t="s">
        <v>6</v>
      </c>
      <c r="E33" s="4" t="s">
        <v>39</v>
      </c>
      <c r="F33" s="4">
        <v>5010027</v>
      </c>
      <c r="G33" s="4" t="s">
        <v>28</v>
      </c>
      <c r="H33" s="7">
        <v>57684.65</v>
      </c>
    </row>
    <row r="34" spans="1:8" x14ac:dyDescent="0.25">
      <c r="A34" s="3">
        <v>2014</v>
      </c>
      <c r="B34" s="4" t="s">
        <v>15</v>
      </c>
      <c r="C34" s="4">
        <v>117</v>
      </c>
      <c r="D34" s="4" t="s">
        <v>6</v>
      </c>
      <c r="E34" s="4" t="s">
        <v>39</v>
      </c>
      <c r="F34" s="4">
        <v>5010027</v>
      </c>
      <c r="G34" s="4" t="s">
        <v>28</v>
      </c>
      <c r="H34" s="7">
        <v>61814.239999999991</v>
      </c>
    </row>
    <row r="35" spans="1:8" x14ac:dyDescent="0.25">
      <c r="A35" s="3">
        <v>2009</v>
      </c>
      <c r="B35" s="4" t="s">
        <v>15</v>
      </c>
      <c r="C35" s="4">
        <v>181</v>
      </c>
      <c r="D35" s="4" t="s">
        <v>6</v>
      </c>
      <c r="E35" s="4" t="s">
        <v>39</v>
      </c>
      <c r="F35" s="4">
        <v>5010027</v>
      </c>
      <c r="G35" s="4" t="s">
        <v>28</v>
      </c>
      <c r="H35" s="7">
        <v>63577.82</v>
      </c>
    </row>
    <row r="36" spans="1:8" x14ac:dyDescent="0.25">
      <c r="A36" s="3">
        <v>2010</v>
      </c>
      <c r="B36" s="4" t="s">
        <v>21</v>
      </c>
      <c r="C36" s="4">
        <v>181</v>
      </c>
      <c r="D36" s="4" t="s">
        <v>6</v>
      </c>
      <c r="E36" s="4" t="s">
        <v>39</v>
      </c>
      <c r="F36" s="4">
        <v>5010027</v>
      </c>
      <c r="G36" s="4" t="s">
        <v>28</v>
      </c>
      <c r="H36" s="7">
        <v>65620.460000000006</v>
      </c>
    </row>
    <row r="37" spans="1:8" x14ac:dyDescent="0.25">
      <c r="A37" s="3">
        <v>2013</v>
      </c>
      <c r="B37" s="4" t="s">
        <v>17</v>
      </c>
      <c r="C37" s="4">
        <v>181</v>
      </c>
      <c r="D37" s="4" t="s">
        <v>6</v>
      </c>
      <c r="E37" s="4" t="s">
        <v>39</v>
      </c>
      <c r="F37" s="4">
        <v>5010027</v>
      </c>
      <c r="G37" s="4" t="s">
        <v>28</v>
      </c>
      <c r="H37" s="7">
        <v>66295.87</v>
      </c>
    </row>
    <row r="38" spans="1:8" x14ac:dyDescent="0.25">
      <c r="A38" s="3">
        <v>2011</v>
      </c>
      <c r="B38" s="4" t="s">
        <v>17</v>
      </c>
      <c r="C38" s="4">
        <v>181</v>
      </c>
      <c r="D38" s="4" t="s">
        <v>6</v>
      </c>
      <c r="E38" s="4" t="s">
        <v>39</v>
      </c>
      <c r="F38" s="4">
        <v>5010027</v>
      </c>
      <c r="G38" s="4" t="s">
        <v>28</v>
      </c>
      <c r="H38" s="7">
        <v>68213.16</v>
      </c>
    </row>
    <row r="39" spans="1:8" x14ac:dyDescent="0.25">
      <c r="A39" s="3">
        <v>2009</v>
      </c>
      <c r="B39" s="4" t="s">
        <v>17</v>
      </c>
      <c r="C39" s="4">
        <v>181</v>
      </c>
      <c r="D39" s="4" t="s">
        <v>6</v>
      </c>
      <c r="E39" s="4" t="s">
        <v>39</v>
      </c>
      <c r="F39" s="4">
        <v>5010027</v>
      </c>
      <c r="G39" s="4" t="s">
        <v>28</v>
      </c>
      <c r="H39" s="7">
        <v>69905.33</v>
      </c>
    </row>
    <row r="40" spans="1:8" x14ac:dyDescent="0.25">
      <c r="A40" s="3">
        <v>2014</v>
      </c>
      <c r="B40" s="4" t="s">
        <v>15</v>
      </c>
      <c r="C40" s="4">
        <v>181</v>
      </c>
      <c r="D40" s="4" t="s">
        <v>6</v>
      </c>
      <c r="E40" s="4" t="s">
        <v>39</v>
      </c>
      <c r="F40" s="4">
        <v>5010027</v>
      </c>
      <c r="G40" s="4" t="s">
        <v>28</v>
      </c>
      <c r="H40" s="7">
        <v>70014.240000000005</v>
      </c>
    </row>
    <row r="41" spans="1:8" x14ac:dyDescent="0.25">
      <c r="A41" s="3">
        <v>2010</v>
      </c>
      <c r="B41" s="4" t="s">
        <v>5</v>
      </c>
      <c r="C41" s="4">
        <v>181</v>
      </c>
      <c r="D41" s="4" t="s">
        <v>6</v>
      </c>
      <c r="E41" s="4" t="s">
        <v>39</v>
      </c>
      <c r="F41" s="4">
        <v>5010027</v>
      </c>
      <c r="G41" s="4" t="s">
        <v>28</v>
      </c>
      <c r="H41" s="7">
        <v>70237.41</v>
      </c>
    </row>
    <row r="42" spans="1:8" x14ac:dyDescent="0.25">
      <c r="A42" s="3">
        <v>2011</v>
      </c>
      <c r="B42" s="4" t="s">
        <v>11</v>
      </c>
      <c r="C42" s="4">
        <v>181</v>
      </c>
      <c r="D42" s="4" t="s">
        <v>6</v>
      </c>
      <c r="E42" s="4" t="s">
        <v>39</v>
      </c>
      <c r="F42" s="4">
        <v>5010027</v>
      </c>
      <c r="G42" s="4" t="s">
        <v>28</v>
      </c>
      <c r="H42" s="7">
        <v>71907.11</v>
      </c>
    </row>
    <row r="43" spans="1:8" x14ac:dyDescent="0.25">
      <c r="A43" s="3">
        <v>2007</v>
      </c>
      <c r="B43" s="4" t="s">
        <v>18</v>
      </c>
      <c r="C43" s="4">
        <v>181</v>
      </c>
      <c r="D43" s="4" t="s">
        <v>6</v>
      </c>
      <c r="E43" s="4" t="s">
        <v>39</v>
      </c>
      <c r="F43" s="4">
        <v>5010027</v>
      </c>
      <c r="G43" s="4" t="s">
        <v>28</v>
      </c>
      <c r="H43" s="7">
        <v>73008.671000000002</v>
      </c>
    </row>
    <row r="44" spans="1:8" x14ac:dyDescent="0.25">
      <c r="A44" s="3">
        <v>2010</v>
      </c>
      <c r="B44" s="4" t="s">
        <v>15</v>
      </c>
      <c r="C44" s="4">
        <v>181</v>
      </c>
      <c r="D44" s="4" t="s">
        <v>6</v>
      </c>
      <c r="E44" s="4" t="s">
        <v>39</v>
      </c>
      <c r="F44" s="4">
        <v>5010027</v>
      </c>
      <c r="G44" s="4" t="s">
        <v>28</v>
      </c>
      <c r="H44" s="7">
        <v>73669.42</v>
      </c>
    </row>
    <row r="45" spans="1:8" x14ac:dyDescent="0.25">
      <c r="A45" s="3">
        <v>2008</v>
      </c>
      <c r="B45" s="4" t="s">
        <v>13</v>
      </c>
      <c r="C45" s="4">
        <v>181</v>
      </c>
      <c r="D45" s="4" t="s">
        <v>6</v>
      </c>
      <c r="E45" s="4" t="s">
        <v>39</v>
      </c>
      <c r="F45" s="4">
        <v>5010027</v>
      </c>
      <c r="G45" s="4" t="s">
        <v>28</v>
      </c>
      <c r="H45" s="7">
        <v>74254.740999999995</v>
      </c>
    </row>
    <row r="46" spans="1:8" x14ac:dyDescent="0.25">
      <c r="A46" s="3">
        <v>2010</v>
      </c>
      <c r="B46" s="4" t="s">
        <v>22</v>
      </c>
      <c r="C46" s="4">
        <v>181</v>
      </c>
      <c r="D46" s="4" t="s">
        <v>6</v>
      </c>
      <c r="E46" s="4" t="s">
        <v>39</v>
      </c>
      <c r="F46" s="4">
        <v>5010027</v>
      </c>
      <c r="G46" s="4" t="s">
        <v>28</v>
      </c>
      <c r="H46" s="7">
        <v>75141.570000000007</v>
      </c>
    </row>
    <row r="47" spans="1:8" x14ac:dyDescent="0.25">
      <c r="A47" s="3">
        <v>2010</v>
      </c>
      <c r="B47" s="4" t="s">
        <v>17</v>
      </c>
      <c r="C47" s="4">
        <v>181</v>
      </c>
      <c r="D47" s="4" t="s">
        <v>6</v>
      </c>
      <c r="E47" s="4" t="s">
        <v>39</v>
      </c>
      <c r="F47" s="4">
        <v>5010027</v>
      </c>
      <c r="G47" s="4" t="s">
        <v>28</v>
      </c>
      <c r="H47" s="7">
        <v>75691.8</v>
      </c>
    </row>
    <row r="48" spans="1:8" x14ac:dyDescent="0.25">
      <c r="A48" s="3">
        <v>2008</v>
      </c>
      <c r="B48" s="4" t="s">
        <v>20</v>
      </c>
      <c r="C48" s="4">
        <v>181</v>
      </c>
      <c r="D48" s="4" t="s">
        <v>6</v>
      </c>
      <c r="E48" s="4" t="s">
        <v>39</v>
      </c>
      <c r="F48" s="4">
        <v>5010027</v>
      </c>
      <c r="G48" s="4" t="s">
        <v>28</v>
      </c>
      <c r="H48" s="7">
        <v>76294.28</v>
      </c>
    </row>
    <row r="49" spans="1:8" x14ac:dyDescent="0.25">
      <c r="A49" s="3">
        <v>2010</v>
      </c>
      <c r="B49" s="4" t="s">
        <v>23</v>
      </c>
      <c r="C49" s="4">
        <v>181</v>
      </c>
      <c r="D49" s="4" t="s">
        <v>6</v>
      </c>
      <c r="E49" s="4" t="s">
        <v>39</v>
      </c>
      <c r="F49" s="4">
        <v>5010027</v>
      </c>
      <c r="G49" s="4" t="s">
        <v>28</v>
      </c>
      <c r="H49" s="7">
        <v>76717.990000000005</v>
      </c>
    </row>
    <row r="50" spans="1:8" x14ac:dyDescent="0.25">
      <c r="A50" s="3">
        <v>2011</v>
      </c>
      <c r="B50" s="4" t="s">
        <v>12</v>
      </c>
      <c r="C50" s="4">
        <v>181</v>
      </c>
      <c r="D50" s="4" t="s">
        <v>6</v>
      </c>
      <c r="E50" s="4" t="s">
        <v>39</v>
      </c>
      <c r="F50" s="4">
        <v>5010027</v>
      </c>
      <c r="G50" s="4" t="s">
        <v>28</v>
      </c>
      <c r="H50" s="7">
        <v>76986.84</v>
      </c>
    </row>
    <row r="51" spans="1:8" x14ac:dyDescent="0.25">
      <c r="A51" s="3">
        <v>2008</v>
      </c>
      <c r="B51" s="4" t="s">
        <v>12</v>
      </c>
      <c r="C51" s="4">
        <v>181</v>
      </c>
      <c r="D51" s="4" t="s">
        <v>6</v>
      </c>
      <c r="E51" s="4" t="s">
        <v>39</v>
      </c>
      <c r="F51" s="4">
        <v>5010027</v>
      </c>
      <c r="G51" s="4" t="s">
        <v>28</v>
      </c>
      <c r="H51" s="7">
        <v>78349.214000000007</v>
      </c>
    </row>
    <row r="52" spans="1:8" x14ac:dyDescent="0.25">
      <c r="A52" s="3">
        <v>2011</v>
      </c>
      <c r="B52" s="4" t="s">
        <v>20</v>
      </c>
      <c r="C52" s="4">
        <v>181</v>
      </c>
      <c r="D52" s="4" t="s">
        <v>6</v>
      </c>
      <c r="E52" s="4" t="s">
        <v>39</v>
      </c>
      <c r="F52" s="4">
        <v>5010027</v>
      </c>
      <c r="G52" s="4" t="s">
        <v>28</v>
      </c>
      <c r="H52" s="7">
        <v>79690.5</v>
      </c>
    </row>
    <row r="53" spans="1:8" x14ac:dyDescent="0.25">
      <c r="A53" s="3">
        <v>2008</v>
      </c>
      <c r="B53" s="4" t="s">
        <v>22</v>
      </c>
      <c r="C53" s="4">
        <v>181</v>
      </c>
      <c r="D53" s="4" t="s">
        <v>6</v>
      </c>
      <c r="E53" s="4" t="s">
        <v>39</v>
      </c>
      <c r="F53" s="4">
        <v>5010027</v>
      </c>
      <c r="G53" s="4" t="s">
        <v>28</v>
      </c>
      <c r="H53" s="7">
        <v>80261.95</v>
      </c>
    </row>
    <row r="54" spans="1:8" x14ac:dyDescent="0.25">
      <c r="A54" s="3">
        <v>2009</v>
      </c>
      <c r="B54" s="4" t="s">
        <v>21</v>
      </c>
      <c r="C54" s="4">
        <v>181</v>
      </c>
      <c r="D54" s="4" t="s">
        <v>6</v>
      </c>
      <c r="E54" s="4" t="s">
        <v>39</v>
      </c>
      <c r="F54" s="4">
        <v>5010027</v>
      </c>
      <c r="G54" s="4" t="s">
        <v>28</v>
      </c>
      <c r="H54" s="7">
        <v>80851.240000000005</v>
      </c>
    </row>
    <row r="55" spans="1:8" x14ac:dyDescent="0.25">
      <c r="A55" s="3">
        <v>2007</v>
      </c>
      <c r="B55" s="4" t="s">
        <v>20</v>
      </c>
      <c r="C55" s="4">
        <v>181</v>
      </c>
      <c r="D55" s="4" t="s">
        <v>6</v>
      </c>
      <c r="E55" s="4" t="s">
        <v>39</v>
      </c>
      <c r="F55" s="4">
        <v>5010027</v>
      </c>
      <c r="G55" s="4" t="s">
        <v>28</v>
      </c>
      <c r="H55" s="7">
        <v>81823.498999999996</v>
      </c>
    </row>
    <row r="56" spans="1:8" x14ac:dyDescent="0.25">
      <c r="A56" s="3">
        <v>2009</v>
      </c>
      <c r="B56" s="4" t="s">
        <v>12</v>
      </c>
      <c r="C56" s="4">
        <v>181</v>
      </c>
      <c r="D56" s="4" t="s">
        <v>6</v>
      </c>
      <c r="E56" s="4" t="s">
        <v>39</v>
      </c>
      <c r="F56" s="4">
        <v>5010027</v>
      </c>
      <c r="G56" s="4" t="s">
        <v>28</v>
      </c>
      <c r="H56" s="7">
        <v>82449.201000000001</v>
      </c>
    </row>
    <row r="57" spans="1:8" x14ac:dyDescent="0.25">
      <c r="A57" s="3">
        <v>2009</v>
      </c>
      <c r="B57" s="4" t="s">
        <v>19</v>
      </c>
      <c r="C57" s="4">
        <v>181</v>
      </c>
      <c r="D57" s="4" t="s">
        <v>6</v>
      </c>
      <c r="E57" s="4" t="s">
        <v>39</v>
      </c>
      <c r="F57" s="4">
        <v>5010027</v>
      </c>
      <c r="G57" s="4" t="s">
        <v>28</v>
      </c>
      <c r="H57" s="7">
        <v>82461.67</v>
      </c>
    </row>
    <row r="58" spans="1:8" x14ac:dyDescent="0.25">
      <c r="A58" s="3">
        <v>2011</v>
      </c>
      <c r="B58" s="4" t="s">
        <v>5</v>
      </c>
      <c r="C58" s="4">
        <v>181</v>
      </c>
      <c r="D58" s="4" t="s">
        <v>6</v>
      </c>
      <c r="E58" s="4" t="s">
        <v>39</v>
      </c>
      <c r="F58" s="4">
        <v>5010027</v>
      </c>
      <c r="G58" s="4" t="s">
        <v>28</v>
      </c>
      <c r="H58" s="7">
        <v>83229.17</v>
      </c>
    </row>
    <row r="59" spans="1:8" x14ac:dyDescent="0.25">
      <c r="A59" s="3">
        <v>2013</v>
      </c>
      <c r="B59" s="4" t="s">
        <v>18</v>
      </c>
      <c r="C59" s="4">
        <v>181</v>
      </c>
      <c r="D59" s="4" t="s">
        <v>6</v>
      </c>
      <c r="E59" s="4" t="s">
        <v>39</v>
      </c>
      <c r="F59" s="4">
        <v>5010027</v>
      </c>
      <c r="G59" s="4" t="s">
        <v>28</v>
      </c>
      <c r="H59" s="7">
        <v>84182.44</v>
      </c>
    </row>
    <row r="60" spans="1:8" x14ac:dyDescent="0.25">
      <c r="A60" s="3">
        <v>2008</v>
      </c>
      <c r="B60" s="4" t="s">
        <v>18</v>
      </c>
      <c r="C60" s="4">
        <v>181</v>
      </c>
      <c r="D60" s="4" t="s">
        <v>6</v>
      </c>
      <c r="E60" s="4" t="s">
        <v>39</v>
      </c>
      <c r="F60" s="4">
        <v>5010027</v>
      </c>
      <c r="G60" s="4" t="s">
        <v>28</v>
      </c>
      <c r="H60" s="7">
        <v>88465.558999999994</v>
      </c>
    </row>
    <row r="61" spans="1:8" x14ac:dyDescent="0.25">
      <c r="A61" s="3">
        <v>2010</v>
      </c>
      <c r="B61" s="4" t="s">
        <v>18</v>
      </c>
      <c r="C61" s="4">
        <v>181</v>
      </c>
      <c r="D61" s="4" t="s">
        <v>6</v>
      </c>
      <c r="E61" s="4" t="s">
        <v>39</v>
      </c>
      <c r="F61" s="4">
        <v>5010027</v>
      </c>
      <c r="G61" s="4" t="s">
        <v>28</v>
      </c>
      <c r="H61" s="7">
        <v>93706.65</v>
      </c>
    </row>
    <row r="62" spans="1:8" x14ac:dyDescent="0.25">
      <c r="A62" s="3">
        <v>2009</v>
      </c>
      <c r="B62" s="4" t="s">
        <v>20</v>
      </c>
      <c r="C62" s="4">
        <v>181</v>
      </c>
      <c r="D62" s="4" t="s">
        <v>6</v>
      </c>
      <c r="E62" s="4" t="s">
        <v>39</v>
      </c>
      <c r="F62" s="4">
        <v>5010027</v>
      </c>
      <c r="G62" s="4" t="s">
        <v>28</v>
      </c>
      <c r="H62" s="7">
        <v>93958.43</v>
      </c>
    </row>
    <row r="63" spans="1:8" x14ac:dyDescent="0.25">
      <c r="A63" s="3">
        <v>2013</v>
      </c>
      <c r="B63" s="4" t="s">
        <v>19</v>
      </c>
      <c r="C63" s="4">
        <v>181</v>
      </c>
      <c r="D63" s="4" t="s">
        <v>6</v>
      </c>
      <c r="E63" s="4" t="s">
        <v>39</v>
      </c>
      <c r="F63" s="4">
        <v>5010027</v>
      </c>
      <c r="G63" s="4" t="s">
        <v>28</v>
      </c>
      <c r="H63" s="7">
        <v>94373.67</v>
      </c>
    </row>
    <row r="64" spans="1:8" x14ac:dyDescent="0.25">
      <c r="A64" s="3">
        <v>2013</v>
      </c>
      <c r="B64" s="4" t="s">
        <v>5</v>
      </c>
      <c r="C64" s="4">
        <v>181</v>
      </c>
      <c r="D64" s="4" t="s">
        <v>6</v>
      </c>
      <c r="E64" s="4" t="s">
        <v>39</v>
      </c>
      <c r="F64" s="4">
        <v>5010027</v>
      </c>
      <c r="G64" s="4" t="s">
        <v>28</v>
      </c>
      <c r="H64" s="7">
        <v>94706.96</v>
      </c>
    </row>
    <row r="65" spans="1:8" x14ac:dyDescent="0.25">
      <c r="A65" s="3">
        <v>2008</v>
      </c>
      <c r="B65" s="4" t="s">
        <v>21</v>
      </c>
      <c r="C65" s="4">
        <v>181</v>
      </c>
      <c r="D65" s="4" t="s">
        <v>6</v>
      </c>
      <c r="E65" s="4" t="s">
        <v>39</v>
      </c>
      <c r="F65" s="4">
        <v>5010027</v>
      </c>
      <c r="G65" s="4" t="s">
        <v>28</v>
      </c>
      <c r="H65" s="7">
        <v>95220.77</v>
      </c>
    </row>
    <row r="66" spans="1:8" x14ac:dyDescent="0.25">
      <c r="A66" s="3">
        <v>2010</v>
      </c>
      <c r="B66" s="4" t="s">
        <v>13</v>
      </c>
      <c r="C66" s="4">
        <v>181</v>
      </c>
      <c r="D66" s="4" t="s">
        <v>6</v>
      </c>
      <c r="E66" s="4" t="s">
        <v>39</v>
      </c>
      <c r="F66" s="4">
        <v>5010027</v>
      </c>
      <c r="G66" s="4" t="s">
        <v>28</v>
      </c>
      <c r="H66" s="7">
        <v>95236.43</v>
      </c>
    </row>
    <row r="67" spans="1:8" x14ac:dyDescent="0.25">
      <c r="A67" s="3">
        <v>2013</v>
      </c>
      <c r="B67" s="4" t="s">
        <v>12</v>
      </c>
      <c r="C67" s="4">
        <v>181</v>
      </c>
      <c r="D67" s="4" t="s">
        <v>6</v>
      </c>
      <c r="E67" s="4" t="s">
        <v>39</v>
      </c>
      <c r="F67" s="4">
        <v>5010027</v>
      </c>
      <c r="G67" s="4" t="s">
        <v>28</v>
      </c>
      <c r="H67" s="7">
        <v>95387.63</v>
      </c>
    </row>
    <row r="68" spans="1:8" x14ac:dyDescent="0.25">
      <c r="A68" s="3">
        <v>2012</v>
      </c>
      <c r="B68" s="4" t="s">
        <v>13</v>
      </c>
      <c r="C68" s="4">
        <v>181</v>
      </c>
      <c r="D68" s="4" t="s">
        <v>6</v>
      </c>
      <c r="E68" s="4" t="s">
        <v>39</v>
      </c>
      <c r="F68" s="4">
        <v>5010027</v>
      </c>
      <c r="G68" s="4" t="s">
        <v>28</v>
      </c>
      <c r="H68" s="7">
        <v>96518.37</v>
      </c>
    </row>
    <row r="69" spans="1:8" x14ac:dyDescent="0.25">
      <c r="A69" s="3">
        <v>2012</v>
      </c>
      <c r="B69" s="4" t="s">
        <v>19</v>
      </c>
      <c r="C69" s="4">
        <v>181</v>
      </c>
      <c r="D69" s="4" t="s">
        <v>6</v>
      </c>
      <c r="E69" s="4" t="s">
        <v>39</v>
      </c>
      <c r="F69" s="4">
        <v>5010027</v>
      </c>
      <c r="G69" s="4" t="s">
        <v>28</v>
      </c>
      <c r="H69" s="7">
        <v>96969.71</v>
      </c>
    </row>
    <row r="70" spans="1:8" x14ac:dyDescent="0.25">
      <c r="A70" s="3">
        <v>2011</v>
      </c>
      <c r="B70" s="4" t="s">
        <v>21</v>
      </c>
      <c r="C70" s="4">
        <v>181</v>
      </c>
      <c r="D70" s="4" t="s">
        <v>6</v>
      </c>
      <c r="E70" s="4" t="s">
        <v>39</v>
      </c>
      <c r="F70" s="4">
        <v>5010027</v>
      </c>
      <c r="G70" s="4" t="s">
        <v>28</v>
      </c>
      <c r="H70" s="7">
        <v>98339.23</v>
      </c>
    </row>
    <row r="71" spans="1:8" x14ac:dyDescent="0.25">
      <c r="A71" s="3">
        <v>2011</v>
      </c>
      <c r="B71" s="4" t="s">
        <v>22</v>
      </c>
      <c r="C71" s="4">
        <v>181</v>
      </c>
      <c r="D71" s="4" t="s">
        <v>6</v>
      </c>
      <c r="E71" s="4" t="s">
        <v>39</v>
      </c>
      <c r="F71" s="4">
        <v>5010027</v>
      </c>
      <c r="G71" s="4" t="s">
        <v>28</v>
      </c>
      <c r="H71" s="7">
        <v>102768.73</v>
      </c>
    </row>
    <row r="72" spans="1:8" x14ac:dyDescent="0.25">
      <c r="A72" s="3">
        <v>2010</v>
      </c>
      <c r="B72" s="4" t="s">
        <v>12</v>
      </c>
      <c r="C72" s="4">
        <v>181</v>
      </c>
      <c r="D72" s="4" t="s">
        <v>6</v>
      </c>
      <c r="E72" s="4" t="s">
        <v>39</v>
      </c>
      <c r="F72" s="4">
        <v>5010027</v>
      </c>
      <c r="G72" s="4" t="s">
        <v>28</v>
      </c>
      <c r="H72" s="7">
        <v>103434.55</v>
      </c>
    </row>
    <row r="73" spans="1:8" x14ac:dyDescent="0.25">
      <c r="A73" s="3">
        <v>2010</v>
      </c>
      <c r="B73" s="4" t="s">
        <v>19</v>
      </c>
      <c r="C73" s="4">
        <v>181</v>
      </c>
      <c r="D73" s="4" t="s">
        <v>6</v>
      </c>
      <c r="E73" s="4" t="s">
        <v>39</v>
      </c>
      <c r="F73" s="4">
        <v>5010027</v>
      </c>
      <c r="G73" s="4" t="s">
        <v>28</v>
      </c>
      <c r="H73" s="7">
        <v>103631.01</v>
      </c>
    </row>
    <row r="74" spans="1:8" x14ac:dyDescent="0.25">
      <c r="A74" s="3">
        <v>2011</v>
      </c>
      <c r="B74" s="4" t="s">
        <v>18</v>
      </c>
      <c r="C74" s="4">
        <v>181</v>
      </c>
      <c r="D74" s="4" t="s">
        <v>6</v>
      </c>
      <c r="E74" s="4" t="s">
        <v>39</v>
      </c>
      <c r="F74" s="4">
        <v>5010027</v>
      </c>
      <c r="G74" s="4" t="s">
        <v>28</v>
      </c>
      <c r="H74" s="7">
        <v>104112.24</v>
      </c>
    </row>
    <row r="75" spans="1:8" x14ac:dyDescent="0.25">
      <c r="A75" s="3">
        <v>2010</v>
      </c>
      <c r="B75" s="4" t="s">
        <v>11</v>
      </c>
      <c r="C75" s="4">
        <v>181</v>
      </c>
      <c r="D75" s="4" t="s">
        <v>6</v>
      </c>
      <c r="E75" s="4" t="s">
        <v>39</v>
      </c>
      <c r="F75" s="4">
        <v>5010027</v>
      </c>
      <c r="G75" s="4" t="s">
        <v>28</v>
      </c>
      <c r="H75" s="7">
        <v>104612.46</v>
      </c>
    </row>
    <row r="76" spans="1:8" x14ac:dyDescent="0.25">
      <c r="A76" s="3">
        <v>2010</v>
      </c>
      <c r="B76" s="4" t="s">
        <v>20</v>
      </c>
      <c r="C76" s="4">
        <v>181</v>
      </c>
      <c r="D76" s="4" t="s">
        <v>6</v>
      </c>
      <c r="E76" s="4" t="s">
        <v>39</v>
      </c>
      <c r="F76" s="4">
        <v>5010027</v>
      </c>
      <c r="G76" s="4" t="s">
        <v>28</v>
      </c>
      <c r="H76" s="7">
        <v>104935.63</v>
      </c>
    </row>
    <row r="77" spans="1:8" x14ac:dyDescent="0.25">
      <c r="A77" s="3">
        <v>2007</v>
      </c>
      <c r="B77" s="4" t="s">
        <v>15</v>
      </c>
      <c r="C77" s="4">
        <v>181</v>
      </c>
      <c r="D77" s="4" t="s">
        <v>6</v>
      </c>
      <c r="E77" s="4" t="s">
        <v>39</v>
      </c>
      <c r="F77" s="4">
        <v>5010027</v>
      </c>
      <c r="G77" s="4" t="s">
        <v>28</v>
      </c>
      <c r="H77" s="7">
        <v>106407.70299999999</v>
      </c>
    </row>
    <row r="78" spans="1:8" x14ac:dyDescent="0.25">
      <c r="A78" s="3">
        <v>2008</v>
      </c>
      <c r="B78" s="4" t="s">
        <v>19</v>
      </c>
      <c r="C78" s="4">
        <v>181</v>
      </c>
      <c r="D78" s="4" t="s">
        <v>6</v>
      </c>
      <c r="E78" s="4" t="s">
        <v>39</v>
      </c>
      <c r="F78" s="4">
        <v>5010027</v>
      </c>
      <c r="G78" s="4" t="s">
        <v>28</v>
      </c>
      <c r="H78" s="7">
        <v>107655.92</v>
      </c>
    </row>
    <row r="79" spans="1:8" x14ac:dyDescent="0.25">
      <c r="A79" s="3">
        <v>2012</v>
      </c>
      <c r="B79" s="4" t="s">
        <v>15</v>
      </c>
      <c r="C79" s="4">
        <v>181</v>
      </c>
      <c r="D79" s="4" t="s">
        <v>6</v>
      </c>
      <c r="E79" s="4" t="s">
        <v>39</v>
      </c>
      <c r="F79" s="4">
        <v>5010027</v>
      </c>
      <c r="G79" s="4" t="s">
        <v>28</v>
      </c>
      <c r="H79" s="7">
        <v>111911.64</v>
      </c>
    </row>
    <row r="80" spans="1:8" x14ac:dyDescent="0.25">
      <c r="A80" s="3">
        <v>2007</v>
      </c>
      <c r="B80" s="4" t="s">
        <v>23</v>
      </c>
      <c r="C80" s="4">
        <v>181</v>
      </c>
      <c r="D80" s="4" t="s">
        <v>6</v>
      </c>
      <c r="E80" s="4" t="s">
        <v>39</v>
      </c>
      <c r="F80" s="4">
        <v>5010027</v>
      </c>
      <c r="G80" s="4" t="s">
        <v>28</v>
      </c>
      <c r="H80" s="7">
        <v>112765.447</v>
      </c>
    </row>
    <row r="81" spans="1:8" x14ac:dyDescent="0.25">
      <c r="A81" s="3">
        <v>2013</v>
      </c>
      <c r="B81" s="4" t="s">
        <v>13</v>
      </c>
      <c r="C81" s="4">
        <v>181</v>
      </c>
      <c r="D81" s="4" t="s">
        <v>6</v>
      </c>
      <c r="E81" s="4" t="s">
        <v>39</v>
      </c>
      <c r="F81" s="4">
        <v>5010027</v>
      </c>
      <c r="G81" s="4" t="s">
        <v>28</v>
      </c>
      <c r="H81" s="7">
        <v>114038.13</v>
      </c>
    </row>
    <row r="82" spans="1:8" x14ac:dyDescent="0.25">
      <c r="A82" s="3">
        <v>2013</v>
      </c>
      <c r="B82" s="4" t="s">
        <v>20</v>
      </c>
      <c r="C82" s="4">
        <v>181</v>
      </c>
      <c r="D82" s="4" t="s">
        <v>6</v>
      </c>
      <c r="E82" s="4" t="s">
        <v>39</v>
      </c>
      <c r="F82" s="4">
        <v>5010027</v>
      </c>
      <c r="G82" s="4" t="s">
        <v>28</v>
      </c>
      <c r="H82" s="7">
        <v>114173.5</v>
      </c>
    </row>
    <row r="83" spans="1:8" x14ac:dyDescent="0.25">
      <c r="A83" s="3">
        <v>2009</v>
      </c>
      <c r="B83" s="4" t="s">
        <v>22</v>
      </c>
      <c r="C83" s="4">
        <v>181</v>
      </c>
      <c r="D83" s="4" t="s">
        <v>6</v>
      </c>
      <c r="E83" s="4" t="s">
        <v>39</v>
      </c>
      <c r="F83" s="4">
        <v>5010027</v>
      </c>
      <c r="G83" s="4" t="s">
        <v>28</v>
      </c>
      <c r="H83" s="7">
        <v>115851</v>
      </c>
    </row>
    <row r="84" spans="1:8" x14ac:dyDescent="0.25">
      <c r="A84" s="3">
        <v>2008</v>
      </c>
      <c r="B84" s="4" t="s">
        <v>23</v>
      </c>
      <c r="C84" s="4">
        <v>181</v>
      </c>
      <c r="D84" s="4" t="s">
        <v>6</v>
      </c>
      <c r="E84" s="4" t="s">
        <v>39</v>
      </c>
      <c r="F84" s="4">
        <v>5010027</v>
      </c>
      <c r="G84" s="4" t="s">
        <v>28</v>
      </c>
      <c r="H84" s="7">
        <v>121668.99</v>
      </c>
    </row>
    <row r="85" spans="1:8" x14ac:dyDescent="0.25">
      <c r="A85" s="3">
        <v>2013</v>
      </c>
      <c r="B85" s="4" t="s">
        <v>21</v>
      </c>
      <c r="C85" s="4">
        <v>181</v>
      </c>
      <c r="D85" s="4" t="s">
        <v>6</v>
      </c>
      <c r="E85" s="4" t="s">
        <v>39</v>
      </c>
      <c r="F85" s="4">
        <v>5010027</v>
      </c>
      <c r="G85" s="4" t="s">
        <v>28</v>
      </c>
      <c r="H85" s="7">
        <v>122629.1</v>
      </c>
    </row>
    <row r="86" spans="1:8" x14ac:dyDescent="0.25">
      <c r="A86" s="3">
        <v>2013</v>
      </c>
      <c r="B86" s="4" t="s">
        <v>15</v>
      </c>
      <c r="C86" s="4">
        <v>181</v>
      </c>
      <c r="D86" s="4" t="s">
        <v>6</v>
      </c>
      <c r="E86" s="4" t="s">
        <v>39</v>
      </c>
      <c r="F86" s="4">
        <v>5010027</v>
      </c>
      <c r="G86" s="4" t="s">
        <v>28</v>
      </c>
      <c r="H86" s="7">
        <v>126758.88</v>
      </c>
    </row>
    <row r="87" spans="1:8" x14ac:dyDescent="0.25">
      <c r="A87" s="3">
        <v>2007</v>
      </c>
      <c r="B87" s="4" t="s">
        <v>22</v>
      </c>
      <c r="C87" s="4">
        <v>181</v>
      </c>
      <c r="D87" s="4" t="s">
        <v>6</v>
      </c>
      <c r="E87" s="4" t="s">
        <v>39</v>
      </c>
      <c r="F87" s="4">
        <v>5010027</v>
      </c>
      <c r="G87" s="4" t="s">
        <v>28</v>
      </c>
      <c r="H87" s="7">
        <v>128464.196</v>
      </c>
    </row>
    <row r="88" spans="1:8" x14ac:dyDescent="0.25">
      <c r="A88" s="3">
        <v>2013</v>
      </c>
      <c r="B88" s="4" t="s">
        <v>11</v>
      </c>
      <c r="C88" s="4">
        <v>181</v>
      </c>
      <c r="D88" s="4" t="s">
        <v>6</v>
      </c>
      <c r="E88" s="4" t="s">
        <v>39</v>
      </c>
      <c r="F88" s="4">
        <v>5010027</v>
      </c>
      <c r="G88" s="4" t="s">
        <v>28</v>
      </c>
      <c r="H88" s="7">
        <v>128847.05</v>
      </c>
    </row>
    <row r="89" spans="1:8" x14ac:dyDescent="0.25">
      <c r="A89" s="3">
        <v>2012</v>
      </c>
      <c r="B89" s="4" t="s">
        <v>11</v>
      </c>
      <c r="C89" s="4">
        <v>181</v>
      </c>
      <c r="D89" s="4" t="s">
        <v>6</v>
      </c>
      <c r="E89" s="4" t="s">
        <v>39</v>
      </c>
      <c r="F89" s="4">
        <v>5010027</v>
      </c>
      <c r="G89" s="4" t="s">
        <v>28</v>
      </c>
      <c r="H89" s="7">
        <v>129202.7</v>
      </c>
    </row>
    <row r="90" spans="1:8" x14ac:dyDescent="0.25">
      <c r="A90" s="3">
        <v>2007</v>
      </c>
      <c r="B90" s="4" t="s">
        <v>19</v>
      </c>
      <c r="C90" s="4">
        <v>181</v>
      </c>
      <c r="D90" s="4" t="s">
        <v>6</v>
      </c>
      <c r="E90" s="4" t="s">
        <v>39</v>
      </c>
      <c r="F90" s="4">
        <v>5010027</v>
      </c>
      <c r="G90" s="4" t="s">
        <v>28</v>
      </c>
      <c r="H90" s="7">
        <v>133376.79999999999</v>
      </c>
    </row>
    <row r="91" spans="1:8" x14ac:dyDescent="0.25">
      <c r="A91" s="3">
        <v>2008</v>
      </c>
      <c r="B91" s="4" t="s">
        <v>11</v>
      </c>
      <c r="C91" s="4">
        <v>181</v>
      </c>
      <c r="D91" s="4" t="s">
        <v>6</v>
      </c>
      <c r="E91" s="4" t="s">
        <v>39</v>
      </c>
      <c r="F91" s="4">
        <v>5010027</v>
      </c>
      <c r="G91" s="4" t="s">
        <v>28</v>
      </c>
      <c r="H91" s="7">
        <v>135996.86900000001</v>
      </c>
    </row>
    <row r="92" spans="1:8" x14ac:dyDescent="0.25">
      <c r="A92" s="3">
        <v>2009</v>
      </c>
      <c r="B92" s="4" t="s">
        <v>13</v>
      </c>
      <c r="C92" s="4">
        <v>181</v>
      </c>
      <c r="D92" s="4" t="s">
        <v>6</v>
      </c>
      <c r="E92" s="4" t="s">
        <v>39</v>
      </c>
      <c r="F92" s="4">
        <v>5010027</v>
      </c>
      <c r="G92" s="4" t="s">
        <v>28</v>
      </c>
      <c r="H92" s="7">
        <v>137402.64000000001</v>
      </c>
    </row>
    <row r="93" spans="1:8" x14ac:dyDescent="0.25">
      <c r="A93" s="3">
        <v>2009</v>
      </c>
      <c r="B93" s="4" t="s">
        <v>18</v>
      </c>
      <c r="C93" s="4">
        <v>181</v>
      </c>
      <c r="D93" s="4" t="s">
        <v>6</v>
      </c>
      <c r="E93" s="4" t="s">
        <v>39</v>
      </c>
      <c r="F93" s="4">
        <v>5010027</v>
      </c>
      <c r="G93" s="4" t="s">
        <v>28</v>
      </c>
      <c r="H93" s="7">
        <v>138322.299</v>
      </c>
    </row>
    <row r="94" spans="1:8" x14ac:dyDescent="0.25">
      <c r="A94" s="3">
        <v>2009</v>
      </c>
      <c r="B94" s="4" t="s">
        <v>23</v>
      </c>
      <c r="C94" s="4">
        <v>181</v>
      </c>
      <c r="D94" s="4" t="s">
        <v>6</v>
      </c>
      <c r="E94" s="4" t="s">
        <v>39</v>
      </c>
      <c r="F94" s="4">
        <v>5010027</v>
      </c>
      <c r="G94" s="4" t="s">
        <v>28</v>
      </c>
      <c r="H94" s="7">
        <v>138792.88</v>
      </c>
    </row>
    <row r="95" spans="1:8" x14ac:dyDescent="0.25">
      <c r="A95" s="3">
        <v>2009</v>
      </c>
      <c r="B95" s="4" t="s">
        <v>11</v>
      </c>
      <c r="C95" s="4">
        <v>181</v>
      </c>
      <c r="D95" s="4" t="s">
        <v>6</v>
      </c>
      <c r="E95" s="4" t="s">
        <v>39</v>
      </c>
      <c r="F95" s="4">
        <v>5010027</v>
      </c>
      <c r="G95" s="4" t="s">
        <v>28</v>
      </c>
      <c r="H95" s="7">
        <v>142364.51</v>
      </c>
    </row>
    <row r="96" spans="1:8" x14ac:dyDescent="0.25">
      <c r="A96" s="3">
        <v>2012</v>
      </c>
      <c r="B96" s="4" t="s">
        <v>20</v>
      </c>
      <c r="C96" s="4">
        <v>181</v>
      </c>
      <c r="D96" s="4" t="s">
        <v>6</v>
      </c>
      <c r="E96" s="4" t="s">
        <v>39</v>
      </c>
      <c r="F96" s="4">
        <v>5010027</v>
      </c>
      <c r="G96" s="4" t="s">
        <v>28</v>
      </c>
      <c r="H96" s="7">
        <v>144108</v>
      </c>
    </row>
    <row r="97" spans="1:8" x14ac:dyDescent="0.25">
      <c r="A97" s="3">
        <v>2013</v>
      </c>
      <c r="B97" s="4" t="s">
        <v>23</v>
      </c>
      <c r="C97" s="4">
        <v>181</v>
      </c>
      <c r="D97" s="4" t="s">
        <v>6</v>
      </c>
      <c r="E97" s="4" t="s">
        <v>39</v>
      </c>
      <c r="F97" s="4">
        <v>5010027</v>
      </c>
      <c r="G97" s="4" t="s">
        <v>28</v>
      </c>
      <c r="H97" s="7">
        <v>146893.32</v>
      </c>
    </row>
    <row r="98" spans="1:8" x14ac:dyDescent="0.25">
      <c r="A98" s="3">
        <v>2012</v>
      </c>
      <c r="B98" s="4" t="s">
        <v>21</v>
      </c>
      <c r="C98" s="4">
        <v>181</v>
      </c>
      <c r="D98" s="4" t="s">
        <v>6</v>
      </c>
      <c r="E98" s="4" t="s">
        <v>39</v>
      </c>
      <c r="F98" s="4">
        <v>5010027</v>
      </c>
      <c r="G98" s="4" t="s">
        <v>28</v>
      </c>
      <c r="H98" s="7">
        <v>149397.38</v>
      </c>
    </row>
    <row r="99" spans="1:8" x14ac:dyDescent="0.25">
      <c r="A99" s="3">
        <v>2013</v>
      </c>
      <c r="B99" s="4" t="s">
        <v>22</v>
      </c>
      <c r="C99" s="4">
        <v>181</v>
      </c>
      <c r="D99" s="4" t="s">
        <v>6</v>
      </c>
      <c r="E99" s="4" t="s">
        <v>39</v>
      </c>
      <c r="F99" s="4">
        <v>5010027</v>
      </c>
      <c r="G99" s="4" t="s">
        <v>28</v>
      </c>
      <c r="H99" s="7">
        <v>157901.10999999999</v>
      </c>
    </row>
    <row r="100" spans="1:8" x14ac:dyDescent="0.25">
      <c r="A100" s="3">
        <v>2012</v>
      </c>
      <c r="B100" s="4" t="s">
        <v>12</v>
      </c>
      <c r="C100" s="4">
        <v>181</v>
      </c>
      <c r="D100" s="4" t="s">
        <v>6</v>
      </c>
      <c r="E100" s="4" t="s">
        <v>39</v>
      </c>
      <c r="F100" s="4">
        <v>5010027</v>
      </c>
      <c r="G100" s="4" t="s">
        <v>28</v>
      </c>
      <c r="H100" s="7">
        <v>167314.97</v>
      </c>
    </row>
    <row r="101" spans="1:8" x14ac:dyDescent="0.25">
      <c r="A101" s="3">
        <v>2011</v>
      </c>
      <c r="B101" s="4" t="s">
        <v>23</v>
      </c>
      <c r="C101" s="4">
        <v>181</v>
      </c>
      <c r="D101" s="4" t="s">
        <v>6</v>
      </c>
      <c r="E101" s="4" t="s">
        <v>39</v>
      </c>
      <c r="F101" s="4">
        <v>5010027</v>
      </c>
      <c r="G101" s="4" t="s">
        <v>28</v>
      </c>
      <c r="H101" s="7">
        <v>170684.95</v>
      </c>
    </row>
    <row r="102" spans="1:8" x14ac:dyDescent="0.25">
      <c r="A102" s="3">
        <v>2012</v>
      </c>
      <c r="B102" s="4" t="s">
        <v>22</v>
      </c>
      <c r="C102" s="4">
        <v>181</v>
      </c>
      <c r="D102" s="4" t="s">
        <v>6</v>
      </c>
      <c r="E102" s="4" t="s">
        <v>39</v>
      </c>
      <c r="F102" s="4">
        <v>5010027</v>
      </c>
      <c r="G102" s="4" t="s">
        <v>28</v>
      </c>
      <c r="H102" s="7">
        <v>172569.41</v>
      </c>
    </row>
    <row r="103" spans="1:8" x14ac:dyDescent="0.25">
      <c r="A103" s="3">
        <v>2008</v>
      </c>
      <c r="B103" s="4" t="s">
        <v>15</v>
      </c>
      <c r="C103" s="4">
        <v>181</v>
      </c>
      <c r="D103" s="4" t="s">
        <v>6</v>
      </c>
      <c r="E103" s="4" t="s">
        <v>39</v>
      </c>
      <c r="F103" s="4">
        <v>5010027</v>
      </c>
      <c r="G103" s="4" t="s">
        <v>28</v>
      </c>
      <c r="H103" s="7">
        <v>175386.37</v>
      </c>
    </row>
    <row r="104" spans="1:8" x14ac:dyDescent="0.25">
      <c r="A104" s="3">
        <v>2007</v>
      </c>
      <c r="B104" s="4" t="s">
        <v>21</v>
      </c>
      <c r="C104" s="4">
        <v>181</v>
      </c>
      <c r="D104" s="4" t="s">
        <v>6</v>
      </c>
      <c r="E104" s="4" t="s">
        <v>39</v>
      </c>
      <c r="F104" s="4">
        <v>5010027</v>
      </c>
      <c r="G104" s="4" t="s">
        <v>28</v>
      </c>
      <c r="H104" s="7">
        <v>191062.39499999999</v>
      </c>
    </row>
    <row r="105" spans="1:8" x14ac:dyDescent="0.25">
      <c r="A105" s="3">
        <v>2012</v>
      </c>
      <c r="B105" s="4" t="s">
        <v>17</v>
      </c>
      <c r="C105" s="4">
        <v>181</v>
      </c>
      <c r="D105" s="4" t="s">
        <v>6</v>
      </c>
      <c r="E105" s="4" t="s">
        <v>39</v>
      </c>
      <c r="F105" s="4">
        <v>5010027</v>
      </c>
      <c r="G105" s="4" t="s">
        <v>28</v>
      </c>
      <c r="H105" s="7">
        <v>220122.16</v>
      </c>
    </row>
    <row r="106" spans="1:8" x14ac:dyDescent="0.25">
      <c r="A106" s="3">
        <v>2012</v>
      </c>
      <c r="B106" s="4" t="s">
        <v>23</v>
      </c>
      <c r="C106" s="4">
        <v>181</v>
      </c>
      <c r="D106" s="4" t="s">
        <v>6</v>
      </c>
      <c r="E106" s="4" t="s">
        <v>39</v>
      </c>
      <c r="F106" s="4">
        <v>5010027</v>
      </c>
      <c r="G106" s="4" t="s">
        <v>28</v>
      </c>
      <c r="H106" s="7">
        <v>228140.32</v>
      </c>
    </row>
    <row r="107" spans="1:8" x14ac:dyDescent="0.25">
      <c r="A107" s="3">
        <v>2011</v>
      </c>
      <c r="B107" s="4" t="s">
        <v>19</v>
      </c>
      <c r="C107" s="4">
        <v>181</v>
      </c>
      <c r="D107" s="4" t="s">
        <v>6</v>
      </c>
      <c r="E107" s="4" t="s">
        <v>39</v>
      </c>
      <c r="F107" s="4">
        <v>5010027</v>
      </c>
      <c r="G107" s="4" t="s">
        <v>28</v>
      </c>
      <c r="H107" s="7">
        <v>236718.22</v>
      </c>
    </row>
    <row r="108" spans="1:8" x14ac:dyDescent="0.25">
      <c r="A108" s="3">
        <v>2009</v>
      </c>
      <c r="B108" s="4" t="s">
        <v>5</v>
      </c>
      <c r="C108" s="4">
        <v>181</v>
      </c>
      <c r="D108" s="4" t="s">
        <v>6</v>
      </c>
      <c r="E108" s="4" t="s">
        <v>39</v>
      </c>
      <c r="F108" s="4">
        <v>5010027</v>
      </c>
      <c r="G108" s="4" t="s">
        <v>28</v>
      </c>
      <c r="H108" s="7">
        <v>270672.21000000002</v>
      </c>
    </row>
    <row r="109" spans="1:8" x14ac:dyDescent="0.25">
      <c r="A109" s="3">
        <v>2012</v>
      </c>
      <c r="B109" s="4" t="s">
        <v>20</v>
      </c>
      <c r="C109" s="4">
        <v>181</v>
      </c>
      <c r="D109" s="4" t="s">
        <v>6</v>
      </c>
      <c r="E109" s="4" t="s">
        <v>39</v>
      </c>
      <c r="F109" s="4">
        <v>5010028</v>
      </c>
      <c r="G109" s="4" t="s">
        <v>31</v>
      </c>
      <c r="H109" s="7">
        <v>-470000</v>
      </c>
    </row>
    <row r="110" spans="1:8" x14ac:dyDescent="0.25">
      <c r="A110" s="3">
        <v>2010</v>
      </c>
      <c r="B110" s="4" t="s">
        <v>23</v>
      </c>
      <c r="C110" s="4">
        <v>181</v>
      </c>
      <c r="D110" s="4" t="s">
        <v>6</v>
      </c>
      <c r="E110" s="4" t="s">
        <v>39</v>
      </c>
      <c r="F110" s="4">
        <v>5010028</v>
      </c>
      <c r="G110" s="4" t="s">
        <v>31</v>
      </c>
      <c r="H110" s="7">
        <v>-401981.93</v>
      </c>
    </row>
    <row r="111" spans="1:8" x14ac:dyDescent="0.25">
      <c r="A111" s="3">
        <v>2009</v>
      </c>
      <c r="B111" s="4" t="s">
        <v>20</v>
      </c>
      <c r="C111" s="4">
        <v>181</v>
      </c>
      <c r="D111" s="4" t="s">
        <v>6</v>
      </c>
      <c r="E111" s="4" t="s">
        <v>39</v>
      </c>
      <c r="F111" s="4">
        <v>5010028</v>
      </c>
      <c r="G111" s="4" t="s">
        <v>31</v>
      </c>
      <c r="H111" s="7">
        <v>-376700.17</v>
      </c>
    </row>
    <row r="112" spans="1:8" x14ac:dyDescent="0.25">
      <c r="A112" s="3">
        <v>2012</v>
      </c>
      <c r="B112" s="4" t="s">
        <v>12</v>
      </c>
      <c r="C112" s="4">
        <v>181</v>
      </c>
      <c r="D112" s="4" t="s">
        <v>6</v>
      </c>
      <c r="E112" s="4" t="s">
        <v>39</v>
      </c>
      <c r="F112" s="4">
        <v>5010028</v>
      </c>
      <c r="G112" s="4" t="s">
        <v>31</v>
      </c>
      <c r="H112" s="7">
        <v>-360856.73</v>
      </c>
    </row>
    <row r="113" spans="1:8" x14ac:dyDescent="0.25">
      <c r="A113" s="3">
        <v>2012</v>
      </c>
      <c r="B113" s="4" t="s">
        <v>11</v>
      </c>
      <c r="C113" s="4">
        <v>181</v>
      </c>
      <c r="D113" s="4" t="s">
        <v>6</v>
      </c>
      <c r="E113" s="4" t="s">
        <v>39</v>
      </c>
      <c r="F113" s="4">
        <v>5010028</v>
      </c>
      <c r="G113" s="4" t="s">
        <v>31</v>
      </c>
      <c r="H113" s="7">
        <v>-271689.96000000002</v>
      </c>
    </row>
    <row r="114" spans="1:8" x14ac:dyDescent="0.25">
      <c r="A114" s="3">
        <v>2012</v>
      </c>
      <c r="B114" s="4" t="s">
        <v>21</v>
      </c>
      <c r="C114" s="4">
        <v>181</v>
      </c>
      <c r="D114" s="4" t="s">
        <v>6</v>
      </c>
      <c r="E114" s="4" t="s">
        <v>39</v>
      </c>
      <c r="F114" s="4">
        <v>5010028</v>
      </c>
      <c r="G114" s="4" t="s">
        <v>31</v>
      </c>
      <c r="H114" s="7">
        <v>-265877.98</v>
      </c>
    </row>
    <row r="115" spans="1:8" x14ac:dyDescent="0.25">
      <c r="A115" s="3">
        <v>2011</v>
      </c>
      <c r="B115" s="4" t="s">
        <v>21</v>
      </c>
      <c r="C115" s="4">
        <v>181</v>
      </c>
      <c r="D115" s="4" t="s">
        <v>6</v>
      </c>
      <c r="E115" s="4" t="s">
        <v>39</v>
      </c>
      <c r="F115" s="4">
        <v>5010028</v>
      </c>
      <c r="G115" s="4" t="s">
        <v>31</v>
      </c>
      <c r="H115" s="7">
        <v>-230077.09</v>
      </c>
    </row>
    <row r="116" spans="1:8" x14ac:dyDescent="0.25">
      <c r="A116" s="3">
        <v>2011</v>
      </c>
      <c r="B116" s="4" t="s">
        <v>19</v>
      </c>
      <c r="C116" s="4">
        <v>181</v>
      </c>
      <c r="D116" s="4" t="s">
        <v>6</v>
      </c>
      <c r="E116" s="4" t="s">
        <v>39</v>
      </c>
      <c r="F116" s="4">
        <v>5010028</v>
      </c>
      <c r="G116" s="4" t="s">
        <v>31</v>
      </c>
      <c r="H116" s="7">
        <v>-228601.37</v>
      </c>
    </row>
    <row r="117" spans="1:8" x14ac:dyDescent="0.25">
      <c r="A117" s="3">
        <v>2011</v>
      </c>
      <c r="B117" s="4" t="s">
        <v>15</v>
      </c>
      <c r="C117" s="4">
        <v>181</v>
      </c>
      <c r="D117" s="4" t="s">
        <v>6</v>
      </c>
      <c r="E117" s="4" t="s">
        <v>39</v>
      </c>
      <c r="F117" s="4">
        <v>5010028</v>
      </c>
      <c r="G117" s="4" t="s">
        <v>31</v>
      </c>
      <c r="H117" s="7">
        <v>-180876.33</v>
      </c>
    </row>
    <row r="118" spans="1:8" x14ac:dyDescent="0.25">
      <c r="A118" s="3">
        <v>2013</v>
      </c>
      <c r="B118" s="4" t="s">
        <v>12</v>
      </c>
      <c r="C118" s="4">
        <v>181</v>
      </c>
      <c r="D118" s="4" t="s">
        <v>6</v>
      </c>
      <c r="E118" s="4" t="s">
        <v>39</v>
      </c>
      <c r="F118" s="4">
        <v>5010028</v>
      </c>
      <c r="G118" s="4" t="s">
        <v>31</v>
      </c>
      <c r="H118" s="7">
        <v>-169818.69</v>
      </c>
    </row>
    <row r="119" spans="1:8" x14ac:dyDescent="0.25">
      <c r="A119" s="3">
        <v>2011</v>
      </c>
      <c r="B119" s="4" t="s">
        <v>23</v>
      </c>
      <c r="C119" s="4">
        <v>181</v>
      </c>
      <c r="D119" s="4" t="s">
        <v>6</v>
      </c>
      <c r="E119" s="4" t="s">
        <v>39</v>
      </c>
      <c r="F119" s="4">
        <v>5010028</v>
      </c>
      <c r="G119" s="4" t="s">
        <v>31</v>
      </c>
      <c r="H119" s="7">
        <v>-159652.79</v>
      </c>
    </row>
    <row r="120" spans="1:8" x14ac:dyDescent="0.25">
      <c r="A120" s="3">
        <v>2011</v>
      </c>
      <c r="B120" s="4" t="s">
        <v>11</v>
      </c>
      <c r="C120" s="4">
        <v>181</v>
      </c>
      <c r="D120" s="4" t="s">
        <v>6</v>
      </c>
      <c r="E120" s="4" t="s">
        <v>39</v>
      </c>
      <c r="F120" s="4">
        <v>5010028</v>
      </c>
      <c r="G120" s="4" t="s">
        <v>31</v>
      </c>
      <c r="H120" s="7">
        <v>-159129.23000000001</v>
      </c>
    </row>
    <row r="121" spans="1:8" x14ac:dyDescent="0.25">
      <c r="A121" s="3">
        <v>2010</v>
      </c>
      <c r="B121" s="4" t="s">
        <v>20</v>
      </c>
      <c r="C121" s="4">
        <v>181</v>
      </c>
      <c r="D121" s="4" t="s">
        <v>6</v>
      </c>
      <c r="E121" s="4" t="s">
        <v>39</v>
      </c>
      <c r="F121" s="4">
        <v>5010028</v>
      </c>
      <c r="G121" s="4" t="s">
        <v>31</v>
      </c>
      <c r="H121" s="7">
        <v>-153098.07999999999</v>
      </c>
    </row>
    <row r="122" spans="1:8" x14ac:dyDescent="0.25">
      <c r="A122" s="3">
        <v>2013</v>
      </c>
      <c r="B122" s="4" t="s">
        <v>21</v>
      </c>
      <c r="C122" s="4">
        <v>181</v>
      </c>
      <c r="D122" s="4" t="s">
        <v>6</v>
      </c>
      <c r="E122" s="4" t="s">
        <v>39</v>
      </c>
      <c r="F122" s="4">
        <v>5010028</v>
      </c>
      <c r="G122" s="4" t="s">
        <v>31</v>
      </c>
      <c r="H122" s="7">
        <v>-136829.01</v>
      </c>
    </row>
    <row r="123" spans="1:8" x14ac:dyDescent="0.25">
      <c r="A123" s="3">
        <v>2009</v>
      </c>
      <c r="B123" s="4" t="s">
        <v>13</v>
      </c>
      <c r="C123" s="4">
        <v>181</v>
      </c>
      <c r="D123" s="4" t="s">
        <v>6</v>
      </c>
      <c r="E123" s="4" t="s">
        <v>39</v>
      </c>
      <c r="F123" s="4">
        <v>5010028</v>
      </c>
      <c r="G123" s="4" t="s">
        <v>31</v>
      </c>
      <c r="H123" s="7">
        <v>-131961</v>
      </c>
    </row>
    <row r="124" spans="1:8" x14ac:dyDescent="0.25">
      <c r="A124" s="3">
        <v>2013</v>
      </c>
      <c r="B124" s="4" t="s">
        <v>5</v>
      </c>
      <c r="C124" s="4">
        <v>181</v>
      </c>
      <c r="D124" s="4" t="s">
        <v>6</v>
      </c>
      <c r="E124" s="4" t="s">
        <v>39</v>
      </c>
      <c r="F124" s="4">
        <v>5010028</v>
      </c>
      <c r="G124" s="4" t="s">
        <v>31</v>
      </c>
      <c r="H124" s="7">
        <v>-131714.37</v>
      </c>
    </row>
    <row r="125" spans="1:8" x14ac:dyDescent="0.25">
      <c r="A125" s="3">
        <v>2008</v>
      </c>
      <c r="B125" s="4" t="s">
        <v>21</v>
      </c>
      <c r="C125" s="4">
        <v>181</v>
      </c>
      <c r="D125" s="4" t="s">
        <v>6</v>
      </c>
      <c r="E125" s="4" t="s">
        <v>39</v>
      </c>
      <c r="F125" s="4">
        <v>5010028</v>
      </c>
      <c r="G125" s="4" t="s">
        <v>31</v>
      </c>
      <c r="H125" s="7">
        <v>-131001</v>
      </c>
    </row>
    <row r="126" spans="1:8" x14ac:dyDescent="0.25">
      <c r="A126" s="3">
        <v>2010</v>
      </c>
      <c r="B126" s="4" t="s">
        <v>13</v>
      </c>
      <c r="C126" s="4">
        <v>181</v>
      </c>
      <c r="D126" s="4" t="s">
        <v>6</v>
      </c>
      <c r="E126" s="4" t="s">
        <v>39</v>
      </c>
      <c r="F126" s="4">
        <v>5010028</v>
      </c>
      <c r="G126" s="4" t="s">
        <v>31</v>
      </c>
      <c r="H126" s="7">
        <v>-130557.88</v>
      </c>
    </row>
    <row r="127" spans="1:8" x14ac:dyDescent="0.25">
      <c r="A127" s="3">
        <v>2009</v>
      </c>
      <c r="B127" s="4" t="s">
        <v>11</v>
      </c>
      <c r="C127" s="4">
        <v>181</v>
      </c>
      <c r="D127" s="4" t="s">
        <v>6</v>
      </c>
      <c r="E127" s="4" t="s">
        <v>39</v>
      </c>
      <c r="F127" s="4">
        <v>5010028</v>
      </c>
      <c r="G127" s="4" t="s">
        <v>31</v>
      </c>
      <c r="H127" s="7">
        <v>-124458</v>
      </c>
    </row>
    <row r="128" spans="1:8" x14ac:dyDescent="0.25">
      <c r="A128" s="3">
        <v>2009</v>
      </c>
      <c r="B128" s="4" t="s">
        <v>18</v>
      </c>
      <c r="C128" s="4">
        <v>181</v>
      </c>
      <c r="D128" s="4" t="s">
        <v>6</v>
      </c>
      <c r="E128" s="4" t="s">
        <v>39</v>
      </c>
      <c r="F128" s="4">
        <v>5010028</v>
      </c>
      <c r="G128" s="4" t="s">
        <v>31</v>
      </c>
      <c r="H128" s="7">
        <v>-120765</v>
      </c>
    </row>
    <row r="129" spans="1:8" x14ac:dyDescent="0.25">
      <c r="A129" s="3">
        <v>2012</v>
      </c>
      <c r="B129" s="4" t="s">
        <v>23</v>
      </c>
      <c r="C129" s="4">
        <v>181</v>
      </c>
      <c r="D129" s="4" t="s">
        <v>6</v>
      </c>
      <c r="E129" s="4" t="s">
        <v>39</v>
      </c>
      <c r="F129" s="4">
        <v>5010028</v>
      </c>
      <c r="G129" s="4" t="s">
        <v>31</v>
      </c>
      <c r="H129" s="7">
        <v>-118066.72</v>
      </c>
    </row>
    <row r="130" spans="1:8" x14ac:dyDescent="0.25">
      <c r="A130" s="3">
        <v>2009</v>
      </c>
      <c r="B130" s="4" t="s">
        <v>23</v>
      </c>
      <c r="C130" s="4">
        <v>181</v>
      </c>
      <c r="D130" s="4" t="s">
        <v>6</v>
      </c>
      <c r="E130" s="4" t="s">
        <v>39</v>
      </c>
      <c r="F130" s="4">
        <v>5010028</v>
      </c>
      <c r="G130" s="4" t="s">
        <v>31</v>
      </c>
      <c r="H130" s="7">
        <v>-116430</v>
      </c>
    </row>
    <row r="131" spans="1:8" x14ac:dyDescent="0.25">
      <c r="A131" s="3">
        <v>2009</v>
      </c>
      <c r="B131" s="4" t="s">
        <v>5</v>
      </c>
      <c r="C131" s="4">
        <v>181</v>
      </c>
      <c r="D131" s="4" t="s">
        <v>6</v>
      </c>
      <c r="E131" s="4" t="s">
        <v>39</v>
      </c>
      <c r="F131" s="4">
        <v>5010028</v>
      </c>
      <c r="G131" s="4" t="s">
        <v>31</v>
      </c>
      <c r="H131" s="7">
        <v>-110289</v>
      </c>
    </row>
    <row r="132" spans="1:8" x14ac:dyDescent="0.25">
      <c r="A132" s="3">
        <v>2008</v>
      </c>
      <c r="B132" s="4" t="s">
        <v>20</v>
      </c>
      <c r="C132" s="4">
        <v>181</v>
      </c>
      <c r="D132" s="4" t="s">
        <v>6</v>
      </c>
      <c r="E132" s="4" t="s">
        <v>39</v>
      </c>
      <c r="F132" s="4">
        <v>5010028</v>
      </c>
      <c r="G132" s="4" t="s">
        <v>31</v>
      </c>
      <c r="H132" s="7">
        <v>-107397.64</v>
      </c>
    </row>
    <row r="133" spans="1:8" x14ac:dyDescent="0.25">
      <c r="A133" s="3">
        <v>2013</v>
      </c>
      <c r="B133" s="4" t="s">
        <v>17</v>
      </c>
      <c r="C133" s="4">
        <v>181</v>
      </c>
      <c r="D133" s="4" t="s">
        <v>6</v>
      </c>
      <c r="E133" s="4" t="s">
        <v>39</v>
      </c>
      <c r="F133" s="4">
        <v>5010028</v>
      </c>
      <c r="G133" s="4" t="s">
        <v>31</v>
      </c>
      <c r="H133" s="7">
        <v>-102903.71</v>
      </c>
    </row>
    <row r="134" spans="1:8" x14ac:dyDescent="0.25">
      <c r="A134" s="3">
        <v>2014</v>
      </c>
      <c r="B134" s="4" t="s">
        <v>5</v>
      </c>
      <c r="C134" s="4">
        <v>181</v>
      </c>
      <c r="D134" s="4" t="s">
        <v>6</v>
      </c>
      <c r="E134" s="4" t="s">
        <v>39</v>
      </c>
      <c r="F134" s="4">
        <v>5010028</v>
      </c>
      <c r="G134" s="4" t="s">
        <v>31</v>
      </c>
      <c r="H134" s="7">
        <v>-102328.1</v>
      </c>
    </row>
    <row r="135" spans="1:8" x14ac:dyDescent="0.25">
      <c r="A135" s="3">
        <v>2014</v>
      </c>
      <c r="B135" s="4" t="s">
        <v>5</v>
      </c>
      <c r="C135" s="4">
        <v>117</v>
      </c>
      <c r="D135" s="4" t="s">
        <v>6</v>
      </c>
      <c r="E135" s="4" t="s">
        <v>39</v>
      </c>
      <c r="F135" s="4">
        <v>5010028</v>
      </c>
      <c r="G135" s="4" t="s">
        <v>31</v>
      </c>
      <c r="H135" s="7">
        <v>-102328.09</v>
      </c>
    </row>
    <row r="136" spans="1:8" x14ac:dyDescent="0.25">
      <c r="A136" s="3">
        <v>2009</v>
      </c>
      <c r="B136" s="4" t="s">
        <v>12</v>
      </c>
      <c r="C136" s="4">
        <v>181</v>
      </c>
      <c r="D136" s="4" t="s">
        <v>6</v>
      </c>
      <c r="E136" s="4" t="s">
        <v>39</v>
      </c>
      <c r="F136" s="4">
        <v>5010028</v>
      </c>
      <c r="G136" s="4" t="s">
        <v>31</v>
      </c>
      <c r="H136" s="7">
        <v>-101280</v>
      </c>
    </row>
    <row r="137" spans="1:8" x14ac:dyDescent="0.25">
      <c r="A137" s="3">
        <v>2008</v>
      </c>
      <c r="B137" s="4" t="s">
        <v>18</v>
      </c>
      <c r="C137" s="4">
        <v>181</v>
      </c>
      <c r="D137" s="4" t="s">
        <v>6</v>
      </c>
      <c r="E137" s="4" t="s">
        <v>39</v>
      </c>
      <c r="F137" s="4">
        <v>5010028</v>
      </c>
      <c r="G137" s="4" t="s">
        <v>31</v>
      </c>
      <c r="H137" s="7">
        <v>-101201.54</v>
      </c>
    </row>
    <row r="138" spans="1:8" x14ac:dyDescent="0.25">
      <c r="A138" s="3">
        <v>2011</v>
      </c>
      <c r="B138" s="4" t="s">
        <v>13</v>
      </c>
      <c r="C138" s="4">
        <v>181</v>
      </c>
      <c r="D138" s="4" t="s">
        <v>6</v>
      </c>
      <c r="E138" s="4" t="s">
        <v>39</v>
      </c>
      <c r="F138" s="4">
        <v>5010028</v>
      </c>
      <c r="G138" s="4" t="s">
        <v>31</v>
      </c>
      <c r="H138" s="7">
        <v>-99883.18</v>
      </c>
    </row>
    <row r="139" spans="1:8" x14ac:dyDescent="0.25">
      <c r="A139" s="3">
        <v>2010</v>
      </c>
      <c r="B139" s="4" t="s">
        <v>15</v>
      </c>
      <c r="C139" s="4">
        <v>181</v>
      </c>
      <c r="D139" s="4" t="s">
        <v>6</v>
      </c>
      <c r="E139" s="4" t="s">
        <v>39</v>
      </c>
      <c r="F139" s="4">
        <v>5010028</v>
      </c>
      <c r="G139" s="4" t="s">
        <v>31</v>
      </c>
      <c r="H139" s="7">
        <v>-94883.85</v>
      </c>
    </row>
    <row r="140" spans="1:8" x14ac:dyDescent="0.25">
      <c r="A140" s="3">
        <v>2007</v>
      </c>
      <c r="B140" s="4" t="s">
        <v>22</v>
      </c>
      <c r="C140" s="4">
        <v>181</v>
      </c>
      <c r="D140" s="4" t="s">
        <v>6</v>
      </c>
      <c r="E140" s="4" t="s">
        <v>39</v>
      </c>
      <c r="F140" s="4">
        <v>5010028</v>
      </c>
      <c r="G140" s="4" t="s">
        <v>31</v>
      </c>
      <c r="H140" s="7">
        <v>-94169.7</v>
      </c>
    </row>
    <row r="141" spans="1:8" x14ac:dyDescent="0.25">
      <c r="A141" s="3">
        <v>2013</v>
      </c>
      <c r="B141" s="4" t="s">
        <v>20</v>
      </c>
      <c r="C141" s="4">
        <v>181</v>
      </c>
      <c r="D141" s="4" t="s">
        <v>6</v>
      </c>
      <c r="E141" s="4" t="s">
        <v>39</v>
      </c>
      <c r="F141" s="4">
        <v>5010028</v>
      </c>
      <c r="G141" s="4" t="s">
        <v>31</v>
      </c>
      <c r="H141" s="7">
        <v>-93961.26</v>
      </c>
    </row>
    <row r="142" spans="1:8" x14ac:dyDescent="0.25">
      <c r="A142" s="3">
        <v>2008</v>
      </c>
      <c r="B142" s="4" t="s">
        <v>15</v>
      </c>
      <c r="C142" s="4">
        <v>181</v>
      </c>
      <c r="D142" s="4" t="s">
        <v>6</v>
      </c>
      <c r="E142" s="4" t="s">
        <v>39</v>
      </c>
      <c r="F142" s="4">
        <v>5010028</v>
      </c>
      <c r="G142" s="4" t="s">
        <v>31</v>
      </c>
      <c r="H142" s="7">
        <v>-93812</v>
      </c>
    </row>
    <row r="143" spans="1:8" x14ac:dyDescent="0.25">
      <c r="A143" s="3">
        <v>2010</v>
      </c>
      <c r="B143" s="4" t="s">
        <v>11</v>
      </c>
      <c r="C143" s="4">
        <v>181</v>
      </c>
      <c r="D143" s="4" t="s">
        <v>6</v>
      </c>
      <c r="E143" s="4" t="s">
        <v>39</v>
      </c>
      <c r="F143" s="4">
        <v>5010028</v>
      </c>
      <c r="G143" s="4" t="s">
        <v>31</v>
      </c>
      <c r="H143" s="7">
        <v>-92680.75</v>
      </c>
    </row>
    <row r="144" spans="1:8" x14ac:dyDescent="0.25">
      <c r="A144" s="3">
        <v>2010</v>
      </c>
      <c r="B144" s="4" t="s">
        <v>12</v>
      </c>
      <c r="C144" s="4">
        <v>181</v>
      </c>
      <c r="D144" s="4" t="s">
        <v>6</v>
      </c>
      <c r="E144" s="4" t="s">
        <v>39</v>
      </c>
      <c r="F144" s="4">
        <v>5010028</v>
      </c>
      <c r="G144" s="4" t="s">
        <v>31</v>
      </c>
      <c r="H144" s="7">
        <v>-90893.94</v>
      </c>
    </row>
    <row r="145" spans="1:8" x14ac:dyDescent="0.25">
      <c r="A145" s="3">
        <v>2012</v>
      </c>
      <c r="B145" s="4" t="s">
        <v>19</v>
      </c>
      <c r="C145" s="4">
        <v>181</v>
      </c>
      <c r="D145" s="4" t="s">
        <v>6</v>
      </c>
      <c r="E145" s="4" t="s">
        <v>39</v>
      </c>
      <c r="F145" s="4">
        <v>5010028</v>
      </c>
      <c r="G145" s="4" t="s">
        <v>31</v>
      </c>
      <c r="H145" s="7">
        <v>-90512.320000000007</v>
      </c>
    </row>
    <row r="146" spans="1:8" x14ac:dyDescent="0.25">
      <c r="A146" s="3">
        <v>2010</v>
      </c>
      <c r="B146" s="4" t="s">
        <v>19</v>
      </c>
      <c r="C146" s="4">
        <v>181</v>
      </c>
      <c r="D146" s="4" t="s">
        <v>6</v>
      </c>
      <c r="E146" s="4" t="s">
        <v>39</v>
      </c>
      <c r="F146" s="4">
        <v>5010028</v>
      </c>
      <c r="G146" s="4" t="s">
        <v>31</v>
      </c>
      <c r="H146" s="7">
        <v>-88466.86</v>
      </c>
    </row>
    <row r="147" spans="1:8" x14ac:dyDescent="0.25">
      <c r="A147" s="3">
        <v>2009</v>
      </c>
      <c r="B147" s="4" t="s">
        <v>19</v>
      </c>
      <c r="C147" s="4">
        <v>181</v>
      </c>
      <c r="D147" s="4" t="s">
        <v>6</v>
      </c>
      <c r="E147" s="4" t="s">
        <v>39</v>
      </c>
      <c r="F147" s="4">
        <v>5010028</v>
      </c>
      <c r="G147" s="4" t="s">
        <v>31</v>
      </c>
      <c r="H147" s="7">
        <v>-88332</v>
      </c>
    </row>
    <row r="148" spans="1:8" x14ac:dyDescent="0.25">
      <c r="A148" s="3">
        <v>2009</v>
      </c>
      <c r="B148" s="4" t="s">
        <v>22</v>
      </c>
      <c r="C148" s="4">
        <v>181</v>
      </c>
      <c r="D148" s="4" t="s">
        <v>6</v>
      </c>
      <c r="E148" s="4" t="s">
        <v>39</v>
      </c>
      <c r="F148" s="4">
        <v>5010028</v>
      </c>
      <c r="G148" s="4" t="s">
        <v>31</v>
      </c>
      <c r="H148" s="7">
        <v>-86826</v>
      </c>
    </row>
    <row r="149" spans="1:8" x14ac:dyDescent="0.25">
      <c r="A149" s="3">
        <v>2010</v>
      </c>
      <c r="B149" s="4" t="s">
        <v>18</v>
      </c>
      <c r="C149" s="4">
        <v>181</v>
      </c>
      <c r="D149" s="4" t="s">
        <v>6</v>
      </c>
      <c r="E149" s="4" t="s">
        <v>39</v>
      </c>
      <c r="F149" s="4">
        <v>5010028</v>
      </c>
      <c r="G149" s="4" t="s">
        <v>31</v>
      </c>
      <c r="H149" s="7">
        <v>-86764.98</v>
      </c>
    </row>
    <row r="150" spans="1:8" x14ac:dyDescent="0.25">
      <c r="A150" s="3">
        <v>2012</v>
      </c>
      <c r="B150" s="4" t="s">
        <v>18</v>
      </c>
      <c r="C150" s="4">
        <v>181</v>
      </c>
      <c r="D150" s="4" t="s">
        <v>6</v>
      </c>
      <c r="E150" s="4" t="s">
        <v>39</v>
      </c>
      <c r="F150" s="4">
        <v>5010028</v>
      </c>
      <c r="G150" s="4" t="s">
        <v>31</v>
      </c>
      <c r="H150" s="7">
        <v>-85260.97</v>
      </c>
    </row>
    <row r="151" spans="1:8" x14ac:dyDescent="0.25">
      <c r="A151" s="3">
        <v>2008</v>
      </c>
      <c r="B151" s="4" t="s">
        <v>17</v>
      </c>
      <c r="C151" s="4">
        <v>181</v>
      </c>
      <c r="D151" s="4" t="s">
        <v>6</v>
      </c>
      <c r="E151" s="4" t="s">
        <v>39</v>
      </c>
      <c r="F151" s="4">
        <v>5010028</v>
      </c>
      <c r="G151" s="4" t="s">
        <v>31</v>
      </c>
      <c r="H151" s="7">
        <v>-83757</v>
      </c>
    </row>
    <row r="152" spans="1:8" x14ac:dyDescent="0.25">
      <c r="A152" s="3">
        <v>2010</v>
      </c>
      <c r="B152" s="4" t="s">
        <v>5</v>
      </c>
      <c r="C152" s="4">
        <v>181</v>
      </c>
      <c r="D152" s="4" t="s">
        <v>6</v>
      </c>
      <c r="E152" s="4" t="s">
        <v>39</v>
      </c>
      <c r="F152" s="4">
        <v>5010028</v>
      </c>
      <c r="G152" s="4" t="s">
        <v>31</v>
      </c>
      <c r="H152" s="7">
        <v>-83055.350000000006</v>
      </c>
    </row>
    <row r="153" spans="1:8" x14ac:dyDescent="0.25">
      <c r="A153" s="3">
        <v>2009</v>
      </c>
      <c r="B153" s="4" t="s">
        <v>17</v>
      </c>
      <c r="C153" s="4">
        <v>181</v>
      </c>
      <c r="D153" s="4" t="s">
        <v>6</v>
      </c>
      <c r="E153" s="4" t="s">
        <v>39</v>
      </c>
      <c r="F153" s="4">
        <v>5010028</v>
      </c>
      <c r="G153" s="4" t="s">
        <v>31</v>
      </c>
      <c r="H153" s="7">
        <v>-81725.25</v>
      </c>
    </row>
    <row r="154" spans="1:8" x14ac:dyDescent="0.25">
      <c r="A154" s="3">
        <v>2011</v>
      </c>
      <c r="B154" s="4" t="s">
        <v>5</v>
      </c>
      <c r="C154" s="4">
        <v>181</v>
      </c>
      <c r="D154" s="4" t="s">
        <v>6</v>
      </c>
      <c r="E154" s="4" t="s">
        <v>39</v>
      </c>
      <c r="F154" s="4">
        <v>5010028</v>
      </c>
      <c r="G154" s="4" t="s">
        <v>31</v>
      </c>
      <c r="H154" s="7">
        <v>-81648.62</v>
      </c>
    </row>
    <row r="155" spans="1:8" x14ac:dyDescent="0.25">
      <c r="A155" s="3">
        <v>2013</v>
      </c>
      <c r="B155" s="4" t="s">
        <v>19</v>
      </c>
      <c r="C155" s="4">
        <v>181</v>
      </c>
      <c r="D155" s="4" t="s">
        <v>6</v>
      </c>
      <c r="E155" s="4" t="s">
        <v>39</v>
      </c>
      <c r="F155" s="4">
        <v>5010028</v>
      </c>
      <c r="G155" s="4" t="s">
        <v>31</v>
      </c>
      <c r="H155" s="7">
        <v>-81034.91</v>
      </c>
    </row>
    <row r="156" spans="1:8" x14ac:dyDescent="0.25">
      <c r="A156" s="3">
        <v>2013</v>
      </c>
      <c r="B156" s="4" t="s">
        <v>13</v>
      </c>
      <c r="C156" s="4">
        <v>181</v>
      </c>
      <c r="D156" s="4" t="s">
        <v>6</v>
      </c>
      <c r="E156" s="4" t="s">
        <v>39</v>
      </c>
      <c r="F156" s="4">
        <v>5010028</v>
      </c>
      <c r="G156" s="4" t="s">
        <v>31</v>
      </c>
      <c r="H156" s="7">
        <v>-80709.84</v>
      </c>
    </row>
    <row r="157" spans="1:8" x14ac:dyDescent="0.25">
      <c r="A157" s="3">
        <v>2007</v>
      </c>
      <c r="B157" s="4" t="s">
        <v>20</v>
      </c>
      <c r="C157" s="4">
        <v>181</v>
      </c>
      <c r="D157" s="4" t="s">
        <v>6</v>
      </c>
      <c r="E157" s="4" t="s">
        <v>39</v>
      </c>
      <c r="F157" s="4">
        <v>5010028</v>
      </c>
      <c r="G157" s="4" t="s">
        <v>31</v>
      </c>
      <c r="H157" s="7">
        <v>-80168.55</v>
      </c>
    </row>
    <row r="158" spans="1:8" x14ac:dyDescent="0.25">
      <c r="A158" s="3">
        <v>2014</v>
      </c>
      <c r="B158" s="4" t="s">
        <v>11</v>
      </c>
      <c r="C158" s="4">
        <v>117</v>
      </c>
      <c r="D158" s="4" t="s">
        <v>6</v>
      </c>
      <c r="E158" s="4" t="s">
        <v>39</v>
      </c>
      <c r="F158" s="4">
        <v>5010028</v>
      </c>
      <c r="G158" s="4" t="s">
        <v>31</v>
      </c>
      <c r="H158" s="7">
        <v>-79474.539999999994</v>
      </c>
    </row>
    <row r="159" spans="1:8" x14ac:dyDescent="0.25">
      <c r="A159" s="3">
        <v>2014</v>
      </c>
      <c r="B159" s="4" t="s">
        <v>11</v>
      </c>
      <c r="C159" s="4">
        <v>181</v>
      </c>
      <c r="D159" s="4" t="s">
        <v>6</v>
      </c>
      <c r="E159" s="4" t="s">
        <v>39</v>
      </c>
      <c r="F159" s="4">
        <v>5010028</v>
      </c>
      <c r="G159" s="4" t="s">
        <v>31</v>
      </c>
      <c r="H159" s="7">
        <v>-78967.490000000005</v>
      </c>
    </row>
    <row r="160" spans="1:8" x14ac:dyDescent="0.25">
      <c r="A160" s="3">
        <v>2011</v>
      </c>
      <c r="B160" s="4" t="s">
        <v>12</v>
      </c>
      <c r="C160" s="4">
        <v>181</v>
      </c>
      <c r="D160" s="4" t="s">
        <v>6</v>
      </c>
      <c r="E160" s="4" t="s">
        <v>39</v>
      </c>
      <c r="F160" s="4">
        <v>5010028</v>
      </c>
      <c r="G160" s="4" t="s">
        <v>31</v>
      </c>
      <c r="H160" s="7">
        <v>-77878.47</v>
      </c>
    </row>
    <row r="161" spans="1:8" x14ac:dyDescent="0.25">
      <c r="A161" s="3">
        <v>2010</v>
      </c>
      <c r="B161" s="4" t="s">
        <v>17</v>
      </c>
      <c r="C161" s="4">
        <v>181</v>
      </c>
      <c r="D161" s="4" t="s">
        <v>6</v>
      </c>
      <c r="E161" s="4" t="s">
        <v>39</v>
      </c>
      <c r="F161" s="4">
        <v>5010028</v>
      </c>
      <c r="G161" s="4" t="s">
        <v>31</v>
      </c>
      <c r="H161" s="7">
        <v>-77463.33</v>
      </c>
    </row>
    <row r="162" spans="1:8" x14ac:dyDescent="0.25">
      <c r="A162" s="3">
        <v>2008</v>
      </c>
      <c r="B162" s="4" t="s">
        <v>19</v>
      </c>
      <c r="C162" s="4">
        <v>181</v>
      </c>
      <c r="D162" s="4" t="s">
        <v>6</v>
      </c>
      <c r="E162" s="4" t="s">
        <v>39</v>
      </c>
      <c r="F162" s="4">
        <v>5010028</v>
      </c>
      <c r="G162" s="4" t="s">
        <v>31</v>
      </c>
      <c r="H162" s="7">
        <v>-77400.679999999993</v>
      </c>
    </row>
    <row r="163" spans="1:8" x14ac:dyDescent="0.25">
      <c r="A163" s="3">
        <v>2014</v>
      </c>
      <c r="B163" s="4" t="s">
        <v>13</v>
      </c>
      <c r="C163" s="4">
        <v>181</v>
      </c>
      <c r="D163" s="4" t="s">
        <v>6</v>
      </c>
      <c r="E163" s="4" t="s">
        <v>39</v>
      </c>
      <c r="F163" s="4">
        <v>5010028</v>
      </c>
      <c r="G163" s="4" t="s">
        <v>31</v>
      </c>
      <c r="H163" s="7">
        <v>-74430.19</v>
      </c>
    </row>
    <row r="164" spans="1:8" x14ac:dyDescent="0.25">
      <c r="A164" s="3">
        <v>2012</v>
      </c>
      <c r="B164" s="4" t="s">
        <v>5</v>
      </c>
      <c r="C164" s="4">
        <v>181</v>
      </c>
      <c r="D164" s="4" t="s">
        <v>6</v>
      </c>
      <c r="E164" s="4" t="s">
        <v>39</v>
      </c>
      <c r="F164" s="4">
        <v>5010028</v>
      </c>
      <c r="G164" s="4" t="s">
        <v>31</v>
      </c>
      <c r="H164" s="7">
        <v>-74338.84</v>
      </c>
    </row>
    <row r="165" spans="1:8" x14ac:dyDescent="0.25">
      <c r="A165" s="3">
        <v>2014</v>
      </c>
      <c r="B165" s="4" t="s">
        <v>13</v>
      </c>
      <c r="C165" s="4">
        <v>117</v>
      </c>
      <c r="D165" s="4" t="s">
        <v>6</v>
      </c>
      <c r="E165" s="4" t="s">
        <v>39</v>
      </c>
      <c r="F165" s="4">
        <v>5010028</v>
      </c>
      <c r="G165" s="4" t="s">
        <v>31</v>
      </c>
      <c r="H165" s="7">
        <v>-72868.789999999994</v>
      </c>
    </row>
    <row r="166" spans="1:8" x14ac:dyDescent="0.25">
      <c r="A166" s="3">
        <v>2014</v>
      </c>
      <c r="B166" s="4" t="s">
        <v>21</v>
      </c>
      <c r="C166" s="4">
        <v>117</v>
      </c>
      <c r="D166" s="4" t="s">
        <v>6</v>
      </c>
      <c r="E166" s="4" t="s">
        <v>39</v>
      </c>
      <c r="F166" s="4">
        <v>5010028</v>
      </c>
      <c r="G166" s="4" t="s">
        <v>31</v>
      </c>
      <c r="H166" s="7">
        <v>-72226.649999999994</v>
      </c>
    </row>
    <row r="167" spans="1:8" x14ac:dyDescent="0.25">
      <c r="A167" s="3">
        <v>2013</v>
      </c>
      <c r="B167" s="4" t="s">
        <v>22</v>
      </c>
      <c r="C167" s="4">
        <v>181</v>
      </c>
      <c r="D167" s="4" t="s">
        <v>6</v>
      </c>
      <c r="E167" s="4" t="s">
        <v>39</v>
      </c>
      <c r="F167" s="4">
        <v>5010028</v>
      </c>
      <c r="G167" s="4" t="s">
        <v>31</v>
      </c>
      <c r="H167" s="7">
        <v>-72065.91</v>
      </c>
    </row>
    <row r="168" spans="1:8" x14ac:dyDescent="0.25">
      <c r="A168" s="3">
        <v>2014</v>
      </c>
      <c r="B168" s="4" t="s">
        <v>21</v>
      </c>
      <c r="C168" s="4">
        <v>181</v>
      </c>
      <c r="D168" s="4" t="s">
        <v>6</v>
      </c>
      <c r="E168" s="4" t="s">
        <v>39</v>
      </c>
      <c r="F168" s="4">
        <v>5010028</v>
      </c>
      <c r="G168" s="4" t="s">
        <v>31</v>
      </c>
      <c r="H168" s="7">
        <v>-71479.41</v>
      </c>
    </row>
    <row r="169" spans="1:8" x14ac:dyDescent="0.25">
      <c r="A169" s="3">
        <v>2010</v>
      </c>
      <c r="B169" s="4" t="s">
        <v>22</v>
      </c>
      <c r="C169" s="4">
        <v>181</v>
      </c>
      <c r="D169" s="4" t="s">
        <v>6</v>
      </c>
      <c r="E169" s="4" t="s">
        <v>39</v>
      </c>
      <c r="F169" s="4">
        <v>5010028</v>
      </c>
      <c r="G169" s="4" t="s">
        <v>31</v>
      </c>
      <c r="H169" s="7">
        <v>-68756.399999999994</v>
      </c>
    </row>
    <row r="170" spans="1:8" x14ac:dyDescent="0.25">
      <c r="A170" s="3">
        <v>2008</v>
      </c>
      <c r="B170" s="4" t="s">
        <v>22</v>
      </c>
      <c r="C170" s="4">
        <v>181</v>
      </c>
      <c r="D170" s="4" t="s">
        <v>6</v>
      </c>
      <c r="E170" s="4" t="s">
        <v>39</v>
      </c>
      <c r="F170" s="4">
        <v>5010028</v>
      </c>
      <c r="G170" s="4" t="s">
        <v>31</v>
      </c>
      <c r="H170" s="7">
        <v>-66753</v>
      </c>
    </row>
    <row r="171" spans="1:8" x14ac:dyDescent="0.25">
      <c r="A171" s="3">
        <v>2011</v>
      </c>
      <c r="B171" s="4" t="s">
        <v>22</v>
      </c>
      <c r="C171" s="4">
        <v>181</v>
      </c>
      <c r="D171" s="4" t="s">
        <v>6</v>
      </c>
      <c r="E171" s="4" t="s">
        <v>39</v>
      </c>
      <c r="F171" s="4">
        <v>5010028</v>
      </c>
      <c r="G171" s="4" t="s">
        <v>31</v>
      </c>
      <c r="H171" s="7">
        <v>-64423.95</v>
      </c>
    </row>
    <row r="172" spans="1:8" x14ac:dyDescent="0.25">
      <c r="A172" s="3">
        <v>2007</v>
      </c>
      <c r="B172" s="4" t="s">
        <v>23</v>
      </c>
      <c r="C172" s="4">
        <v>181</v>
      </c>
      <c r="D172" s="4" t="s">
        <v>6</v>
      </c>
      <c r="E172" s="4" t="s">
        <v>39</v>
      </c>
      <c r="F172" s="4">
        <v>5010028</v>
      </c>
      <c r="G172" s="4" t="s">
        <v>31</v>
      </c>
      <c r="H172" s="7">
        <v>-63696.42</v>
      </c>
    </row>
    <row r="173" spans="1:8" x14ac:dyDescent="0.25">
      <c r="A173" s="3">
        <v>2009</v>
      </c>
      <c r="B173" s="4" t="s">
        <v>15</v>
      </c>
      <c r="C173" s="4">
        <v>181</v>
      </c>
      <c r="D173" s="4" t="s">
        <v>6</v>
      </c>
      <c r="E173" s="4" t="s">
        <v>39</v>
      </c>
      <c r="F173" s="4">
        <v>5010028</v>
      </c>
      <c r="G173" s="4" t="s">
        <v>31</v>
      </c>
      <c r="H173" s="7">
        <v>-63435</v>
      </c>
    </row>
    <row r="174" spans="1:8" x14ac:dyDescent="0.25">
      <c r="A174" s="3">
        <v>2009</v>
      </c>
      <c r="B174" s="4" t="s">
        <v>21</v>
      </c>
      <c r="C174" s="4">
        <v>181</v>
      </c>
      <c r="D174" s="4" t="s">
        <v>6</v>
      </c>
      <c r="E174" s="4" t="s">
        <v>39</v>
      </c>
      <c r="F174" s="4">
        <v>5010028</v>
      </c>
      <c r="G174" s="4" t="s">
        <v>31</v>
      </c>
      <c r="H174" s="7">
        <v>-63231</v>
      </c>
    </row>
    <row r="175" spans="1:8" x14ac:dyDescent="0.25">
      <c r="A175" s="3">
        <v>2008</v>
      </c>
      <c r="B175" s="4" t="s">
        <v>23</v>
      </c>
      <c r="C175" s="4">
        <v>181</v>
      </c>
      <c r="D175" s="4" t="s">
        <v>6</v>
      </c>
      <c r="E175" s="4" t="s">
        <v>39</v>
      </c>
      <c r="F175" s="4">
        <v>5010028</v>
      </c>
      <c r="G175" s="4" t="s">
        <v>31</v>
      </c>
      <c r="H175" s="7">
        <v>-62922</v>
      </c>
    </row>
    <row r="176" spans="1:8" x14ac:dyDescent="0.25">
      <c r="A176" s="3">
        <v>2014</v>
      </c>
      <c r="B176" s="4" t="s">
        <v>19</v>
      </c>
      <c r="C176" s="4">
        <v>181</v>
      </c>
      <c r="D176" s="4" t="s">
        <v>6</v>
      </c>
      <c r="E176" s="4" t="s">
        <v>39</v>
      </c>
      <c r="F176" s="4">
        <v>5010028</v>
      </c>
      <c r="G176" s="4" t="s">
        <v>31</v>
      </c>
      <c r="H176" s="7">
        <v>-62054.01</v>
      </c>
    </row>
    <row r="177" spans="1:8" x14ac:dyDescent="0.25">
      <c r="A177" s="3">
        <v>2014</v>
      </c>
      <c r="B177" s="4" t="s">
        <v>18</v>
      </c>
      <c r="C177" s="4">
        <v>181</v>
      </c>
      <c r="D177" s="4" t="s">
        <v>6</v>
      </c>
      <c r="E177" s="4" t="s">
        <v>39</v>
      </c>
      <c r="F177" s="4">
        <v>5010028</v>
      </c>
      <c r="G177" s="4" t="s">
        <v>31</v>
      </c>
      <c r="H177" s="7">
        <v>-62003.39</v>
      </c>
    </row>
    <row r="178" spans="1:8" x14ac:dyDescent="0.25">
      <c r="A178" s="3">
        <v>2014</v>
      </c>
      <c r="B178" s="4" t="s">
        <v>18</v>
      </c>
      <c r="C178" s="4">
        <v>117</v>
      </c>
      <c r="D178" s="4" t="s">
        <v>6</v>
      </c>
      <c r="E178" s="4" t="s">
        <v>39</v>
      </c>
      <c r="F178" s="4">
        <v>5010028</v>
      </c>
      <c r="G178" s="4" t="s">
        <v>31</v>
      </c>
      <c r="H178" s="7">
        <v>-61879.54</v>
      </c>
    </row>
    <row r="179" spans="1:8" x14ac:dyDescent="0.25">
      <c r="A179" s="3">
        <v>2014</v>
      </c>
      <c r="B179" s="4" t="s">
        <v>19</v>
      </c>
      <c r="C179" s="4">
        <v>117</v>
      </c>
      <c r="D179" s="4" t="s">
        <v>6</v>
      </c>
      <c r="E179" s="4" t="s">
        <v>39</v>
      </c>
      <c r="F179" s="4">
        <v>5010028</v>
      </c>
      <c r="G179" s="4" t="s">
        <v>31</v>
      </c>
      <c r="H179" s="7">
        <v>-61682.79</v>
      </c>
    </row>
    <row r="180" spans="1:8" x14ac:dyDescent="0.25">
      <c r="A180" s="3">
        <v>2007</v>
      </c>
      <c r="B180" s="4" t="s">
        <v>21</v>
      </c>
      <c r="C180" s="4">
        <v>181</v>
      </c>
      <c r="D180" s="4" t="s">
        <v>6</v>
      </c>
      <c r="E180" s="4" t="s">
        <v>39</v>
      </c>
      <c r="F180" s="4">
        <v>5010028</v>
      </c>
      <c r="G180" s="4" t="s">
        <v>31</v>
      </c>
      <c r="H180" s="7">
        <v>-57804.83</v>
      </c>
    </row>
    <row r="181" spans="1:8" x14ac:dyDescent="0.25">
      <c r="A181" s="3">
        <v>2014</v>
      </c>
      <c r="B181" s="4" t="s">
        <v>23</v>
      </c>
      <c r="C181" s="4">
        <v>117</v>
      </c>
      <c r="D181" s="4" t="s">
        <v>6</v>
      </c>
      <c r="E181" s="4" t="s">
        <v>39</v>
      </c>
      <c r="F181" s="4">
        <v>5010028</v>
      </c>
      <c r="G181" s="4" t="s">
        <v>31</v>
      </c>
      <c r="H181" s="7">
        <v>-52123.54</v>
      </c>
    </row>
    <row r="182" spans="1:8" x14ac:dyDescent="0.25">
      <c r="A182" s="3">
        <v>2014</v>
      </c>
      <c r="B182" s="4" t="s">
        <v>20</v>
      </c>
      <c r="C182" s="4">
        <v>181</v>
      </c>
      <c r="D182" s="4" t="s">
        <v>6</v>
      </c>
      <c r="E182" s="4" t="s">
        <v>39</v>
      </c>
      <c r="F182" s="4">
        <v>5010028</v>
      </c>
      <c r="G182" s="4" t="s">
        <v>31</v>
      </c>
      <c r="H182" s="7">
        <v>-51910.74</v>
      </c>
    </row>
    <row r="183" spans="1:8" x14ac:dyDescent="0.25">
      <c r="A183" s="3">
        <v>2007</v>
      </c>
      <c r="B183" s="4" t="s">
        <v>19</v>
      </c>
      <c r="C183" s="4">
        <v>181</v>
      </c>
      <c r="D183" s="4" t="s">
        <v>6</v>
      </c>
      <c r="E183" s="4" t="s">
        <v>39</v>
      </c>
      <c r="F183" s="4">
        <v>5010028</v>
      </c>
      <c r="G183" s="4" t="s">
        <v>31</v>
      </c>
      <c r="H183" s="7">
        <v>-51724.12</v>
      </c>
    </row>
    <row r="184" spans="1:8" x14ac:dyDescent="0.25">
      <c r="A184" s="3">
        <v>2014</v>
      </c>
      <c r="B184" s="4" t="s">
        <v>17</v>
      </c>
      <c r="C184" s="4">
        <v>181</v>
      </c>
      <c r="D184" s="4" t="s">
        <v>6</v>
      </c>
      <c r="E184" s="4" t="s">
        <v>39</v>
      </c>
      <c r="F184" s="4">
        <v>5010028</v>
      </c>
      <c r="G184" s="4" t="s">
        <v>31</v>
      </c>
      <c r="H184" s="7">
        <v>-51371.360000000001</v>
      </c>
    </row>
    <row r="185" spans="1:8" x14ac:dyDescent="0.25">
      <c r="A185" s="3">
        <v>2014</v>
      </c>
      <c r="B185" s="4" t="s">
        <v>15</v>
      </c>
      <c r="C185" s="4">
        <v>181</v>
      </c>
      <c r="D185" s="4" t="s">
        <v>6</v>
      </c>
      <c r="E185" s="4" t="s">
        <v>39</v>
      </c>
      <c r="F185" s="4">
        <v>5010028</v>
      </c>
      <c r="G185" s="4" t="s">
        <v>31</v>
      </c>
      <c r="H185" s="7">
        <v>-51335.86</v>
      </c>
    </row>
    <row r="186" spans="1:8" x14ac:dyDescent="0.25">
      <c r="A186" s="3">
        <v>2014</v>
      </c>
      <c r="B186" s="4" t="s">
        <v>20</v>
      </c>
      <c r="C186" s="4">
        <v>117</v>
      </c>
      <c r="D186" s="4" t="s">
        <v>6</v>
      </c>
      <c r="E186" s="4" t="s">
        <v>39</v>
      </c>
      <c r="F186" s="4">
        <v>5010028</v>
      </c>
      <c r="G186" s="4" t="s">
        <v>31</v>
      </c>
      <c r="H186" s="7">
        <v>-51168.54</v>
      </c>
    </row>
    <row r="187" spans="1:8" x14ac:dyDescent="0.25">
      <c r="A187" s="3">
        <v>2014</v>
      </c>
      <c r="B187" s="4" t="s">
        <v>23</v>
      </c>
      <c r="C187" s="4">
        <v>181</v>
      </c>
      <c r="D187" s="4" t="s">
        <v>6</v>
      </c>
      <c r="E187" s="4" t="s">
        <v>39</v>
      </c>
      <c r="F187" s="4">
        <v>5010028</v>
      </c>
      <c r="G187" s="4" t="s">
        <v>31</v>
      </c>
      <c r="H187" s="7">
        <v>-49501.64</v>
      </c>
    </row>
    <row r="188" spans="1:8" x14ac:dyDescent="0.25">
      <c r="A188" s="3">
        <v>2014</v>
      </c>
      <c r="B188" s="4" t="s">
        <v>17</v>
      </c>
      <c r="C188" s="4">
        <v>117</v>
      </c>
      <c r="D188" s="4" t="s">
        <v>6</v>
      </c>
      <c r="E188" s="4" t="s">
        <v>39</v>
      </c>
      <c r="F188" s="4">
        <v>5010028</v>
      </c>
      <c r="G188" s="4" t="s">
        <v>31</v>
      </c>
      <c r="H188" s="7">
        <v>-48534.04</v>
      </c>
    </row>
    <row r="189" spans="1:8" x14ac:dyDescent="0.25">
      <c r="A189" s="3">
        <v>2013</v>
      </c>
      <c r="B189" s="4" t="s">
        <v>15</v>
      </c>
      <c r="C189" s="4">
        <v>181</v>
      </c>
      <c r="D189" s="4" t="s">
        <v>6</v>
      </c>
      <c r="E189" s="4" t="s">
        <v>39</v>
      </c>
      <c r="F189" s="4">
        <v>5010028</v>
      </c>
      <c r="G189" s="4" t="s">
        <v>31</v>
      </c>
      <c r="H189" s="7">
        <v>-48222.69</v>
      </c>
    </row>
    <row r="190" spans="1:8" x14ac:dyDescent="0.25">
      <c r="A190" s="3">
        <v>2014</v>
      </c>
      <c r="B190" s="4" t="s">
        <v>15</v>
      </c>
      <c r="C190" s="4">
        <v>117</v>
      </c>
      <c r="D190" s="4" t="s">
        <v>6</v>
      </c>
      <c r="E190" s="4" t="s">
        <v>39</v>
      </c>
      <c r="F190" s="4">
        <v>5010028</v>
      </c>
      <c r="G190" s="4" t="s">
        <v>31</v>
      </c>
      <c r="H190" s="7">
        <v>-45323.63</v>
      </c>
    </row>
    <row r="191" spans="1:8" x14ac:dyDescent="0.25">
      <c r="A191" s="3">
        <v>2011</v>
      </c>
      <c r="B191" s="4" t="s">
        <v>18</v>
      </c>
      <c r="C191" s="4">
        <v>181</v>
      </c>
      <c r="D191" s="4" t="s">
        <v>6</v>
      </c>
      <c r="E191" s="4" t="s">
        <v>39</v>
      </c>
      <c r="F191" s="4">
        <v>5010028</v>
      </c>
      <c r="G191" s="4" t="s">
        <v>31</v>
      </c>
      <c r="H191" s="7">
        <v>-44862.29</v>
      </c>
    </row>
    <row r="192" spans="1:8" x14ac:dyDescent="0.25">
      <c r="A192" s="3">
        <v>2014</v>
      </c>
      <c r="B192" s="4" t="s">
        <v>12</v>
      </c>
      <c r="C192" s="4">
        <v>117</v>
      </c>
      <c r="D192" s="4" t="s">
        <v>6</v>
      </c>
      <c r="E192" s="4" t="s">
        <v>39</v>
      </c>
      <c r="F192" s="4">
        <v>5010028</v>
      </c>
      <c r="G192" s="4" t="s">
        <v>31</v>
      </c>
      <c r="H192" s="7">
        <v>-39782</v>
      </c>
    </row>
    <row r="193" spans="1:8" x14ac:dyDescent="0.25">
      <c r="A193" s="3">
        <v>2014</v>
      </c>
      <c r="B193" s="4" t="s">
        <v>12</v>
      </c>
      <c r="C193" s="4">
        <v>181</v>
      </c>
      <c r="D193" s="4" t="s">
        <v>6</v>
      </c>
      <c r="E193" s="4" t="s">
        <v>39</v>
      </c>
      <c r="F193" s="4">
        <v>5010028</v>
      </c>
      <c r="G193" s="4" t="s">
        <v>31</v>
      </c>
      <c r="H193" s="7">
        <v>-39559.870000000003</v>
      </c>
    </row>
    <row r="194" spans="1:8" x14ac:dyDescent="0.25">
      <c r="A194" s="3">
        <v>2014</v>
      </c>
      <c r="B194" s="4" t="s">
        <v>22</v>
      </c>
      <c r="C194" s="4">
        <v>117</v>
      </c>
      <c r="D194" s="4" t="s">
        <v>6</v>
      </c>
      <c r="E194" s="4" t="s">
        <v>39</v>
      </c>
      <c r="F194" s="4">
        <v>5010028</v>
      </c>
      <c r="G194" s="4" t="s">
        <v>31</v>
      </c>
      <c r="H194" s="7">
        <v>-35587.25</v>
      </c>
    </row>
    <row r="195" spans="1:8" x14ac:dyDescent="0.25">
      <c r="A195" s="3">
        <v>2014</v>
      </c>
      <c r="B195" s="4" t="s">
        <v>22</v>
      </c>
      <c r="C195" s="4">
        <v>181</v>
      </c>
      <c r="D195" s="4" t="s">
        <v>6</v>
      </c>
      <c r="E195" s="4" t="s">
        <v>39</v>
      </c>
      <c r="F195" s="4">
        <v>5010028</v>
      </c>
      <c r="G195" s="4" t="s">
        <v>31</v>
      </c>
      <c r="H195" s="7">
        <v>-34563.1</v>
      </c>
    </row>
    <row r="196" spans="1:8" x14ac:dyDescent="0.25">
      <c r="A196" s="3">
        <v>2011</v>
      </c>
      <c r="B196" s="4" t="s">
        <v>17</v>
      </c>
      <c r="C196" s="4">
        <v>181</v>
      </c>
      <c r="D196" s="4" t="s">
        <v>6</v>
      </c>
      <c r="E196" s="4" t="s">
        <v>39</v>
      </c>
      <c r="F196" s="4">
        <v>5010028</v>
      </c>
      <c r="G196" s="4" t="s">
        <v>31</v>
      </c>
      <c r="H196" s="7">
        <v>-27851</v>
      </c>
    </row>
    <row r="197" spans="1:8" x14ac:dyDescent="0.25">
      <c r="A197" s="3">
        <v>2007</v>
      </c>
      <c r="B197" s="4" t="s">
        <v>13</v>
      </c>
      <c r="C197" s="4">
        <v>181</v>
      </c>
      <c r="D197" s="4" t="s">
        <v>6</v>
      </c>
      <c r="E197" s="4" t="s">
        <v>39</v>
      </c>
      <c r="F197" s="4">
        <v>5010028</v>
      </c>
      <c r="G197" s="4" t="s">
        <v>31</v>
      </c>
      <c r="H197" s="7">
        <v>-26931.66</v>
      </c>
    </row>
    <row r="198" spans="1:8" x14ac:dyDescent="0.25">
      <c r="A198" s="3">
        <v>2007</v>
      </c>
      <c r="B198" s="4" t="s">
        <v>18</v>
      </c>
      <c r="C198" s="4">
        <v>181</v>
      </c>
      <c r="D198" s="4" t="s">
        <v>6</v>
      </c>
      <c r="E198" s="4" t="s">
        <v>39</v>
      </c>
      <c r="F198" s="4">
        <v>5010028</v>
      </c>
      <c r="G198" s="4" t="s">
        <v>31</v>
      </c>
      <c r="H198" s="7">
        <v>-24565.11</v>
      </c>
    </row>
    <row r="199" spans="1:8" x14ac:dyDescent="0.25">
      <c r="A199" s="3">
        <v>2007</v>
      </c>
      <c r="B199" s="4" t="s">
        <v>17</v>
      </c>
      <c r="C199" s="4">
        <v>181</v>
      </c>
      <c r="D199" s="4" t="s">
        <v>6</v>
      </c>
      <c r="E199" s="4" t="s">
        <v>39</v>
      </c>
      <c r="F199" s="4">
        <v>5010028</v>
      </c>
      <c r="G199" s="4" t="s">
        <v>31</v>
      </c>
      <c r="H199" s="7">
        <v>-21194.240000000002</v>
      </c>
    </row>
    <row r="200" spans="1:8" x14ac:dyDescent="0.25">
      <c r="A200" s="3">
        <v>2012</v>
      </c>
      <c r="B200" s="4" t="s">
        <v>17</v>
      </c>
      <c r="C200" s="4">
        <v>181</v>
      </c>
      <c r="D200" s="4" t="s">
        <v>6</v>
      </c>
      <c r="E200" s="4" t="s">
        <v>39</v>
      </c>
      <c r="F200" s="4">
        <v>5010028</v>
      </c>
      <c r="G200" s="4" t="s">
        <v>31</v>
      </c>
      <c r="H200" s="7">
        <v>-17072.09</v>
      </c>
    </row>
    <row r="201" spans="1:8" x14ac:dyDescent="0.25">
      <c r="A201" s="3">
        <v>2013</v>
      </c>
      <c r="B201" s="4" t="s">
        <v>18</v>
      </c>
      <c r="C201" s="4">
        <v>181</v>
      </c>
      <c r="D201" s="4" t="s">
        <v>6</v>
      </c>
      <c r="E201" s="4" t="s">
        <v>39</v>
      </c>
      <c r="F201" s="4">
        <v>5010028</v>
      </c>
      <c r="G201" s="4" t="s">
        <v>31</v>
      </c>
      <c r="H201" s="7">
        <v>-15153.49</v>
      </c>
    </row>
    <row r="202" spans="1:8" x14ac:dyDescent="0.25">
      <c r="A202" s="3">
        <v>2007</v>
      </c>
      <c r="B202" s="4" t="s">
        <v>15</v>
      </c>
      <c r="C202" s="4">
        <v>181</v>
      </c>
      <c r="D202" s="4" t="s">
        <v>6</v>
      </c>
      <c r="E202" s="4" t="s">
        <v>39</v>
      </c>
      <c r="F202" s="4">
        <v>5010028</v>
      </c>
      <c r="G202" s="4" t="s">
        <v>31</v>
      </c>
      <c r="H202" s="7">
        <v>-10718.24</v>
      </c>
    </row>
    <row r="203" spans="1:8" x14ac:dyDescent="0.25">
      <c r="A203" s="3">
        <v>2010</v>
      </c>
      <c r="B203" s="4" t="s">
        <v>21</v>
      </c>
      <c r="C203" s="4">
        <v>181</v>
      </c>
      <c r="D203" s="4" t="s">
        <v>6</v>
      </c>
      <c r="E203" s="4" t="s">
        <v>39</v>
      </c>
      <c r="F203" s="4">
        <v>5010028</v>
      </c>
      <c r="G203" s="4" t="s">
        <v>31</v>
      </c>
      <c r="H203" s="7">
        <v>5488.5</v>
      </c>
    </row>
    <row r="204" spans="1:8" x14ac:dyDescent="0.25">
      <c r="A204" s="3">
        <v>2013</v>
      </c>
      <c r="B204" s="4" t="s">
        <v>23</v>
      </c>
      <c r="C204" s="4">
        <v>181</v>
      </c>
      <c r="D204" s="4" t="s">
        <v>6</v>
      </c>
      <c r="E204" s="4" t="s">
        <v>39</v>
      </c>
      <c r="F204" s="4">
        <v>5010028</v>
      </c>
      <c r="G204" s="4" t="s">
        <v>31</v>
      </c>
      <c r="H204" s="7">
        <v>50908.32</v>
      </c>
    </row>
    <row r="205" spans="1:8" x14ac:dyDescent="0.25">
      <c r="A205" s="3">
        <v>2011</v>
      </c>
      <c r="B205" s="4" t="s">
        <v>20</v>
      </c>
      <c r="C205" s="4">
        <v>181</v>
      </c>
      <c r="D205" s="4" t="s">
        <v>6</v>
      </c>
      <c r="E205" s="4" t="s">
        <v>39</v>
      </c>
      <c r="F205" s="4">
        <v>5010028</v>
      </c>
      <c r="G205" s="4" t="s">
        <v>31</v>
      </c>
      <c r="H205" s="7">
        <v>91193.95</v>
      </c>
    </row>
    <row r="206" spans="1:8" x14ac:dyDescent="0.25">
      <c r="A206" s="3">
        <v>2012</v>
      </c>
      <c r="B206" s="4" t="s">
        <v>15</v>
      </c>
      <c r="C206" s="4">
        <v>181</v>
      </c>
      <c r="D206" s="4" t="s">
        <v>6</v>
      </c>
      <c r="E206" s="4" t="s">
        <v>39</v>
      </c>
      <c r="F206" s="4">
        <v>5010028</v>
      </c>
      <c r="G206" s="4" t="s">
        <v>31</v>
      </c>
      <c r="H206" s="7">
        <v>116757.58</v>
      </c>
    </row>
    <row r="207" spans="1:8" x14ac:dyDescent="0.25">
      <c r="A207" s="3">
        <v>2012</v>
      </c>
      <c r="B207" s="4" t="s">
        <v>22</v>
      </c>
      <c r="C207" s="4">
        <v>181</v>
      </c>
      <c r="D207" s="4" t="s">
        <v>6</v>
      </c>
      <c r="E207" s="4" t="s">
        <v>39</v>
      </c>
      <c r="F207" s="4">
        <v>5010028</v>
      </c>
      <c r="G207" s="4" t="s">
        <v>31</v>
      </c>
      <c r="H207" s="7">
        <v>239112.82</v>
      </c>
    </row>
    <row r="208" spans="1:8" x14ac:dyDescent="0.25">
      <c r="A208" s="3">
        <v>2012</v>
      </c>
      <c r="B208" s="4" t="s">
        <v>13</v>
      </c>
      <c r="C208" s="4">
        <v>181</v>
      </c>
      <c r="D208" s="4" t="s">
        <v>6</v>
      </c>
      <c r="E208" s="4" t="s">
        <v>39</v>
      </c>
      <c r="F208" s="4">
        <v>5010028</v>
      </c>
      <c r="G208" s="4" t="s">
        <v>31</v>
      </c>
      <c r="H208" s="7">
        <v>383293.73</v>
      </c>
    </row>
    <row r="209" spans="1:8" x14ac:dyDescent="0.25">
      <c r="A209" s="3">
        <v>2007</v>
      </c>
      <c r="B209" s="4" t="s">
        <v>21</v>
      </c>
      <c r="C209" s="4">
        <v>181</v>
      </c>
      <c r="D209" s="4" t="s">
        <v>6</v>
      </c>
      <c r="E209" s="4" t="s">
        <v>39</v>
      </c>
      <c r="F209" s="4">
        <v>5010029</v>
      </c>
      <c r="G209" s="4" t="s">
        <v>33</v>
      </c>
      <c r="H209" s="7">
        <v>-364923</v>
      </c>
    </row>
    <row r="210" spans="1:8" x14ac:dyDescent="0.25">
      <c r="A210" s="3">
        <v>2008</v>
      </c>
      <c r="B210" s="4" t="s">
        <v>5</v>
      </c>
      <c r="C210" s="4">
        <v>181</v>
      </c>
      <c r="D210" s="4" t="s">
        <v>6</v>
      </c>
      <c r="E210" s="4" t="s">
        <v>39</v>
      </c>
      <c r="F210" s="4">
        <v>5010029</v>
      </c>
      <c r="G210" s="4" t="s">
        <v>33</v>
      </c>
      <c r="H210" s="7">
        <v>-243238</v>
      </c>
    </row>
    <row r="211" spans="1:8" x14ac:dyDescent="0.25">
      <c r="A211" s="3">
        <v>2011</v>
      </c>
      <c r="B211" s="4" t="s">
        <v>5</v>
      </c>
      <c r="C211" s="4">
        <v>181</v>
      </c>
      <c r="D211" s="4" t="s">
        <v>6</v>
      </c>
      <c r="E211" s="4" t="s">
        <v>39</v>
      </c>
      <c r="F211" s="4">
        <v>5010029</v>
      </c>
      <c r="G211" s="4" t="s">
        <v>33</v>
      </c>
      <c r="H211" s="7">
        <v>-48771</v>
      </c>
    </row>
    <row r="212" spans="1:8" x14ac:dyDescent="0.25">
      <c r="A212" s="3">
        <v>2014</v>
      </c>
      <c r="B212" s="4" t="s">
        <v>5</v>
      </c>
      <c r="C212" s="4">
        <v>117</v>
      </c>
      <c r="D212" s="4" t="s">
        <v>6</v>
      </c>
      <c r="E212" s="4" t="s">
        <v>39</v>
      </c>
      <c r="F212" s="4">
        <v>5010029</v>
      </c>
      <c r="G212" s="4" t="s">
        <v>33</v>
      </c>
      <c r="H212" s="7">
        <v>-5252.5</v>
      </c>
    </row>
    <row r="213" spans="1:8" x14ac:dyDescent="0.25">
      <c r="A213" s="3">
        <v>2014</v>
      </c>
      <c r="B213" s="4" t="s">
        <v>5</v>
      </c>
      <c r="C213" s="4">
        <v>181</v>
      </c>
      <c r="D213" s="4" t="s">
        <v>6</v>
      </c>
      <c r="E213" s="4" t="s">
        <v>39</v>
      </c>
      <c r="F213" s="4">
        <v>5010029</v>
      </c>
      <c r="G213" s="4" t="s">
        <v>33</v>
      </c>
      <c r="H213" s="7">
        <v>-5252.5</v>
      </c>
    </row>
    <row r="214" spans="1:8" x14ac:dyDescent="0.25">
      <c r="A214" s="3">
        <v>2010</v>
      </c>
      <c r="B214" s="4" t="s">
        <v>11</v>
      </c>
      <c r="C214" s="4">
        <v>181</v>
      </c>
      <c r="D214" s="4" t="s">
        <v>6</v>
      </c>
      <c r="E214" s="4" t="s">
        <v>39</v>
      </c>
      <c r="F214" s="4">
        <v>5010029</v>
      </c>
      <c r="G214" s="4" t="s">
        <v>33</v>
      </c>
      <c r="H214" s="7">
        <v>-1480</v>
      </c>
    </row>
    <row r="215" spans="1:8" x14ac:dyDescent="0.25">
      <c r="A215" s="3">
        <v>2014</v>
      </c>
      <c r="B215" s="4" t="s">
        <v>15</v>
      </c>
      <c r="C215" s="4">
        <v>117</v>
      </c>
      <c r="D215" s="4" t="s">
        <v>6</v>
      </c>
      <c r="E215" s="4" t="s">
        <v>39</v>
      </c>
      <c r="F215" s="4">
        <v>5010029</v>
      </c>
      <c r="G215" s="4" t="s">
        <v>33</v>
      </c>
      <c r="H215" s="7">
        <v>10497.26</v>
      </c>
    </row>
    <row r="216" spans="1:8" x14ac:dyDescent="0.25">
      <c r="A216" s="3">
        <v>2014</v>
      </c>
      <c r="B216" s="4" t="s">
        <v>17</v>
      </c>
      <c r="C216" s="4">
        <v>117</v>
      </c>
      <c r="D216" s="4" t="s">
        <v>6</v>
      </c>
      <c r="E216" s="4" t="s">
        <v>39</v>
      </c>
      <c r="F216" s="4">
        <v>5010029</v>
      </c>
      <c r="G216" s="4" t="s">
        <v>33</v>
      </c>
      <c r="H216" s="7">
        <v>10875.6</v>
      </c>
    </row>
    <row r="217" spans="1:8" x14ac:dyDescent="0.25">
      <c r="A217" s="3">
        <v>2014</v>
      </c>
      <c r="B217" s="4" t="s">
        <v>23</v>
      </c>
      <c r="C217" s="4">
        <v>181</v>
      </c>
      <c r="D217" s="4" t="s">
        <v>6</v>
      </c>
      <c r="E217" s="4" t="s">
        <v>39</v>
      </c>
      <c r="F217" s="4">
        <v>5010029</v>
      </c>
      <c r="G217" s="4" t="s">
        <v>33</v>
      </c>
      <c r="H217" s="7">
        <v>10904.71</v>
      </c>
    </row>
    <row r="218" spans="1:8" x14ac:dyDescent="0.25">
      <c r="A218" s="3">
        <v>2014</v>
      </c>
      <c r="B218" s="4" t="s">
        <v>22</v>
      </c>
      <c r="C218" s="4">
        <v>181</v>
      </c>
      <c r="D218" s="4" t="s">
        <v>6</v>
      </c>
      <c r="E218" s="4" t="s">
        <v>39</v>
      </c>
      <c r="F218" s="4">
        <v>5010029</v>
      </c>
      <c r="G218" s="4" t="s">
        <v>33</v>
      </c>
      <c r="H218" s="7">
        <v>11030.08</v>
      </c>
    </row>
    <row r="219" spans="1:8" x14ac:dyDescent="0.25">
      <c r="A219" s="3">
        <v>2014</v>
      </c>
      <c r="B219" s="4" t="s">
        <v>13</v>
      </c>
      <c r="C219" s="4">
        <v>117</v>
      </c>
      <c r="D219" s="4" t="s">
        <v>6</v>
      </c>
      <c r="E219" s="4" t="s">
        <v>39</v>
      </c>
      <c r="F219" s="4">
        <v>5010029</v>
      </c>
      <c r="G219" s="4" t="s">
        <v>33</v>
      </c>
      <c r="H219" s="7">
        <v>11074.85</v>
      </c>
    </row>
    <row r="220" spans="1:8" x14ac:dyDescent="0.25">
      <c r="A220" s="3">
        <v>2014</v>
      </c>
      <c r="B220" s="4" t="s">
        <v>20</v>
      </c>
      <c r="C220" s="4">
        <v>117</v>
      </c>
      <c r="D220" s="4" t="s">
        <v>6</v>
      </c>
      <c r="E220" s="4" t="s">
        <v>39</v>
      </c>
      <c r="F220" s="4">
        <v>5010029</v>
      </c>
      <c r="G220" s="4" t="s">
        <v>33</v>
      </c>
      <c r="H220" s="7">
        <v>11112.91</v>
      </c>
    </row>
    <row r="221" spans="1:8" x14ac:dyDescent="0.25">
      <c r="A221" s="3">
        <v>2014</v>
      </c>
      <c r="B221" s="4" t="s">
        <v>21</v>
      </c>
      <c r="C221" s="4">
        <v>181</v>
      </c>
      <c r="D221" s="4" t="s">
        <v>6</v>
      </c>
      <c r="E221" s="4" t="s">
        <v>39</v>
      </c>
      <c r="F221" s="4">
        <v>5010029</v>
      </c>
      <c r="G221" s="4" t="s">
        <v>33</v>
      </c>
      <c r="H221" s="7">
        <v>11135.29</v>
      </c>
    </row>
    <row r="222" spans="1:8" x14ac:dyDescent="0.25">
      <c r="A222" s="3">
        <v>2014</v>
      </c>
      <c r="B222" s="4" t="s">
        <v>11</v>
      </c>
      <c r="C222" s="4">
        <v>181</v>
      </c>
      <c r="D222" s="4" t="s">
        <v>6</v>
      </c>
      <c r="E222" s="4" t="s">
        <v>39</v>
      </c>
      <c r="F222" s="4">
        <v>5010029</v>
      </c>
      <c r="G222" s="4" t="s">
        <v>33</v>
      </c>
      <c r="H222" s="7">
        <v>11157.68</v>
      </c>
    </row>
    <row r="223" spans="1:8" x14ac:dyDescent="0.25">
      <c r="A223" s="3">
        <v>2014</v>
      </c>
      <c r="B223" s="4" t="s">
        <v>12</v>
      </c>
      <c r="C223" s="4">
        <v>181</v>
      </c>
      <c r="D223" s="4" t="s">
        <v>6</v>
      </c>
      <c r="E223" s="4" t="s">
        <v>39</v>
      </c>
      <c r="F223" s="4">
        <v>5010029</v>
      </c>
      <c r="G223" s="4" t="s">
        <v>33</v>
      </c>
      <c r="H223" s="7">
        <v>11162.16</v>
      </c>
    </row>
    <row r="224" spans="1:8" x14ac:dyDescent="0.25">
      <c r="A224" s="3">
        <v>2014</v>
      </c>
      <c r="B224" s="4" t="s">
        <v>12</v>
      </c>
      <c r="C224" s="4">
        <v>117</v>
      </c>
      <c r="D224" s="4" t="s">
        <v>6</v>
      </c>
      <c r="E224" s="4" t="s">
        <v>39</v>
      </c>
      <c r="F224" s="4">
        <v>5010029</v>
      </c>
      <c r="G224" s="4" t="s">
        <v>33</v>
      </c>
      <c r="H224" s="7">
        <v>11224.84</v>
      </c>
    </row>
    <row r="225" spans="1:8" x14ac:dyDescent="0.25">
      <c r="A225" s="3">
        <v>2014</v>
      </c>
      <c r="B225" s="4" t="s">
        <v>11</v>
      </c>
      <c r="C225" s="4">
        <v>117</v>
      </c>
      <c r="D225" s="4" t="s">
        <v>6</v>
      </c>
      <c r="E225" s="4" t="s">
        <v>39</v>
      </c>
      <c r="F225" s="4">
        <v>5010029</v>
      </c>
      <c r="G225" s="4" t="s">
        <v>33</v>
      </c>
      <c r="H225" s="7">
        <v>11229.32</v>
      </c>
    </row>
    <row r="226" spans="1:8" x14ac:dyDescent="0.25">
      <c r="A226" s="3">
        <v>2014</v>
      </c>
      <c r="B226" s="4" t="s">
        <v>21</v>
      </c>
      <c r="C226" s="4">
        <v>117</v>
      </c>
      <c r="D226" s="4" t="s">
        <v>6</v>
      </c>
      <c r="E226" s="4" t="s">
        <v>39</v>
      </c>
      <c r="F226" s="4">
        <v>5010029</v>
      </c>
      <c r="G226" s="4" t="s">
        <v>33</v>
      </c>
      <c r="H226" s="7">
        <v>11251.71</v>
      </c>
    </row>
    <row r="227" spans="1:8" x14ac:dyDescent="0.25">
      <c r="A227" s="3">
        <v>2014</v>
      </c>
      <c r="B227" s="4" t="s">
        <v>20</v>
      </c>
      <c r="C227" s="4">
        <v>181</v>
      </c>
      <c r="D227" s="4" t="s">
        <v>6</v>
      </c>
      <c r="E227" s="4" t="s">
        <v>39</v>
      </c>
      <c r="F227" s="4">
        <v>5010029</v>
      </c>
      <c r="G227" s="4" t="s">
        <v>33</v>
      </c>
      <c r="H227" s="7">
        <v>11274.09</v>
      </c>
    </row>
    <row r="228" spans="1:8" x14ac:dyDescent="0.25">
      <c r="A228" s="3">
        <v>2014</v>
      </c>
      <c r="B228" s="4" t="s">
        <v>13</v>
      </c>
      <c r="C228" s="4">
        <v>181</v>
      </c>
      <c r="D228" s="4" t="s">
        <v>6</v>
      </c>
      <c r="E228" s="4" t="s">
        <v>39</v>
      </c>
      <c r="F228" s="4">
        <v>5010029</v>
      </c>
      <c r="G228" s="4" t="s">
        <v>33</v>
      </c>
      <c r="H228" s="7">
        <v>11312.15</v>
      </c>
    </row>
    <row r="229" spans="1:8" x14ac:dyDescent="0.25">
      <c r="A229" s="3">
        <v>2014</v>
      </c>
      <c r="B229" s="4" t="s">
        <v>22</v>
      </c>
      <c r="C229" s="4">
        <v>117</v>
      </c>
      <c r="D229" s="4" t="s">
        <v>6</v>
      </c>
      <c r="E229" s="4" t="s">
        <v>39</v>
      </c>
      <c r="F229" s="4">
        <v>5010029</v>
      </c>
      <c r="G229" s="4" t="s">
        <v>33</v>
      </c>
      <c r="H229" s="7">
        <v>11356.92</v>
      </c>
    </row>
    <row r="230" spans="1:8" x14ac:dyDescent="0.25">
      <c r="A230" s="3">
        <v>2014</v>
      </c>
      <c r="B230" s="4" t="s">
        <v>23</v>
      </c>
      <c r="C230" s="4">
        <v>117</v>
      </c>
      <c r="D230" s="4" t="s">
        <v>6</v>
      </c>
      <c r="E230" s="4" t="s">
        <v>39</v>
      </c>
      <c r="F230" s="4">
        <v>5010029</v>
      </c>
      <c r="G230" s="4" t="s">
        <v>33</v>
      </c>
      <c r="H230" s="7">
        <v>11482.29</v>
      </c>
    </row>
    <row r="231" spans="1:8" x14ac:dyDescent="0.25">
      <c r="A231" s="3">
        <v>2014</v>
      </c>
      <c r="B231" s="4" t="s">
        <v>17</v>
      </c>
      <c r="C231" s="4">
        <v>181</v>
      </c>
      <c r="D231" s="4" t="s">
        <v>6</v>
      </c>
      <c r="E231" s="4" t="s">
        <v>39</v>
      </c>
      <c r="F231" s="4">
        <v>5010029</v>
      </c>
      <c r="G231" s="4" t="s">
        <v>33</v>
      </c>
      <c r="H231" s="7">
        <v>11511.4</v>
      </c>
    </row>
    <row r="232" spans="1:8" x14ac:dyDescent="0.25">
      <c r="A232" s="3">
        <v>2014</v>
      </c>
      <c r="B232" s="4" t="s">
        <v>15</v>
      </c>
      <c r="C232" s="4">
        <v>181</v>
      </c>
      <c r="D232" s="4" t="s">
        <v>6</v>
      </c>
      <c r="E232" s="4" t="s">
        <v>39</v>
      </c>
      <c r="F232" s="4">
        <v>5010029</v>
      </c>
      <c r="G232" s="4" t="s">
        <v>33</v>
      </c>
      <c r="H232" s="7">
        <v>11889.74</v>
      </c>
    </row>
    <row r="233" spans="1:8" x14ac:dyDescent="0.25">
      <c r="A233" s="3">
        <v>2011</v>
      </c>
      <c r="B233" s="4" t="s">
        <v>11</v>
      </c>
      <c r="C233" s="4">
        <v>181</v>
      </c>
      <c r="D233" s="4" t="s">
        <v>6</v>
      </c>
      <c r="E233" s="4" t="s">
        <v>39</v>
      </c>
      <c r="F233" s="4">
        <v>5010029</v>
      </c>
      <c r="G233" s="4" t="s">
        <v>33</v>
      </c>
      <c r="H233" s="7">
        <v>13905</v>
      </c>
    </row>
    <row r="234" spans="1:8" x14ac:dyDescent="0.25">
      <c r="A234" s="3">
        <v>2011</v>
      </c>
      <c r="B234" s="4" t="s">
        <v>12</v>
      </c>
      <c r="C234" s="4">
        <v>181</v>
      </c>
      <c r="D234" s="4" t="s">
        <v>6</v>
      </c>
      <c r="E234" s="4" t="s">
        <v>39</v>
      </c>
      <c r="F234" s="4">
        <v>5010029</v>
      </c>
      <c r="G234" s="4" t="s">
        <v>33</v>
      </c>
      <c r="H234" s="7">
        <v>13905</v>
      </c>
    </row>
    <row r="235" spans="1:8" x14ac:dyDescent="0.25">
      <c r="A235" s="3">
        <v>2011</v>
      </c>
      <c r="B235" s="4" t="s">
        <v>13</v>
      </c>
      <c r="C235" s="4">
        <v>181</v>
      </c>
      <c r="D235" s="4" t="s">
        <v>6</v>
      </c>
      <c r="E235" s="4" t="s">
        <v>39</v>
      </c>
      <c r="F235" s="4">
        <v>5010029</v>
      </c>
      <c r="G235" s="4" t="s">
        <v>33</v>
      </c>
      <c r="H235" s="7">
        <v>13905</v>
      </c>
    </row>
    <row r="236" spans="1:8" x14ac:dyDescent="0.25">
      <c r="A236" s="3">
        <v>2011</v>
      </c>
      <c r="B236" s="4" t="s">
        <v>15</v>
      </c>
      <c r="C236" s="4">
        <v>181</v>
      </c>
      <c r="D236" s="4" t="s">
        <v>6</v>
      </c>
      <c r="E236" s="4" t="s">
        <v>39</v>
      </c>
      <c r="F236" s="4">
        <v>5010029</v>
      </c>
      <c r="G236" s="4" t="s">
        <v>33</v>
      </c>
      <c r="H236" s="7">
        <v>13905</v>
      </c>
    </row>
    <row r="237" spans="1:8" x14ac:dyDescent="0.25">
      <c r="A237" s="3">
        <v>2011</v>
      </c>
      <c r="B237" s="4" t="s">
        <v>17</v>
      </c>
      <c r="C237" s="4">
        <v>181</v>
      </c>
      <c r="D237" s="4" t="s">
        <v>6</v>
      </c>
      <c r="E237" s="4" t="s">
        <v>39</v>
      </c>
      <c r="F237" s="4">
        <v>5010029</v>
      </c>
      <c r="G237" s="4" t="s">
        <v>33</v>
      </c>
      <c r="H237" s="7">
        <v>13905</v>
      </c>
    </row>
    <row r="238" spans="1:8" x14ac:dyDescent="0.25">
      <c r="A238" s="3">
        <v>2011</v>
      </c>
      <c r="B238" s="4" t="s">
        <v>18</v>
      </c>
      <c r="C238" s="4">
        <v>181</v>
      </c>
      <c r="D238" s="4" t="s">
        <v>6</v>
      </c>
      <c r="E238" s="4" t="s">
        <v>39</v>
      </c>
      <c r="F238" s="4">
        <v>5010029</v>
      </c>
      <c r="G238" s="4" t="s">
        <v>33</v>
      </c>
      <c r="H238" s="7">
        <v>13905</v>
      </c>
    </row>
    <row r="239" spans="1:8" x14ac:dyDescent="0.25">
      <c r="A239" s="3">
        <v>2011</v>
      </c>
      <c r="B239" s="4" t="s">
        <v>19</v>
      </c>
      <c r="C239" s="4">
        <v>181</v>
      </c>
      <c r="D239" s="4" t="s">
        <v>6</v>
      </c>
      <c r="E239" s="4" t="s">
        <v>39</v>
      </c>
      <c r="F239" s="4">
        <v>5010029</v>
      </c>
      <c r="G239" s="4" t="s">
        <v>33</v>
      </c>
      <c r="H239" s="7">
        <v>13905</v>
      </c>
    </row>
    <row r="240" spans="1:8" x14ac:dyDescent="0.25">
      <c r="A240" s="3">
        <v>2011</v>
      </c>
      <c r="B240" s="4" t="s">
        <v>20</v>
      </c>
      <c r="C240" s="4">
        <v>181</v>
      </c>
      <c r="D240" s="4" t="s">
        <v>6</v>
      </c>
      <c r="E240" s="4" t="s">
        <v>39</v>
      </c>
      <c r="F240" s="4">
        <v>5010029</v>
      </c>
      <c r="G240" s="4" t="s">
        <v>33</v>
      </c>
      <c r="H240" s="7">
        <v>13905</v>
      </c>
    </row>
    <row r="241" spans="1:8" x14ac:dyDescent="0.25">
      <c r="A241" s="3">
        <v>2011</v>
      </c>
      <c r="B241" s="4" t="s">
        <v>21</v>
      </c>
      <c r="C241" s="4">
        <v>181</v>
      </c>
      <c r="D241" s="4" t="s">
        <v>6</v>
      </c>
      <c r="E241" s="4" t="s">
        <v>39</v>
      </c>
      <c r="F241" s="4">
        <v>5010029</v>
      </c>
      <c r="G241" s="4" t="s">
        <v>33</v>
      </c>
      <c r="H241" s="7">
        <v>13905</v>
      </c>
    </row>
    <row r="242" spans="1:8" x14ac:dyDescent="0.25">
      <c r="A242" s="3">
        <v>2011</v>
      </c>
      <c r="B242" s="4" t="s">
        <v>22</v>
      </c>
      <c r="C242" s="4">
        <v>181</v>
      </c>
      <c r="D242" s="4" t="s">
        <v>6</v>
      </c>
      <c r="E242" s="4" t="s">
        <v>39</v>
      </c>
      <c r="F242" s="4">
        <v>5010029</v>
      </c>
      <c r="G242" s="4" t="s">
        <v>33</v>
      </c>
      <c r="H242" s="7">
        <v>13905</v>
      </c>
    </row>
    <row r="243" spans="1:8" x14ac:dyDescent="0.25">
      <c r="A243" s="3">
        <v>2011</v>
      </c>
      <c r="B243" s="4" t="s">
        <v>23</v>
      </c>
      <c r="C243" s="4">
        <v>181</v>
      </c>
      <c r="D243" s="4" t="s">
        <v>6</v>
      </c>
      <c r="E243" s="4" t="s">
        <v>39</v>
      </c>
      <c r="F243" s="4">
        <v>5010029</v>
      </c>
      <c r="G243" s="4" t="s">
        <v>33</v>
      </c>
      <c r="H243" s="7">
        <v>13905</v>
      </c>
    </row>
    <row r="244" spans="1:8" x14ac:dyDescent="0.25">
      <c r="A244" s="3">
        <v>2012</v>
      </c>
      <c r="B244" s="4" t="s">
        <v>11</v>
      </c>
      <c r="C244" s="4">
        <v>181</v>
      </c>
      <c r="D244" s="4" t="s">
        <v>6</v>
      </c>
      <c r="E244" s="4" t="s">
        <v>39</v>
      </c>
      <c r="F244" s="4">
        <v>5010029</v>
      </c>
      <c r="G244" s="4" t="s">
        <v>33</v>
      </c>
      <c r="H244" s="7">
        <v>14753</v>
      </c>
    </row>
    <row r="245" spans="1:8" x14ac:dyDescent="0.25">
      <c r="A245" s="3">
        <v>2012</v>
      </c>
      <c r="B245" s="4" t="s">
        <v>12</v>
      </c>
      <c r="C245" s="4">
        <v>181</v>
      </c>
      <c r="D245" s="4" t="s">
        <v>6</v>
      </c>
      <c r="E245" s="4" t="s">
        <v>39</v>
      </c>
      <c r="F245" s="4">
        <v>5010029</v>
      </c>
      <c r="G245" s="4" t="s">
        <v>33</v>
      </c>
      <c r="H245" s="7">
        <v>15351</v>
      </c>
    </row>
    <row r="246" spans="1:8" x14ac:dyDescent="0.25">
      <c r="A246" s="3">
        <v>2012</v>
      </c>
      <c r="B246" s="4" t="s">
        <v>13</v>
      </c>
      <c r="C246" s="4">
        <v>181</v>
      </c>
      <c r="D246" s="4" t="s">
        <v>6</v>
      </c>
      <c r="E246" s="4" t="s">
        <v>39</v>
      </c>
      <c r="F246" s="4">
        <v>5010029</v>
      </c>
      <c r="G246" s="4" t="s">
        <v>33</v>
      </c>
      <c r="H246" s="7">
        <v>15351</v>
      </c>
    </row>
    <row r="247" spans="1:8" x14ac:dyDescent="0.25">
      <c r="A247" s="3">
        <v>2012</v>
      </c>
      <c r="B247" s="4" t="s">
        <v>15</v>
      </c>
      <c r="C247" s="4">
        <v>181</v>
      </c>
      <c r="D247" s="4" t="s">
        <v>6</v>
      </c>
      <c r="E247" s="4" t="s">
        <v>39</v>
      </c>
      <c r="F247" s="4">
        <v>5010029</v>
      </c>
      <c r="G247" s="4" t="s">
        <v>33</v>
      </c>
      <c r="H247" s="7">
        <v>15351</v>
      </c>
    </row>
    <row r="248" spans="1:8" x14ac:dyDescent="0.25">
      <c r="A248" s="3">
        <v>2012</v>
      </c>
      <c r="B248" s="4" t="s">
        <v>17</v>
      </c>
      <c r="C248" s="4">
        <v>181</v>
      </c>
      <c r="D248" s="4" t="s">
        <v>6</v>
      </c>
      <c r="E248" s="4" t="s">
        <v>39</v>
      </c>
      <c r="F248" s="4">
        <v>5010029</v>
      </c>
      <c r="G248" s="4" t="s">
        <v>33</v>
      </c>
      <c r="H248" s="7">
        <v>15351</v>
      </c>
    </row>
    <row r="249" spans="1:8" x14ac:dyDescent="0.25">
      <c r="A249" s="3">
        <v>2012</v>
      </c>
      <c r="B249" s="4" t="s">
        <v>18</v>
      </c>
      <c r="C249" s="4">
        <v>181</v>
      </c>
      <c r="D249" s="4" t="s">
        <v>6</v>
      </c>
      <c r="E249" s="4" t="s">
        <v>39</v>
      </c>
      <c r="F249" s="4">
        <v>5010029</v>
      </c>
      <c r="G249" s="4" t="s">
        <v>33</v>
      </c>
      <c r="H249" s="7">
        <v>15351</v>
      </c>
    </row>
    <row r="250" spans="1:8" x14ac:dyDescent="0.25">
      <c r="A250" s="3">
        <v>2012</v>
      </c>
      <c r="B250" s="4" t="s">
        <v>19</v>
      </c>
      <c r="C250" s="4">
        <v>181</v>
      </c>
      <c r="D250" s="4" t="s">
        <v>6</v>
      </c>
      <c r="E250" s="4" t="s">
        <v>39</v>
      </c>
      <c r="F250" s="4">
        <v>5010029</v>
      </c>
      <c r="G250" s="4" t="s">
        <v>33</v>
      </c>
      <c r="H250" s="7">
        <v>15351</v>
      </c>
    </row>
    <row r="251" spans="1:8" x14ac:dyDescent="0.25">
      <c r="A251" s="3">
        <v>2012</v>
      </c>
      <c r="B251" s="4" t="s">
        <v>20</v>
      </c>
      <c r="C251" s="4">
        <v>181</v>
      </c>
      <c r="D251" s="4" t="s">
        <v>6</v>
      </c>
      <c r="E251" s="4" t="s">
        <v>39</v>
      </c>
      <c r="F251" s="4">
        <v>5010029</v>
      </c>
      <c r="G251" s="4" t="s">
        <v>33</v>
      </c>
      <c r="H251" s="7">
        <v>15351</v>
      </c>
    </row>
    <row r="252" spans="1:8" x14ac:dyDescent="0.25">
      <c r="A252" s="3">
        <v>2012</v>
      </c>
      <c r="B252" s="4" t="s">
        <v>21</v>
      </c>
      <c r="C252" s="4">
        <v>181</v>
      </c>
      <c r="D252" s="4" t="s">
        <v>6</v>
      </c>
      <c r="E252" s="4" t="s">
        <v>39</v>
      </c>
      <c r="F252" s="4">
        <v>5010029</v>
      </c>
      <c r="G252" s="4" t="s">
        <v>33</v>
      </c>
      <c r="H252" s="7">
        <v>15351</v>
      </c>
    </row>
    <row r="253" spans="1:8" x14ac:dyDescent="0.25">
      <c r="A253" s="3">
        <v>2012</v>
      </c>
      <c r="B253" s="4" t="s">
        <v>22</v>
      </c>
      <c r="C253" s="4">
        <v>181</v>
      </c>
      <c r="D253" s="4" t="s">
        <v>6</v>
      </c>
      <c r="E253" s="4" t="s">
        <v>39</v>
      </c>
      <c r="F253" s="4">
        <v>5010029</v>
      </c>
      <c r="G253" s="4" t="s">
        <v>33</v>
      </c>
      <c r="H253" s="7">
        <v>15351</v>
      </c>
    </row>
    <row r="254" spans="1:8" x14ac:dyDescent="0.25">
      <c r="A254" s="3">
        <v>2012</v>
      </c>
      <c r="B254" s="4" t="s">
        <v>23</v>
      </c>
      <c r="C254" s="4">
        <v>181</v>
      </c>
      <c r="D254" s="4" t="s">
        <v>6</v>
      </c>
      <c r="E254" s="4" t="s">
        <v>39</v>
      </c>
      <c r="F254" s="4">
        <v>5010029</v>
      </c>
      <c r="G254" s="4" t="s">
        <v>33</v>
      </c>
      <c r="H254" s="7">
        <v>15351</v>
      </c>
    </row>
    <row r="255" spans="1:8" x14ac:dyDescent="0.25">
      <c r="A255" s="3">
        <v>2008</v>
      </c>
      <c r="B255" s="4" t="s">
        <v>11</v>
      </c>
      <c r="C255" s="4">
        <v>181</v>
      </c>
      <c r="D255" s="4" t="s">
        <v>6</v>
      </c>
      <c r="E255" s="4" t="s">
        <v>39</v>
      </c>
      <c r="F255" s="4">
        <v>5010029</v>
      </c>
      <c r="G255" s="4" t="s">
        <v>33</v>
      </c>
      <c r="H255" s="7">
        <v>16065</v>
      </c>
    </row>
    <row r="256" spans="1:8" x14ac:dyDescent="0.25">
      <c r="A256" s="3">
        <v>2008</v>
      </c>
      <c r="B256" s="4" t="s">
        <v>12</v>
      </c>
      <c r="C256" s="4">
        <v>181</v>
      </c>
      <c r="D256" s="4" t="s">
        <v>6</v>
      </c>
      <c r="E256" s="4" t="s">
        <v>39</v>
      </c>
      <c r="F256" s="4">
        <v>5010029</v>
      </c>
      <c r="G256" s="4" t="s">
        <v>33</v>
      </c>
      <c r="H256" s="7">
        <v>16119</v>
      </c>
    </row>
    <row r="257" spans="1:8" x14ac:dyDescent="0.25">
      <c r="A257" s="3">
        <v>2008</v>
      </c>
      <c r="B257" s="4" t="s">
        <v>13</v>
      </c>
      <c r="C257" s="4">
        <v>181</v>
      </c>
      <c r="D257" s="4" t="s">
        <v>6</v>
      </c>
      <c r="E257" s="4" t="s">
        <v>39</v>
      </c>
      <c r="F257" s="4">
        <v>5010029</v>
      </c>
      <c r="G257" s="4" t="s">
        <v>33</v>
      </c>
      <c r="H257" s="7">
        <v>16128</v>
      </c>
    </row>
    <row r="258" spans="1:8" x14ac:dyDescent="0.25">
      <c r="A258" s="3">
        <v>2008</v>
      </c>
      <c r="B258" s="4" t="s">
        <v>15</v>
      </c>
      <c r="C258" s="4">
        <v>181</v>
      </c>
      <c r="D258" s="4" t="s">
        <v>6</v>
      </c>
      <c r="E258" s="4" t="s">
        <v>39</v>
      </c>
      <c r="F258" s="4">
        <v>5010029</v>
      </c>
      <c r="G258" s="4" t="s">
        <v>33</v>
      </c>
      <c r="H258" s="7">
        <v>16139</v>
      </c>
    </row>
    <row r="259" spans="1:8" x14ac:dyDescent="0.25">
      <c r="A259" s="3">
        <v>2008</v>
      </c>
      <c r="B259" s="4" t="s">
        <v>17</v>
      </c>
      <c r="C259" s="4">
        <v>181</v>
      </c>
      <c r="D259" s="4" t="s">
        <v>6</v>
      </c>
      <c r="E259" s="4" t="s">
        <v>39</v>
      </c>
      <c r="F259" s="4">
        <v>5010029</v>
      </c>
      <c r="G259" s="4" t="s">
        <v>33</v>
      </c>
      <c r="H259" s="7">
        <v>16209</v>
      </c>
    </row>
    <row r="260" spans="1:8" x14ac:dyDescent="0.25">
      <c r="A260" s="3">
        <v>2008</v>
      </c>
      <c r="B260" s="4" t="s">
        <v>19</v>
      </c>
      <c r="C260" s="4">
        <v>181</v>
      </c>
      <c r="D260" s="4" t="s">
        <v>6</v>
      </c>
      <c r="E260" s="4" t="s">
        <v>39</v>
      </c>
      <c r="F260" s="4">
        <v>5010029</v>
      </c>
      <c r="G260" s="4" t="s">
        <v>33</v>
      </c>
      <c r="H260" s="7">
        <v>16219</v>
      </c>
    </row>
    <row r="261" spans="1:8" x14ac:dyDescent="0.25">
      <c r="A261" s="3">
        <v>2008</v>
      </c>
      <c r="B261" s="4" t="s">
        <v>18</v>
      </c>
      <c r="C261" s="4">
        <v>181</v>
      </c>
      <c r="D261" s="4" t="s">
        <v>6</v>
      </c>
      <c r="E261" s="4" t="s">
        <v>39</v>
      </c>
      <c r="F261" s="4">
        <v>5010029</v>
      </c>
      <c r="G261" s="4" t="s">
        <v>33</v>
      </c>
      <c r="H261" s="7">
        <v>16230</v>
      </c>
    </row>
    <row r="262" spans="1:8" x14ac:dyDescent="0.25">
      <c r="A262" s="3">
        <v>2008</v>
      </c>
      <c r="B262" s="4" t="s">
        <v>20</v>
      </c>
      <c r="C262" s="4">
        <v>181</v>
      </c>
      <c r="D262" s="4" t="s">
        <v>6</v>
      </c>
      <c r="E262" s="4" t="s">
        <v>39</v>
      </c>
      <c r="F262" s="4">
        <v>5010029</v>
      </c>
      <c r="G262" s="4" t="s">
        <v>33</v>
      </c>
      <c r="H262" s="7">
        <v>16646</v>
      </c>
    </row>
    <row r="263" spans="1:8" x14ac:dyDescent="0.25">
      <c r="A263" s="3">
        <v>2008</v>
      </c>
      <c r="B263" s="4" t="s">
        <v>21</v>
      </c>
      <c r="C263" s="4">
        <v>181</v>
      </c>
      <c r="D263" s="4" t="s">
        <v>6</v>
      </c>
      <c r="E263" s="4" t="s">
        <v>39</v>
      </c>
      <c r="F263" s="4">
        <v>5010029</v>
      </c>
      <c r="G263" s="4" t="s">
        <v>33</v>
      </c>
      <c r="H263" s="7">
        <v>16675</v>
      </c>
    </row>
    <row r="264" spans="1:8" x14ac:dyDescent="0.25">
      <c r="A264" s="3">
        <v>2008</v>
      </c>
      <c r="B264" s="4" t="s">
        <v>22</v>
      </c>
      <c r="C264" s="4">
        <v>181</v>
      </c>
      <c r="D264" s="4" t="s">
        <v>6</v>
      </c>
      <c r="E264" s="4" t="s">
        <v>39</v>
      </c>
      <c r="F264" s="4">
        <v>5010029</v>
      </c>
      <c r="G264" s="4" t="s">
        <v>33</v>
      </c>
      <c r="H264" s="7">
        <v>17888</v>
      </c>
    </row>
    <row r="265" spans="1:8" x14ac:dyDescent="0.25">
      <c r="A265" s="3">
        <v>2008</v>
      </c>
      <c r="B265" s="4" t="s">
        <v>23</v>
      </c>
      <c r="C265" s="4">
        <v>181</v>
      </c>
      <c r="D265" s="4" t="s">
        <v>6</v>
      </c>
      <c r="E265" s="4" t="s">
        <v>39</v>
      </c>
      <c r="F265" s="4">
        <v>5010029</v>
      </c>
      <c r="G265" s="4" t="s">
        <v>33</v>
      </c>
      <c r="H265" s="7">
        <v>17938</v>
      </c>
    </row>
    <row r="266" spans="1:8" x14ac:dyDescent="0.25">
      <c r="A266" s="3">
        <v>2009</v>
      </c>
      <c r="B266" s="4" t="s">
        <v>5</v>
      </c>
      <c r="C266" s="4">
        <v>181</v>
      </c>
      <c r="D266" s="4" t="s">
        <v>6</v>
      </c>
      <c r="E266" s="4" t="s">
        <v>39</v>
      </c>
      <c r="F266" s="4">
        <v>5010029</v>
      </c>
      <c r="G266" s="4" t="s">
        <v>33</v>
      </c>
      <c r="H266" s="7">
        <v>19455</v>
      </c>
    </row>
    <row r="267" spans="1:8" x14ac:dyDescent="0.25">
      <c r="A267" s="3">
        <v>2009</v>
      </c>
      <c r="B267" s="4" t="s">
        <v>12</v>
      </c>
      <c r="C267" s="4">
        <v>181</v>
      </c>
      <c r="D267" s="4" t="s">
        <v>6</v>
      </c>
      <c r="E267" s="4" t="s">
        <v>39</v>
      </c>
      <c r="F267" s="4">
        <v>5010029</v>
      </c>
      <c r="G267" s="4" t="s">
        <v>33</v>
      </c>
      <c r="H267" s="7">
        <v>22139</v>
      </c>
    </row>
    <row r="268" spans="1:8" x14ac:dyDescent="0.25">
      <c r="A268" s="3">
        <v>2009</v>
      </c>
      <c r="B268" s="4" t="s">
        <v>13</v>
      </c>
      <c r="C268" s="4">
        <v>181</v>
      </c>
      <c r="D268" s="4" t="s">
        <v>6</v>
      </c>
      <c r="E268" s="4" t="s">
        <v>39</v>
      </c>
      <c r="F268" s="4">
        <v>5010029</v>
      </c>
      <c r="G268" s="4" t="s">
        <v>33</v>
      </c>
      <c r="H268" s="7">
        <v>22145</v>
      </c>
    </row>
    <row r="269" spans="1:8" x14ac:dyDescent="0.25">
      <c r="A269" s="3">
        <v>2009</v>
      </c>
      <c r="B269" s="4" t="s">
        <v>15</v>
      </c>
      <c r="C269" s="4">
        <v>181</v>
      </c>
      <c r="D269" s="4" t="s">
        <v>6</v>
      </c>
      <c r="E269" s="4" t="s">
        <v>39</v>
      </c>
      <c r="F269" s="4">
        <v>5010029</v>
      </c>
      <c r="G269" s="4" t="s">
        <v>33</v>
      </c>
      <c r="H269" s="7">
        <v>22149</v>
      </c>
    </row>
    <row r="270" spans="1:8" x14ac:dyDescent="0.25">
      <c r="A270" s="3">
        <v>2009</v>
      </c>
      <c r="B270" s="4" t="s">
        <v>18</v>
      </c>
      <c r="C270" s="4">
        <v>181</v>
      </c>
      <c r="D270" s="4" t="s">
        <v>6</v>
      </c>
      <c r="E270" s="4" t="s">
        <v>39</v>
      </c>
      <c r="F270" s="4">
        <v>5010029</v>
      </c>
      <c r="G270" s="4" t="s">
        <v>33</v>
      </c>
      <c r="H270" s="7">
        <v>22152</v>
      </c>
    </row>
    <row r="271" spans="1:8" x14ac:dyDescent="0.25">
      <c r="A271" s="3">
        <v>2009</v>
      </c>
      <c r="B271" s="4" t="s">
        <v>17</v>
      </c>
      <c r="C271" s="4">
        <v>181</v>
      </c>
      <c r="D271" s="4" t="s">
        <v>6</v>
      </c>
      <c r="E271" s="4" t="s">
        <v>39</v>
      </c>
      <c r="F271" s="4">
        <v>5010029</v>
      </c>
      <c r="G271" s="4" t="s">
        <v>33</v>
      </c>
      <c r="H271" s="7">
        <v>22154</v>
      </c>
    </row>
    <row r="272" spans="1:8" x14ac:dyDescent="0.25">
      <c r="A272" s="3">
        <v>2009</v>
      </c>
      <c r="B272" s="4" t="s">
        <v>21</v>
      </c>
      <c r="C272" s="4">
        <v>181</v>
      </c>
      <c r="D272" s="4" t="s">
        <v>6</v>
      </c>
      <c r="E272" s="4" t="s">
        <v>39</v>
      </c>
      <c r="F272" s="4">
        <v>5010029</v>
      </c>
      <c r="G272" s="4" t="s">
        <v>33</v>
      </c>
      <c r="H272" s="7">
        <v>22188</v>
      </c>
    </row>
    <row r="273" spans="1:8" x14ac:dyDescent="0.25">
      <c r="A273" s="3">
        <v>2009</v>
      </c>
      <c r="B273" s="4" t="s">
        <v>22</v>
      </c>
      <c r="C273" s="4">
        <v>181</v>
      </c>
      <c r="D273" s="4" t="s">
        <v>6</v>
      </c>
      <c r="E273" s="4" t="s">
        <v>39</v>
      </c>
      <c r="F273" s="4">
        <v>5010029</v>
      </c>
      <c r="G273" s="4" t="s">
        <v>33</v>
      </c>
      <c r="H273" s="7">
        <v>22188</v>
      </c>
    </row>
    <row r="274" spans="1:8" x14ac:dyDescent="0.25">
      <c r="A274" s="3">
        <v>2009</v>
      </c>
      <c r="B274" s="4" t="s">
        <v>23</v>
      </c>
      <c r="C274" s="4">
        <v>181</v>
      </c>
      <c r="D274" s="4" t="s">
        <v>6</v>
      </c>
      <c r="E274" s="4" t="s">
        <v>39</v>
      </c>
      <c r="F274" s="4">
        <v>5010029</v>
      </c>
      <c r="G274" s="4" t="s">
        <v>33</v>
      </c>
      <c r="H274" s="7">
        <v>22188</v>
      </c>
    </row>
    <row r="275" spans="1:8" x14ac:dyDescent="0.25">
      <c r="A275" s="3">
        <v>2009</v>
      </c>
      <c r="B275" s="4" t="s">
        <v>19</v>
      </c>
      <c r="C275" s="4">
        <v>181</v>
      </c>
      <c r="D275" s="4" t="s">
        <v>6</v>
      </c>
      <c r="E275" s="4" t="s">
        <v>39</v>
      </c>
      <c r="F275" s="4">
        <v>5010029</v>
      </c>
      <c r="G275" s="4" t="s">
        <v>33</v>
      </c>
      <c r="H275" s="7">
        <v>22198</v>
      </c>
    </row>
    <row r="276" spans="1:8" x14ac:dyDescent="0.25">
      <c r="A276" s="3">
        <v>2009</v>
      </c>
      <c r="B276" s="4" t="s">
        <v>20</v>
      </c>
      <c r="C276" s="4">
        <v>181</v>
      </c>
      <c r="D276" s="4" t="s">
        <v>6</v>
      </c>
      <c r="E276" s="4" t="s">
        <v>39</v>
      </c>
      <c r="F276" s="4">
        <v>5010029</v>
      </c>
      <c r="G276" s="4" t="s">
        <v>33</v>
      </c>
      <c r="H276" s="7">
        <v>22199</v>
      </c>
    </row>
    <row r="277" spans="1:8" x14ac:dyDescent="0.25">
      <c r="A277" s="3">
        <v>2014</v>
      </c>
      <c r="B277" s="4" t="s">
        <v>19</v>
      </c>
      <c r="C277" s="4">
        <v>117</v>
      </c>
      <c r="D277" s="4" t="s">
        <v>6</v>
      </c>
      <c r="E277" s="4" t="s">
        <v>39</v>
      </c>
      <c r="F277" s="4">
        <v>5010029</v>
      </c>
      <c r="G277" s="4" t="s">
        <v>33</v>
      </c>
      <c r="H277" s="7">
        <v>22319.84</v>
      </c>
    </row>
    <row r="278" spans="1:8" x14ac:dyDescent="0.25">
      <c r="A278" s="3">
        <v>2014</v>
      </c>
      <c r="B278" s="4" t="s">
        <v>19</v>
      </c>
      <c r="C278" s="4">
        <v>181</v>
      </c>
      <c r="D278" s="4" t="s">
        <v>6</v>
      </c>
      <c r="E278" s="4" t="s">
        <v>39</v>
      </c>
      <c r="F278" s="4">
        <v>5010029</v>
      </c>
      <c r="G278" s="4" t="s">
        <v>33</v>
      </c>
      <c r="H278" s="7">
        <v>22454.16</v>
      </c>
    </row>
    <row r="279" spans="1:8" x14ac:dyDescent="0.25">
      <c r="A279" s="3">
        <v>2013</v>
      </c>
      <c r="B279" s="4" t="s">
        <v>12</v>
      </c>
      <c r="C279" s="4">
        <v>181</v>
      </c>
      <c r="D279" s="4" t="s">
        <v>6</v>
      </c>
      <c r="E279" s="4" t="s">
        <v>39</v>
      </c>
      <c r="F279" s="4">
        <v>5010029</v>
      </c>
      <c r="G279" s="4" t="s">
        <v>33</v>
      </c>
      <c r="H279" s="7">
        <v>26670</v>
      </c>
    </row>
    <row r="280" spans="1:8" x14ac:dyDescent="0.25">
      <c r="A280" s="3">
        <v>2013</v>
      </c>
      <c r="B280" s="4" t="s">
        <v>13</v>
      </c>
      <c r="C280" s="4">
        <v>181</v>
      </c>
      <c r="D280" s="4" t="s">
        <v>6</v>
      </c>
      <c r="E280" s="4" t="s">
        <v>39</v>
      </c>
      <c r="F280" s="4">
        <v>5010029</v>
      </c>
      <c r="G280" s="4" t="s">
        <v>33</v>
      </c>
      <c r="H280" s="7">
        <v>26670</v>
      </c>
    </row>
    <row r="281" spans="1:8" x14ac:dyDescent="0.25">
      <c r="A281" s="3">
        <v>2013</v>
      </c>
      <c r="B281" s="4" t="s">
        <v>15</v>
      </c>
      <c r="C281" s="4">
        <v>181</v>
      </c>
      <c r="D281" s="4" t="s">
        <v>6</v>
      </c>
      <c r="E281" s="4" t="s">
        <v>39</v>
      </c>
      <c r="F281" s="4">
        <v>5010029</v>
      </c>
      <c r="G281" s="4" t="s">
        <v>33</v>
      </c>
      <c r="H281" s="7">
        <v>26670</v>
      </c>
    </row>
    <row r="282" spans="1:8" x14ac:dyDescent="0.25">
      <c r="A282" s="3">
        <v>2013</v>
      </c>
      <c r="B282" s="4" t="s">
        <v>17</v>
      </c>
      <c r="C282" s="4">
        <v>181</v>
      </c>
      <c r="D282" s="4" t="s">
        <v>6</v>
      </c>
      <c r="E282" s="4" t="s">
        <v>39</v>
      </c>
      <c r="F282" s="4">
        <v>5010029</v>
      </c>
      <c r="G282" s="4" t="s">
        <v>33</v>
      </c>
      <c r="H282" s="7">
        <v>26670</v>
      </c>
    </row>
    <row r="283" spans="1:8" x14ac:dyDescent="0.25">
      <c r="A283" s="3">
        <v>2013</v>
      </c>
      <c r="B283" s="4" t="s">
        <v>18</v>
      </c>
      <c r="C283" s="4">
        <v>181</v>
      </c>
      <c r="D283" s="4" t="s">
        <v>6</v>
      </c>
      <c r="E283" s="4" t="s">
        <v>39</v>
      </c>
      <c r="F283" s="4">
        <v>5010029</v>
      </c>
      <c r="G283" s="4" t="s">
        <v>33</v>
      </c>
      <c r="H283" s="7">
        <v>26670</v>
      </c>
    </row>
    <row r="284" spans="1:8" x14ac:dyDescent="0.25">
      <c r="A284" s="3">
        <v>2013</v>
      </c>
      <c r="B284" s="4" t="s">
        <v>19</v>
      </c>
      <c r="C284" s="4">
        <v>181</v>
      </c>
      <c r="D284" s="4" t="s">
        <v>6</v>
      </c>
      <c r="E284" s="4" t="s">
        <v>39</v>
      </c>
      <c r="F284" s="4">
        <v>5010029</v>
      </c>
      <c r="G284" s="4" t="s">
        <v>33</v>
      </c>
      <c r="H284" s="7">
        <v>26670</v>
      </c>
    </row>
    <row r="285" spans="1:8" x14ac:dyDescent="0.25">
      <c r="A285" s="3">
        <v>2013</v>
      </c>
      <c r="B285" s="4" t="s">
        <v>20</v>
      </c>
      <c r="C285" s="4">
        <v>181</v>
      </c>
      <c r="D285" s="4" t="s">
        <v>6</v>
      </c>
      <c r="E285" s="4" t="s">
        <v>39</v>
      </c>
      <c r="F285" s="4">
        <v>5010029</v>
      </c>
      <c r="G285" s="4" t="s">
        <v>33</v>
      </c>
      <c r="H285" s="7">
        <v>26670</v>
      </c>
    </row>
    <row r="286" spans="1:8" x14ac:dyDescent="0.25">
      <c r="A286" s="3">
        <v>2013</v>
      </c>
      <c r="B286" s="4" t="s">
        <v>21</v>
      </c>
      <c r="C286" s="4">
        <v>181</v>
      </c>
      <c r="D286" s="4" t="s">
        <v>6</v>
      </c>
      <c r="E286" s="4" t="s">
        <v>39</v>
      </c>
      <c r="F286" s="4">
        <v>5010029</v>
      </c>
      <c r="G286" s="4" t="s">
        <v>33</v>
      </c>
      <c r="H286" s="7">
        <v>26670</v>
      </c>
    </row>
    <row r="287" spans="1:8" x14ac:dyDescent="0.25">
      <c r="A287" s="3">
        <v>2013</v>
      </c>
      <c r="B287" s="4" t="s">
        <v>22</v>
      </c>
      <c r="C287" s="4">
        <v>181</v>
      </c>
      <c r="D287" s="4" t="s">
        <v>6</v>
      </c>
      <c r="E287" s="4" t="s">
        <v>39</v>
      </c>
      <c r="F287" s="4">
        <v>5010029</v>
      </c>
      <c r="G287" s="4" t="s">
        <v>33</v>
      </c>
      <c r="H287" s="7">
        <v>26670</v>
      </c>
    </row>
    <row r="288" spans="1:8" x14ac:dyDescent="0.25">
      <c r="A288" s="3">
        <v>2013</v>
      </c>
      <c r="B288" s="4" t="s">
        <v>23</v>
      </c>
      <c r="C288" s="4">
        <v>181</v>
      </c>
      <c r="D288" s="4" t="s">
        <v>6</v>
      </c>
      <c r="E288" s="4" t="s">
        <v>39</v>
      </c>
      <c r="F288" s="4">
        <v>5010029</v>
      </c>
      <c r="G288" s="4" t="s">
        <v>33</v>
      </c>
      <c r="H288" s="7">
        <v>26670</v>
      </c>
    </row>
    <row r="289" spans="1:8" x14ac:dyDescent="0.25">
      <c r="A289" s="3">
        <v>2010</v>
      </c>
      <c r="B289" s="4" t="s">
        <v>12</v>
      </c>
      <c r="C289" s="4">
        <v>181</v>
      </c>
      <c r="D289" s="4" t="s">
        <v>6</v>
      </c>
      <c r="E289" s="4" t="s">
        <v>39</v>
      </c>
      <c r="F289" s="4">
        <v>5010029</v>
      </c>
      <c r="G289" s="4" t="s">
        <v>33</v>
      </c>
      <c r="H289" s="7">
        <v>27611</v>
      </c>
    </row>
    <row r="290" spans="1:8" x14ac:dyDescent="0.25">
      <c r="A290" s="3">
        <v>2010</v>
      </c>
      <c r="B290" s="4" t="s">
        <v>13</v>
      </c>
      <c r="C290" s="4">
        <v>181</v>
      </c>
      <c r="D290" s="4" t="s">
        <v>6</v>
      </c>
      <c r="E290" s="4" t="s">
        <v>39</v>
      </c>
      <c r="F290" s="4">
        <v>5010029</v>
      </c>
      <c r="G290" s="4" t="s">
        <v>33</v>
      </c>
      <c r="H290" s="7">
        <v>27611</v>
      </c>
    </row>
    <row r="291" spans="1:8" x14ac:dyDescent="0.25">
      <c r="A291" s="3">
        <v>2010</v>
      </c>
      <c r="B291" s="4" t="s">
        <v>15</v>
      </c>
      <c r="C291" s="4">
        <v>181</v>
      </c>
      <c r="D291" s="4" t="s">
        <v>6</v>
      </c>
      <c r="E291" s="4" t="s">
        <v>39</v>
      </c>
      <c r="F291" s="4">
        <v>5010029</v>
      </c>
      <c r="G291" s="4" t="s">
        <v>33</v>
      </c>
      <c r="H291" s="7">
        <v>27611</v>
      </c>
    </row>
    <row r="292" spans="1:8" x14ac:dyDescent="0.25">
      <c r="A292" s="3">
        <v>2010</v>
      </c>
      <c r="B292" s="4" t="s">
        <v>17</v>
      </c>
      <c r="C292" s="4">
        <v>181</v>
      </c>
      <c r="D292" s="4" t="s">
        <v>6</v>
      </c>
      <c r="E292" s="4" t="s">
        <v>39</v>
      </c>
      <c r="F292" s="4">
        <v>5010029</v>
      </c>
      <c r="G292" s="4" t="s">
        <v>33</v>
      </c>
      <c r="H292" s="7">
        <v>27611</v>
      </c>
    </row>
    <row r="293" spans="1:8" x14ac:dyDescent="0.25">
      <c r="A293" s="3">
        <v>2010</v>
      </c>
      <c r="B293" s="4" t="s">
        <v>18</v>
      </c>
      <c r="C293" s="4">
        <v>181</v>
      </c>
      <c r="D293" s="4" t="s">
        <v>6</v>
      </c>
      <c r="E293" s="4" t="s">
        <v>39</v>
      </c>
      <c r="F293" s="4">
        <v>5010029</v>
      </c>
      <c r="G293" s="4" t="s">
        <v>33</v>
      </c>
      <c r="H293" s="7">
        <v>27611</v>
      </c>
    </row>
    <row r="294" spans="1:8" x14ac:dyDescent="0.25">
      <c r="A294" s="3">
        <v>2010</v>
      </c>
      <c r="B294" s="4" t="s">
        <v>19</v>
      </c>
      <c r="C294" s="4">
        <v>181</v>
      </c>
      <c r="D294" s="4" t="s">
        <v>6</v>
      </c>
      <c r="E294" s="4" t="s">
        <v>39</v>
      </c>
      <c r="F294" s="4">
        <v>5010029</v>
      </c>
      <c r="G294" s="4" t="s">
        <v>33</v>
      </c>
      <c r="H294" s="7">
        <v>27611</v>
      </c>
    </row>
    <row r="295" spans="1:8" x14ac:dyDescent="0.25">
      <c r="A295" s="3">
        <v>2010</v>
      </c>
      <c r="B295" s="4" t="s">
        <v>20</v>
      </c>
      <c r="C295" s="4">
        <v>181</v>
      </c>
      <c r="D295" s="4" t="s">
        <v>6</v>
      </c>
      <c r="E295" s="4" t="s">
        <v>39</v>
      </c>
      <c r="F295" s="4">
        <v>5010029</v>
      </c>
      <c r="G295" s="4" t="s">
        <v>33</v>
      </c>
      <c r="H295" s="7">
        <v>27611</v>
      </c>
    </row>
    <row r="296" spans="1:8" x14ac:dyDescent="0.25">
      <c r="A296" s="3">
        <v>2010</v>
      </c>
      <c r="B296" s="4" t="s">
        <v>21</v>
      </c>
      <c r="C296" s="4">
        <v>181</v>
      </c>
      <c r="D296" s="4" t="s">
        <v>6</v>
      </c>
      <c r="E296" s="4" t="s">
        <v>39</v>
      </c>
      <c r="F296" s="4">
        <v>5010029</v>
      </c>
      <c r="G296" s="4" t="s">
        <v>33</v>
      </c>
      <c r="H296" s="7">
        <v>27611</v>
      </c>
    </row>
    <row r="297" spans="1:8" x14ac:dyDescent="0.25">
      <c r="A297" s="3">
        <v>2010</v>
      </c>
      <c r="B297" s="4" t="s">
        <v>22</v>
      </c>
      <c r="C297" s="4">
        <v>181</v>
      </c>
      <c r="D297" s="4" t="s">
        <v>6</v>
      </c>
      <c r="E297" s="4" t="s">
        <v>39</v>
      </c>
      <c r="F297" s="4">
        <v>5010029</v>
      </c>
      <c r="G297" s="4" t="s">
        <v>33</v>
      </c>
      <c r="H297" s="7">
        <v>27611</v>
      </c>
    </row>
    <row r="298" spans="1:8" x14ac:dyDescent="0.25">
      <c r="A298" s="3">
        <v>2010</v>
      </c>
      <c r="B298" s="4" t="s">
        <v>23</v>
      </c>
      <c r="C298" s="4">
        <v>181</v>
      </c>
      <c r="D298" s="4" t="s">
        <v>6</v>
      </c>
      <c r="E298" s="4" t="s">
        <v>39</v>
      </c>
      <c r="F298" s="4">
        <v>5010029</v>
      </c>
      <c r="G298" s="4" t="s">
        <v>33</v>
      </c>
      <c r="H298" s="7">
        <v>27611</v>
      </c>
    </row>
    <row r="299" spans="1:8" x14ac:dyDescent="0.25">
      <c r="A299" s="3">
        <v>2007</v>
      </c>
      <c r="B299" s="4" t="s">
        <v>22</v>
      </c>
      <c r="C299" s="4">
        <v>181</v>
      </c>
      <c r="D299" s="4" t="s">
        <v>6</v>
      </c>
      <c r="E299" s="4" t="s">
        <v>39</v>
      </c>
      <c r="F299" s="4">
        <v>5010029</v>
      </c>
      <c r="G299" s="4" t="s">
        <v>33</v>
      </c>
      <c r="H299" s="7">
        <v>45275</v>
      </c>
    </row>
    <row r="300" spans="1:8" x14ac:dyDescent="0.25">
      <c r="A300" s="3">
        <v>2007</v>
      </c>
      <c r="B300" s="4" t="s">
        <v>23</v>
      </c>
      <c r="C300" s="4">
        <v>181</v>
      </c>
      <c r="D300" s="4" t="s">
        <v>6</v>
      </c>
      <c r="E300" s="4" t="s">
        <v>39</v>
      </c>
      <c r="F300" s="4">
        <v>5010029</v>
      </c>
      <c r="G300" s="4" t="s">
        <v>33</v>
      </c>
      <c r="H300" s="7">
        <v>45402</v>
      </c>
    </row>
    <row r="301" spans="1:8" x14ac:dyDescent="0.25">
      <c r="A301" s="3">
        <v>2012</v>
      </c>
      <c r="B301" s="4" t="s">
        <v>5</v>
      </c>
      <c r="C301" s="4">
        <v>181</v>
      </c>
      <c r="D301" s="4" t="s">
        <v>6</v>
      </c>
      <c r="E301" s="4" t="s">
        <v>39</v>
      </c>
      <c r="F301" s="4">
        <v>5010029</v>
      </c>
      <c r="G301" s="4" t="s">
        <v>33</v>
      </c>
      <c r="H301" s="7">
        <v>58426</v>
      </c>
    </row>
    <row r="302" spans="1:8" x14ac:dyDescent="0.25">
      <c r="A302" s="3">
        <v>2010</v>
      </c>
      <c r="B302" s="4" t="s">
        <v>5</v>
      </c>
      <c r="C302" s="4">
        <v>181</v>
      </c>
      <c r="D302" s="4" t="s">
        <v>6</v>
      </c>
      <c r="E302" s="4" t="s">
        <v>39</v>
      </c>
      <c r="F302" s="4">
        <v>5010029</v>
      </c>
      <c r="G302" s="4" t="s">
        <v>33</v>
      </c>
      <c r="H302" s="7">
        <v>105174</v>
      </c>
    </row>
    <row r="303" spans="1:8" x14ac:dyDescent="0.25">
      <c r="A303" s="3">
        <v>2013</v>
      </c>
      <c r="B303" s="4" t="s">
        <v>11</v>
      </c>
      <c r="C303" s="4">
        <v>181</v>
      </c>
      <c r="D303" s="4" t="s">
        <v>6</v>
      </c>
      <c r="E303" s="4" t="s">
        <v>39</v>
      </c>
      <c r="F303" s="4">
        <v>5010029</v>
      </c>
      <c r="G303" s="4" t="s">
        <v>33</v>
      </c>
      <c r="H303" s="7">
        <v>106699</v>
      </c>
    </row>
    <row r="304" spans="1:8" x14ac:dyDescent="0.25">
      <c r="A304" s="3">
        <v>2009</v>
      </c>
      <c r="B304" s="4" t="s">
        <v>11</v>
      </c>
      <c r="C304" s="4">
        <v>181</v>
      </c>
      <c r="D304" s="4" t="s">
        <v>6</v>
      </c>
      <c r="E304" s="4" t="s">
        <v>39</v>
      </c>
      <c r="F304" s="4">
        <v>5010029</v>
      </c>
      <c r="G304" s="4" t="s">
        <v>33</v>
      </c>
      <c r="H304" s="7">
        <v>117773</v>
      </c>
    </row>
    <row r="305" spans="1:8" x14ac:dyDescent="0.25">
      <c r="A305" s="3">
        <v>2007</v>
      </c>
      <c r="B305" s="4" t="s">
        <v>20</v>
      </c>
      <c r="C305" s="4">
        <v>181</v>
      </c>
      <c r="D305" s="4" t="s">
        <v>6</v>
      </c>
      <c r="E305" s="4" t="s">
        <v>39</v>
      </c>
      <c r="F305" s="4">
        <v>5010029</v>
      </c>
      <c r="G305" s="4" t="s">
        <v>33</v>
      </c>
      <c r="H305" s="7">
        <v>636406</v>
      </c>
    </row>
    <row r="306" spans="1:8" x14ac:dyDescent="0.25">
      <c r="A306" s="3">
        <v>2010</v>
      </c>
      <c r="B306" s="4" t="s">
        <v>21</v>
      </c>
      <c r="C306" s="4">
        <v>181</v>
      </c>
      <c r="D306" s="4" t="s">
        <v>6</v>
      </c>
      <c r="E306" s="4" t="s">
        <v>9</v>
      </c>
      <c r="F306" s="4">
        <v>5020000</v>
      </c>
      <c r="G306" s="4" t="s">
        <v>27</v>
      </c>
      <c r="H306" s="7">
        <v>615.66</v>
      </c>
    </row>
    <row r="307" spans="1:8" x14ac:dyDescent="0.25">
      <c r="A307" s="3">
        <v>2010</v>
      </c>
      <c r="B307" s="4" t="s">
        <v>20</v>
      </c>
      <c r="C307" s="4">
        <v>181</v>
      </c>
      <c r="D307" s="4" t="s">
        <v>6</v>
      </c>
      <c r="E307" s="4" t="s">
        <v>9</v>
      </c>
      <c r="F307" s="4">
        <v>5020000</v>
      </c>
      <c r="G307" s="4" t="s">
        <v>27</v>
      </c>
      <c r="H307" s="7">
        <v>895.66</v>
      </c>
    </row>
    <row r="308" spans="1:8" x14ac:dyDescent="0.25">
      <c r="A308" s="3">
        <v>2013</v>
      </c>
      <c r="B308" s="4" t="s">
        <v>23</v>
      </c>
      <c r="C308" s="4">
        <v>181</v>
      </c>
      <c r="D308" s="4" t="s">
        <v>6</v>
      </c>
      <c r="E308" s="4" t="s">
        <v>9</v>
      </c>
      <c r="F308" s="4">
        <v>5020000</v>
      </c>
      <c r="G308" s="4" t="s">
        <v>27</v>
      </c>
      <c r="H308" s="7">
        <v>6434.75</v>
      </c>
    </row>
    <row r="309" spans="1:8" x14ac:dyDescent="0.25">
      <c r="A309" s="3">
        <v>2013</v>
      </c>
      <c r="B309" s="4" t="s">
        <v>21</v>
      </c>
      <c r="C309" s="4">
        <v>181</v>
      </c>
      <c r="D309" s="4" t="s">
        <v>6</v>
      </c>
      <c r="E309" s="4" t="s">
        <v>9</v>
      </c>
      <c r="F309" s="4">
        <v>5020000</v>
      </c>
      <c r="G309" s="4" t="s">
        <v>27</v>
      </c>
      <c r="H309" s="7">
        <v>7300.01</v>
      </c>
    </row>
    <row r="310" spans="1:8" x14ac:dyDescent="0.25">
      <c r="A310" s="3">
        <v>2013</v>
      </c>
      <c r="B310" s="4" t="s">
        <v>5</v>
      </c>
      <c r="C310" s="4">
        <v>181</v>
      </c>
      <c r="D310" s="4" t="s">
        <v>6</v>
      </c>
      <c r="E310" s="4" t="s">
        <v>9</v>
      </c>
      <c r="F310" s="4">
        <v>5020000</v>
      </c>
      <c r="G310" s="4" t="s">
        <v>27</v>
      </c>
      <c r="H310" s="7">
        <v>9257.89</v>
      </c>
    </row>
    <row r="311" spans="1:8" x14ac:dyDescent="0.25">
      <c r="A311" s="3">
        <v>2014</v>
      </c>
      <c r="B311" s="4" t="s">
        <v>5</v>
      </c>
      <c r="C311" s="4">
        <v>117</v>
      </c>
      <c r="D311" s="4" t="s">
        <v>6</v>
      </c>
      <c r="E311" s="4" t="s">
        <v>9</v>
      </c>
      <c r="F311" s="4">
        <v>5020000</v>
      </c>
      <c r="G311" s="4" t="s">
        <v>27</v>
      </c>
      <c r="H311" s="7">
        <v>10265.299999999999</v>
      </c>
    </row>
    <row r="312" spans="1:8" x14ac:dyDescent="0.25">
      <c r="A312" s="3">
        <v>2014</v>
      </c>
      <c r="B312" s="4" t="s">
        <v>5</v>
      </c>
      <c r="C312" s="4">
        <v>181</v>
      </c>
      <c r="D312" s="4" t="s">
        <v>6</v>
      </c>
      <c r="E312" s="4" t="s">
        <v>9</v>
      </c>
      <c r="F312" s="4">
        <v>5020000</v>
      </c>
      <c r="G312" s="4" t="s">
        <v>27</v>
      </c>
      <c r="H312" s="7">
        <v>10265.460000000001</v>
      </c>
    </row>
    <row r="313" spans="1:8" x14ac:dyDescent="0.25">
      <c r="A313" s="3">
        <v>2013</v>
      </c>
      <c r="B313" s="4" t="s">
        <v>22</v>
      </c>
      <c r="C313" s="4">
        <v>181</v>
      </c>
      <c r="D313" s="4" t="s">
        <v>6</v>
      </c>
      <c r="E313" s="4" t="s">
        <v>9</v>
      </c>
      <c r="F313" s="4">
        <v>5020000</v>
      </c>
      <c r="G313" s="4" t="s">
        <v>27</v>
      </c>
      <c r="H313" s="7">
        <v>10437.94</v>
      </c>
    </row>
    <row r="314" spans="1:8" x14ac:dyDescent="0.25">
      <c r="A314" s="3">
        <v>2013</v>
      </c>
      <c r="B314" s="4" t="s">
        <v>13</v>
      </c>
      <c r="C314" s="4">
        <v>181</v>
      </c>
      <c r="D314" s="4" t="s">
        <v>6</v>
      </c>
      <c r="E314" s="4" t="s">
        <v>9</v>
      </c>
      <c r="F314" s="4">
        <v>5020000</v>
      </c>
      <c r="G314" s="4" t="s">
        <v>27</v>
      </c>
      <c r="H314" s="7">
        <v>11518.6</v>
      </c>
    </row>
    <row r="315" spans="1:8" x14ac:dyDescent="0.25">
      <c r="A315" s="3">
        <v>2013</v>
      </c>
      <c r="B315" s="4" t="s">
        <v>17</v>
      </c>
      <c r="C315" s="4">
        <v>181</v>
      </c>
      <c r="D315" s="4" t="s">
        <v>6</v>
      </c>
      <c r="E315" s="4" t="s">
        <v>9</v>
      </c>
      <c r="F315" s="4">
        <v>5020000</v>
      </c>
      <c r="G315" s="4" t="s">
        <v>27</v>
      </c>
      <c r="H315" s="7">
        <v>11967.1</v>
      </c>
    </row>
    <row r="316" spans="1:8" x14ac:dyDescent="0.25">
      <c r="A316" s="3">
        <v>2013</v>
      </c>
      <c r="B316" s="4" t="s">
        <v>12</v>
      </c>
      <c r="C316" s="4">
        <v>181</v>
      </c>
      <c r="D316" s="4" t="s">
        <v>6</v>
      </c>
      <c r="E316" s="4" t="s">
        <v>9</v>
      </c>
      <c r="F316" s="4">
        <v>5020000</v>
      </c>
      <c r="G316" s="4" t="s">
        <v>27</v>
      </c>
      <c r="H316" s="7">
        <v>12702.19</v>
      </c>
    </row>
    <row r="317" spans="1:8" x14ac:dyDescent="0.25">
      <c r="A317" s="3">
        <v>2013</v>
      </c>
      <c r="B317" s="4" t="s">
        <v>11</v>
      </c>
      <c r="C317" s="4">
        <v>181</v>
      </c>
      <c r="D317" s="4" t="s">
        <v>6</v>
      </c>
      <c r="E317" s="4" t="s">
        <v>9</v>
      </c>
      <c r="F317" s="4">
        <v>5020000</v>
      </c>
      <c r="G317" s="4" t="s">
        <v>27</v>
      </c>
      <c r="H317" s="7">
        <v>13377.16</v>
      </c>
    </row>
    <row r="318" spans="1:8" x14ac:dyDescent="0.25">
      <c r="A318" s="3">
        <v>2014</v>
      </c>
      <c r="B318" s="4" t="s">
        <v>11</v>
      </c>
      <c r="C318" s="4">
        <v>181</v>
      </c>
      <c r="D318" s="4" t="s">
        <v>6</v>
      </c>
      <c r="E318" s="4" t="s">
        <v>9</v>
      </c>
      <c r="F318" s="4">
        <v>5020000</v>
      </c>
      <c r="G318" s="4" t="s">
        <v>27</v>
      </c>
      <c r="H318" s="7">
        <v>13764.49</v>
      </c>
    </row>
    <row r="319" spans="1:8" x14ac:dyDescent="0.25">
      <c r="A319" s="3">
        <v>2014</v>
      </c>
      <c r="B319" s="4" t="s">
        <v>11</v>
      </c>
      <c r="C319" s="4">
        <v>117</v>
      </c>
      <c r="D319" s="4" t="s">
        <v>6</v>
      </c>
      <c r="E319" s="4" t="s">
        <v>9</v>
      </c>
      <c r="F319" s="4">
        <v>5020000</v>
      </c>
      <c r="G319" s="4" t="s">
        <v>27</v>
      </c>
      <c r="H319" s="7">
        <v>13852.51</v>
      </c>
    </row>
    <row r="320" spans="1:8" x14ac:dyDescent="0.25">
      <c r="A320" s="3">
        <v>2014</v>
      </c>
      <c r="B320" s="4" t="s">
        <v>20</v>
      </c>
      <c r="C320" s="4">
        <v>117</v>
      </c>
      <c r="D320" s="4" t="s">
        <v>6</v>
      </c>
      <c r="E320" s="4" t="s">
        <v>9</v>
      </c>
      <c r="F320" s="4">
        <v>5020000</v>
      </c>
      <c r="G320" s="4" t="s">
        <v>27</v>
      </c>
      <c r="H320" s="7">
        <v>13877.810000000001</v>
      </c>
    </row>
    <row r="321" spans="1:8" x14ac:dyDescent="0.25">
      <c r="A321" s="3">
        <v>2014</v>
      </c>
      <c r="B321" s="4" t="s">
        <v>20</v>
      </c>
      <c r="C321" s="4">
        <v>181</v>
      </c>
      <c r="D321" s="4" t="s">
        <v>6</v>
      </c>
      <c r="E321" s="4" t="s">
        <v>9</v>
      </c>
      <c r="F321" s="4">
        <v>5020000</v>
      </c>
      <c r="G321" s="4" t="s">
        <v>27</v>
      </c>
      <c r="H321" s="7">
        <v>14080.169999999998</v>
      </c>
    </row>
    <row r="322" spans="1:8" x14ac:dyDescent="0.25">
      <c r="A322" s="3">
        <v>2014</v>
      </c>
      <c r="B322" s="4" t="s">
        <v>19</v>
      </c>
      <c r="C322" s="4">
        <v>117</v>
      </c>
      <c r="D322" s="4" t="s">
        <v>6</v>
      </c>
      <c r="E322" s="4" t="s">
        <v>9</v>
      </c>
      <c r="F322" s="4">
        <v>5020000</v>
      </c>
      <c r="G322" s="4" t="s">
        <v>27</v>
      </c>
      <c r="H322" s="7">
        <v>14104.32</v>
      </c>
    </row>
    <row r="323" spans="1:8" x14ac:dyDescent="0.25">
      <c r="A323" s="3">
        <v>2014</v>
      </c>
      <c r="B323" s="4" t="s">
        <v>19</v>
      </c>
      <c r="C323" s="4">
        <v>181</v>
      </c>
      <c r="D323" s="4" t="s">
        <v>6</v>
      </c>
      <c r="E323" s="4" t="s">
        <v>9</v>
      </c>
      <c r="F323" s="4">
        <v>5020000</v>
      </c>
      <c r="G323" s="4" t="s">
        <v>27</v>
      </c>
      <c r="H323" s="7">
        <v>14187.43</v>
      </c>
    </row>
    <row r="324" spans="1:8" x14ac:dyDescent="0.25">
      <c r="A324" s="3">
        <v>2013</v>
      </c>
      <c r="B324" s="4" t="s">
        <v>20</v>
      </c>
      <c r="C324" s="4">
        <v>181</v>
      </c>
      <c r="D324" s="4" t="s">
        <v>6</v>
      </c>
      <c r="E324" s="4" t="s">
        <v>9</v>
      </c>
      <c r="F324" s="4">
        <v>5020000</v>
      </c>
      <c r="G324" s="4" t="s">
        <v>27</v>
      </c>
      <c r="H324" s="7">
        <v>14308.38</v>
      </c>
    </row>
    <row r="325" spans="1:8" x14ac:dyDescent="0.25">
      <c r="A325" s="3">
        <v>2013</v>
      </c>
      <c r="B325" s="4" t="s">
        <v>19</v>
      </c>
      <c r="C325" s="4">
        <v>181</v>
      </c>
      <c r="D325" s="4" t="s">
        <v>6</v>
      </c>
      <c r="E325" s="4" t="s">
        <v>9</v>
      </c>
      <c r="F325" s="4">
        <v>5020000</v>
      </c>
      <c r="G325" s="4" t="s">
        <v>27</v>
      </c>
      <c r="H325" s="7">
        <v>14393.97</v>
      </c>
    </row>
    <row r="326" spans="1:8" x14ac:dyDescent="0.25">
      <c r="A326" s="3">
        <v>2014</v>
      </c>
      <c r="B326" s="4" t="s">
        <v>17</v>
      </c>
      <c r="C326" s="4">
        <v>117</v>
      </c>
      <c r="D326" s="4" t="s">
        <v>6</v>
      </c>
      <c r="E326" s="4" t="s">
        <v>9</v>
      </c>
      <c r="F326" s="4">
        <v>5020000</v>
      </c>
      <c r="G326" s="4" t="s">
        <v>27</v>
      </c>
      <c r="H326" s="7">
        <v>14595.73</v>
      </c>
    </row>
    <row r="327" spans="1:8" x14ac:dyDescent="0.25">
      <c r="A327" s="3">
        <v>2013</v>
      </c>
      <c r="B327" s="4" t="s">
        <v>18</v>
      </c>
      <c r="C327" s="4">
        <v>181</v>
      </c>
      <c r="D327" s="4" t="s">
        <v>6</v>
      </c>
      <c r="E327" s="4" t="s">
        <v>9</v>
      </c>
      <c r="F327" s="4">
        <v>5020000</v>
      </c>
      <c r="G327" s="4" t="s">
        <v>27</v>
      </c>
      <c r="H327" s="7">
        <v>15210.82</v>
      </c>
    </row>
    <row r="328" spans="1:8" x14ac:dyDescent="0.25">
      <c r="A328" s="3">
        <v>2014</v>
      </c>
      <c r="B328" s="4" t="s">
        <v>12</v>
      </c>
      <c r="C328" s="4">
        <v>181</v>
      </c>
      <c r="D328" s="4" t="s">
        <v>6</v>
      </c>
      <c r="E328" s="4" t="s">
        <v>9</v>
      </c>
      <c r="F328" s="4">
        <v>5020000</v>
      </c>
      <c r="G328" s="4" t="s">
        <v>27</v>
      </c>
      <c r="H328" s="7">
        <v>15231.18</v>
      </c>
    </row>
    <row r="329" spans="1:8" x14ac:dyDescent="0.25">
      <c r="A329" s="3">
        <v>2013</v>
      </c>
      <c r="B329" s="4" t="s">
        <v>15</v>
      </c>
      <c r="C329" s="4">
        <v>181</v>
      </c>
      <c r="D329" s="4" t="s">
        <v>6</v>
      </c>
      <c r="E329" s="4" t="s">
        <v>9</v>
      </c>
      <c r="F329" s="4">
        <v>5020000</v>
      </c>
      <c r="G329" s="4" t="s">
        <v>27</v>
      </c>
      <c r="H329" s="7">
        <v>15294.86</v>
      </c>
    </row>
    <row r="330" spans="1:8" x14ac:dyDescent="0.25">
      <c r="A330" s="3">
        <v>2014</v>
      </c>
      <c r="B330" s="4" t="s">
        <v>12</v>
      </c>
      <c r="C330" s="4">
        <v>117</v>
      </c>
      <c r="D330" s="4" t="s">
        <v>6</v>
      </c>
      <c r="E330" s="4" t="s">
        <v>9</v>
      </c>
      <c r="F330" s="4">
        <v>5020000</v>
      </c>
      <c r="G330" s="4" t="s">
        <v>27</v>
      </c>
      <c r="H330" s="7">
        <v>15316.67</v>
      </c>
    </row>
    <row r="331" spans="1:8" x14ac:dyDescent="0.25">
      <c r="A331" s="3">
        <v>2014</v>
      </c>
      <c r="B331" s="4" t="s">
        <v>17</v>
      </c>
      <c r="C331" s="4">
        <v>181</v>
      </c>
      <c r="D331" s="4" t="s">
        <v>6</v>
      </c>
      <c r="E331" s="4" t="s">
        <v>9</v>
      </c>
      <c r="F331" s="4">
        <v>5020000</v>
      </c>
      <c r="G331" s="4" t="s">
        <v>27</v>
      </c>
      <c r="H331" s="7">
        <v>15449.23</v>
      </c>
    </row>
    <row r="332" spans="1:8" x14ac:dyDescent="0.25">
      <c r="A332" s="3">
        <v>2014</v>
      </c>
      <c r="B332" s="4" t="s">
        <v>23</v>
      </c>
      <c r="C332" s="4">
        <v>181</v>
      </c>
      <c r="D332" s="4" t="s">
        <v>6</v>
      </c>
      <c r="E332" s="4" t="s">
        <v>9</v>
      </c>
      <c r="F332" s="4">
        <v>5020000</v>
      </c>
      <c r="G332" s="4" t="s">
        <v>27</v>
      </c>
      <c r="H332" s="7">
        <v>15568.94</v>
      </c>
    </row>
    <row r="333" spans="1:8" x14ac:dyDescent="0.25">
      <c r="A333" s="3">
        <v>2014</v>
      </c>
      <c r="B333" s="4" t="s">
        <v>13</v>
      </c>
      <c r="C333" s="4">
        <v>117</v>
      </c>
      <c r="D333" s="4" t="s">
        <v>6</v>
      </c>
      <c r="E333" s="4" t="s">
        <v>9</v>
      </c>
      <c r="F333" s="4">
        <v>5020000</v>
      </c>
      <c r="G333" s="4" t="s">
        <v>27</v>
      </c>
      <c r="H333" s="7">
        <v>15965.34</v>
      </c>
    </row>
    <row r="334" spans="1:8" x14ac:dyDescent="0.25">
      <c r="A334" s="3">
        <v>2014</v>
      </c>
      <c r="B334" s="4" t="s">
        <v>13</v>
      </c>
      <c r="C334" s="4">
        <v>181</v>
      </c>
      <c r="D334" s="4" t="s">
        <v>6</v>
      </c>
      <c r="E334" s="4" t="s">
        <v>9</v>
      </c>
      <c r="F334" s="4">
        <v>5020000</v>
      </c>
      <c r="G334" s="4" t="s">
        <v>27</v>
      </c>
      <c r="H334" s="7">
        <v>16307.33</v>
      </c>
    </row>
    <row r="335" spans="1:8" x14ac:dyDescent="0.25">
      <c r="A335" s="3">
        <v>2014</v>
      </c>
      <c r="B335" s="4" t="s">
        <v>23</v>
      </c>
      <c r="C335" s="4">
        <v>117</v>
      </c>
      <c r="D335" s="4" t="s">
        <v>6</v>
      </c>
      <c r="E335" s="4" t="s">
        <v>9</v>
      </c>
      <c r="F335" s="4">
        <v>5020000</v>
      </c>
      <c r="G335" s="4" t="s">
        <v>27</v>
      </c>
      <c r="H335" s="7">
        <v>16392.87</v>
      </c>
    </row>
    <row r="336" spans="1:8" x14ac:dyDescent="0.25">
      <c r="A336" s="3">
        <v>2014</v>
      </c>
      <c r="B336" s="4" t="s">
        <v>18</v>
      </c>
      <c r="C336" s="4">
        <v>117</v>
      </c>
      <c r="D336" s="4" t="s">
        <v>6</v>
      </c>
      <c r="E336" s="4" t="s">
        <v>9</v>
      </c>
      <c r="F336" s="4">
        <v>5020000</v>
      </c>
      <c r="G336" s="4" t="s">
        <v>27</v>
      </c>
      <c r="H336" s="7">
        <v>17125.32</v>
      </c>
    </row>
    <row r="337" spans="1:8" x14ac:dyDescent="0.25">
      <c r="A337" s="3">
        <v>2014</v>
      </c>
      <c r="B337" s="4" t="s">
        <v>18</v>
      </c>
      <c r="C337" s="4">
        <v>181</v>
      </c>
      <c r="D337" s="4" t="s">
        <v>6</v>
      </c>
      <c r="E337" s="4" t="s">
        <v>9</v>
      </c>
      <c r="F337" s="4">
        <v>5020000</v>
      </c>
      <c r="G337" s="4" t="s">
        <v>27</v>
      </c>
      <c r="H337" s="7">
        <v>17159.150000000001</v>
      </c>
    </row>
    <row r="338" spans="1:8" x14ac:dyDescent="0.25">
      <c r="A338" s="3">
        <v>2014</v>
      </c>
      <c r="B338" s="4" t="s">
        <v>22</v>
      </c>
      <c r="C338" s="4">
        <v>181</v>
      </c>
      <c r="D338" s="4" t="s">
        <v>6</v>
      </c>
      <c r="E338" s="4" t="s">
        <v>9</v>
      </c>
      <c r="F338" s="4">
        <v>5020000</v>
      </c>
      <c r="G338" s="4" t="s">
        <v>27</v>
      </c>
      <c r="H338" s="7">
        <v>17505.72</v>
      </c>
    </row>
    <row r="339" spans="1:8" x14ac:dyDescent="0.25">
      <c r="A339" s="3">
        <v>2014</v>
      </c>
      <c r="B339" s="4" t="s">
        <v>22</v>
      </c>
      <c r="C339" s="4">
        <v>117</v>
      </c>
      <c r="D339" s="4" t="s">
        <v>6</v>
      </c>
      <c r="E339" s="4" t="s">
        <v>9</v>
      </c>
      <c r="F339" s="4">
        <v>5020000</v>
      </c>
      <c r="G339" s="4" t="s">
        <v>27</v>
      </c>
      <c r="H339" s="7">
        <v>18022.490000000002</v>
      </c>
    </row>
    <row r="340" spans="1:8" x14ac:dyDescent="0.25">
      <c r="A340" s="3">
        <v>2014</v>
      </c>
      <c r="B340" s="4" t="s">
        <v>15</v>
      </c>
      <c r="C340" s="4">
        <v>117</v>
      </c>
      <c r="D340" s="4" t="s">
        <v>6</v>
      </c>
      <c r="E340" s="4" t="s">
        <v>9</v>
      </c>
      <c r="F340" s="4">
        <v>5020000</v>
      </c>
      <c r="G340" s="4" t="s">
        <v>27</v>
      </c>
      <c r="H340" s="7">
        <v>18414.87</v>
      </c>
    </row>
    <row r="341" spans="1:8" x14ac:dyDescent="0.25">
      <c r="A341" s="3">
        <v>2014</v>
      </c>
      <c r="B341" s="4" t="s">
        <v>15</v>
      </c>
      <c r="C341" s="4">
        <v>181</v>
      </c>
      <c r="D341" s="4" t="s">
        <v>6</v>
      </c>
      <c r="E341" s="4" t="s">
        <v>9</v>
      </c>
      <c r="F341" s="4">
        <v>5020000</v>
      </c>
      <c r="G341" s="4" t="s">
        <v>27</v>
      </c>
      <c r="H341" s="7">
        <v>20858.559999999998</v>
      </c>
    </row>
    <row r="342" spans="1:8" x14ac:dyDescent="0.25">
      <c r="A342" s="3">
        <v>2014</v>
      </c>
      <c r="B342" s="4" t="s">
        <v>21</v>
      </c>
      <c r="C342" s="4">
        <v>181</v>
      </c>
      <c r="D342" s="4" t="s">
        <v>6</v>
      </c>
      <c r="E342" s="4" t="s">
        <v>9</v>
      </c>
      <c r="F342" s="4">
        <v>5020000</v>
      </c>
      <c r="G342" s="4" t="s">
        <v>27</v>
      </c>
      <c r="H342" s="7">
        <v>23555.02</v>
      </c>
    </row>
    <row r="343" spans="1:8" x14ac:dyDescent="0.25">
      <c r="A343" s="3">
        <v>2014</v>
      </c>
      <c r="B343" s="4" t="s">
        <v>21</v>
      </c>
      <c r="C343" s="4">
        <v>117</v>
      </c>
      <c r="D343" s="4" t="s">
        <v>6</v>
      </c>
      <c r="E343" s="4" t="s">
        <v>9</v>
      </c>
      <c r="F343" s="4">
        <v>5020000</v>
      </c>
      <c r="G343" s="4" t="s">
        <v>27</v>
      </c>
      <c r="H343" s="7">
        <v>23768.31</v>
      </c>
    </row>
    <row r="344" spans="1:8" x14ac:dyDescent="0.25">
      <c r="A344" s="3">
        <v>2007</v>
      </c>
      <c r="B344" s="4" t="s">
        <v>5</v>
      </c>
      <c r="C344" s="4">
        <v>181</v>
      </c>
      <c r="D344" s="4" t="s">
        <v>6</v>
      </c>
      <c r="E344" s="4" t="s">
        <v>42</v>
      </c>
      <c r="F344" s="4">
        <v>5020004</v>
      </c>
      <c r="G344" s="4" t="s">
        <v>29</v>
      </c>
      <c r="H344" s="7">
        <v>74296.179999999993</v>
      </c>
    </row>
    <row r="345" spans="1:8" x14ac:dyDescent="0.25">
      <c r="A345" s="3">
        <v>2013</v>
      </c>
      <c r="B345" s="4" t="s">
        <v>15</v>
      </c>
      <c r="C345" s="4">
        <v>181</v>
      </c>
      <c r="D345" s="4" t="s">
        <v>6</v>
      </c>
      <c r="E345" s="4" t="s">
        <v>42</v>
      </c>
      <c r="F345" s="4">
        <v>5020004</v>
      </c>
      <c r="G345" s="4" t="s">
        <v>29</v>
      </c>
      <c r="H345" s="7">
        <v>74626.759999999995</v>
      </c>
    </row>
    <row r="346" spans="1:8" x14ac:dyDescent="0.25">
      <c r="A346" s="3">
        <v>2014</v>
      </c>
      <c r="B346" s="4" t="s">
        <v>21</v>
      </c>
      <c r="C346" s="4">
        <v>117</v>
      </c>
      <c r="D346" s="4" t="s">
        <v>6</v>
      </c>
      <c r="E346" s="4" t="s">
        <v>42</v>
      </c>
      <c r="F346" s="4">
        <v>5020004</v>
      </c>
      <c r="G346" s="4" t="s">
        <v>29</v>
      </c>
      <c r="H346" s="7">
        <v>126308.44</v>
      </c>
    </row>
    <row r="347" spans="1:8" x14ac:dyDescent="0.25">
      <c r="A347" s="3">
        <v>2007</v>
      </c>
      <c r="B347" s="4" t="s">
        <v>11</v>
      </c>
      <c r="C347" s="4">
        <v>181</v>
      </c>
      <c r="D347" s="4" t="s">
        <v>6</v>
      </c>
      <c r="E347" s="4" t="s">
        <v>42</v>
      </c>
      <c r="F347" s="4">
        <v>5020004</v>
      </c>
      <c r="G347" s="4" t="s">
        <v>29</v>
      </c>
      <c r="H347" s="7">
        <v>134306.82999999999</v>
      </c>
    </row>
    <row r="348" spans="1:8" x14ac:dyDescent="0.25">
      <c r="A348" s="3">
        <v>2007</v>
      </c>
      <c r="B348" s="4" t="s">
        <v>15</v>
      </c>
      <c r="C348" s="4">
        <v>181</v>
      </c>
      <c r="D348" s="4" t="s">
        <v>6</v>
      </c>
      <c r="E348" s="4" t="s">
        <v>42</v>
      </c>
      <c r="F348" s="4">
        <v>5020004</v>
      </c>
      <c r="G348" s="4" t="s">
        <v>29</v>
      </c>
      <c r="H348" s="7">
        <v>141752.41</v>
      </c>
    </row>
    <row r="349" spans="1:8" x14ac:dyDescent="0.25">
      <c r="A349" s="3">
        <v>2007</v>
      </c>
      <c r="B349" s="4" t="s">
        <v>13</v>
      </c>
      <c r="C349" s="4">
        <v>181</v>
      </c>
      <c r="D349" s="4" t="s">
        <v>6</v>
      </c>
      <c r="E349" s="4" t="s">
        <v>42</v>
      </c>
      <c r="F349" s="4">
        <v>5020004</v>
      </c>
      <c r="G349" s="4" t="s">
        <v>29</v>
      </c>
      <c r="H349" s="7">
        <v>147358.41</v>
      </c>
    </row>
    <row r="350" spans="1:8" x14ac:dyDescent="0.25">
      <c r="A350" s="3">
        <v>2014</v>
      </c>
      <c r="B350" s="4" t="s">
        <v>19</v>
      </c>
      <c r="C350" s="4">
        <v>117</v>
      </c>
      <c r="D350" s="4" t="s">
        <v>6</v>
      </c>
      <c r="E350" s="4" t="s">
        <v>42</v>
      </c>
      <c r="F350" s="4">
        <v>5020004</v>
      </c>
      <c r="G350" s="4" t="s">
        <v>29</v>
      </c>
      <c r="H350" s="7">
        <v>182681.53</v>
      </c>
    </row>
    <row r="351" spans="1:8" x14ac:dyDescent="0.25">
      <c r="A351" s="3">
        <v>2007</v>
      </c>
      <c r="B351" s="4" t="s">
        <v>17</v>
      </c>
      <c r="C351" s="4">
        <v>181</v>
      </c>
      <c r="D351" s="4" t="s">
        <v>6</v>
      </c>
      <c r="E351" s="4" t="s">
        <v>42</v>
      </c>
      <c r="F351" s="4">
        <v>5020004</v>
      </c>
      <c r="G351" s="4" t="s">
        <v>29</v>
      </c>
      <c r="H351" s="7">
        <v>185954.88</v>
      </c>
    </row>
    <row r="352" spans="1:8" x14ac:dyDescent="0.25">
      <c r="A352" s="3">
        <v>2014</v>
      </c>
      <c r="B352" s="4" t="s">
        <v>22</v>
      </c>
      <c r="C352" s="4">
        <v>117</v>
      </c>
      <c r="D352" s="4" t="s">
        <v>6</v>
      </c>
      <c r="E352" s="4" t="s">
        <v>42</v>
      </c>
      <c r="F352" s="4">
        <v>5020004</v>
      </c>
      <c r="G352" s="4" t="s">
        <v>29</v>
      </c>
      <c r="H352" s="7">
        <v>204587.78</v>
      </c>
    </row>
    <row r="353" spans="1:8" x14ac:dyDescent="0.25">
      <c r="A353" s="3">
        <v>2014</v>
      </c>
      <c r="B353" s="4" t="s">
        <v>23</v>
      </c>
      <c r="C353" s="4">
        <v>181</v>
      </c>
      <c r="D353" s="4" t="s">
        <v>6</v>
      </c>
      <c r="E353" s="4" t="s">
        <v>42</v>
      </c>
      <c r="F353" s="4">
        <v>5020004</v>
      </c>
      <c r="G353" s="4" t="s">
        <v>29</v>
      </c>
      <c r="H353" s="7">
        <v>205466.68</v>
      </c>
    </row>
    <row r="354" spans="1:8" x14ac:dyDescent="0.25">
      <c r="A354" s="3">
        <v>2014</v>
      </c>
      <c r="B354" s="4" t="s">
        <v>17</v>
      </c>
      <c r="C354" s="4">
        <v>117</v>
      </c>
      <c r="D354" s="4" t="s">
        <v>6</v>
      </c>
      <c r="E354" s="4" t="s">
        <v>42</v>
      </c>
      <c r="F354" s="4">
        <v>5020004</v>
      </c>
      <c r="G354" s="4" t="s">
        <v>29</v>
      </c>
      <c r="H354" s="7">
        <v>206752.25</v>
      </c>
    </row>
    <row r="355" spans="1:8" x14ac:dyDescent="0.25">
      <c r="A355" s="3">
        <v>2014</v>
      </c>
      <c r="B355" s="4" t="s">
        <v>23</v>
      </c>
      <c r="C355" s="4">
        <v>117</v>
      </c>
      <c r="D355" s="4" t="s">
        <v>6</v>
      </c>
      <c r="E355" s="4" t="s">
        <v>42</v>
      </c>
      <c r="F355" s="4">
        <v>5020004</v>
      </c>
      <c r="G355" s="4" t="s">
        <v>29</v>
      </c>
      <c r="H355" s="7">
        <v>216383.93999999997</v>
      </c>
    </row>
    <row r="356" spans="1:8" x14ac:dyDescent="0.25">
      <c r="A356" s="3">
        <v>2007</v>
      </c>
      <c r="B356" s="4" t="s">
        <v>12</v>
      </c>
      <c r="C356" s="4">
        <v>181</v>
      </c>
      <c r="D356" s="4" t="s">
        <v>6</v>
      </c>
      <c r="E356" s="4" t="s">
        <v>42</v>
      </c>
      <c r="F356" s="4">
        <v>5020004</v>
      </c>
      <c r="G356" s="4" t="s">
        <v>29</v>
      </c>
      <c r="H356" s="7">
        <v>223053</v>
      </c>
    </row>
    <row r="357" spans="1:8" x14ac:dyDescent="0.25">
      <c r="A357" s="3">
        <v>2014</v>
      </c>
      <c r="B357" s="4" t="s">
        <v>11</v>
      </c>
      <c r="C357" s="4">
        <v>181</v>
      </c>
      <c r="D357" s="4" t="s">
        <v>6</v>
      </c>
      <c r="E357" s="4" t="s">
        <v>42</v>
      </c>
      <c r="F357" s="4">
        <v>5020004</v>
      </c>
      <c r="G357" s="4" t="s">
        <v>29</v>
      </c>
      <c r="H357" s="7">
        <v>244108.62100000001</v>
      </c>
    </row>
    <row r="358" spans="1:8" x14ac:dyDescent="0.25">
      <c r="A358" s="3">
        <v>2014</v>
      </c>
      <c r="B358" s="4" t="s">
        <v>11</v>
      </c>
      <c r="C358" s="4">
        <v>117</v>
      </c>
      <c r="D358" s="4" t="s">
        <v>6</v>
      </c>
      <c r="E358" s="4" t="s">
        <v>42</v>
      </c>
      <c r="F358" s="4">
        <v>5020004</v>
      </c>
      <c r="G358" s="4" t="s">
        <v>29</v>
      </c>
      <c r="H358" s="7">
        <v>245546.889</v>
      </c>
    </row>
    <row r="359" spans="1:8" x14ac:dyDescent="0.25">
      <c r="A359" s="3">
        <v>2009</v>
      </c>
      <c r="B359" s="4" t="s">
        <v>15</v>
      </c>
      <c r="C359" s="4">
        <v>181</v>
      </c>
      <c r="D359" s="4" t="s">
        <v>6</v>
      </c>
      <c r="E359" s="4" t="s">
        <v>42</v>
      </c>
      <c r="F359" s="4">
        <v>5020004</v>
      </c>
      <c r="G359" s="4" t="s">
        <v>29</v>
      </c>
      <c r="H359" s="7">
        <v>255122.01</v>
      </c>
    </row>
    <row r="360" spans="1:8" x14ac:dyDescent="0.25">
      <c r="A360" s="3">
        <v>2013</v>
      </c>
      <c r="B360" s="4" t="s">
        <v>23</v>
      </c>
      <c r="C360" s="4">
        <v>181</v>
      </c>
      <c r="D360" s="4" t="s">
        <v>6</v>
      </c>
      <c r="E360" s="4" t="s">
        <v>42</v>
      </c>
      <c r="F360" s="4">
        <v>5020004</v>
      </c>
      <c r="G360" s="4" t="s">
        <v>29</v>
      </c>
      <c r="H360" s="7">
        <v>284071.5</v>
      </c>
    </row>
    <row r="361" spans="1:8" x14ac:dyDescent="0.25">
      <c r="A361" s="3">
        <v>2009</v>
      </c>
      <c r="B361" s="4" t="s">
        <v>20</v>
      </c>
      <c r="C361" s="4">
        <v>181</v>
      </c>
      <c r="D361" s="4" t="s">
        <v>6</v>
      </c>
      <c r="E361" s="4" t="s">
        <v>42</v>
      </c>
      <c r="F361" s="4">
        <v>5020004</v>
      </c>
      <c r="G361" s="4" t="s">
        <v>29</v>
      </c>
      <c r="H361" s="7">
        <v>285918.55000000005</v>
      </c>
    </row>
    <row r="362" spans="1:8" x14ac:dyDescent="0.25">
      <c r="A362" s="3">
        <v>2014</v>
      </c>
      <c r="B362" s="4" t="s">
        <v>5</v>
      </c>
      <c r="C362" s="4">
        <v>181</v>
      </c>
      <c r="D362" s="4" t="s">
        <v>6</v>
      </c>
      <c r="E362" s="4" t="s">
        <v>42</v>
      </c>
      <c r="F362" s="4">
        <v>5020004</v>
      </c>
      <c r="G362" s="4" t="s">
        <v>29</v>
      </c>
      <c r="H362" s="7">
        <v>302231.90000000002</v>
      </c>
    </row>
    <row r="363" spans="1:8" x14ac:dyDescent="0.25">
      <c r="A363" s="3">
        <v>2013</v>
      </c>
      <c r="B363" s="4" t="s">
        <v>13</v>
      </c>
      <c r="C363" s="4">
        <v>181</v>
      </c>
      <c r="D363" s="4" t="s">
        <v>6</v>
      </c>
      <c r="E363" s="4" t="s">
        <v>42</v>
      </c>
      <c r="F363" s="4">
        <v>5020004</v>
      </c>
      <c r="G363" s="4" t="s">
        <v>29</v>
      </c>
      <c r="H363" s="7">
        <v>306607.10000000003</v>
      </c>
    </row>
    <row r="364" spans="1:8" x14ac:dyDescent="0.25">
      <c r="A364" s="3">
        <v>2014</v>
      </c>
      <c r="B364" s="4" t="s">
        <v>20</v>
      </c>
      <c r="C364" s="4">
        <v>117</v>
      </c>
      <c r="D364" s="4" t="s">
        <v>6</v>
      </c>
      <c r="E364" s="4" t="s">
        <v>42</v>
      </c>
      <c r="F364" s="4">
        <v>5020004</v>
      </c>
      <c r="G364" s="4" t="s">
        <v>29</v>
      </c>
      <c r="H364" s="7">
        <v>308617.74</v>
      </c>
    </row>
    <row r="365" spans="1:8" x14ac:dyDescent="0.25">
      <c r="A365" s="3">
        <v>2014</v>
      </c>
      <c r="B365" s="4" t="s">
        <v>20</v>
      </c>
      <c r="C365" s="4">
        <v>181</v>
      </c>
      <c r="D365" s="4" t="s">
        <v>6</v>
      </c>
      <c r="E365" s="4" t="s">
        <v>42</v>
      </c>
      <c r="F365" s="4">
        <v>5020004</v>
      </c>
      <c r="G365" s="4" t="s">
        <v>29</v>
      </c>
      <c r="H365" s="7">
        <v>313160.55000000005</v>
      </c>
    </row>
    <row r="366" spans="1:8" x14ac:dyDescent="0.25">
      <c r="A366" s="3">
        <v>2008</v>
      </c>
      <c r="B366" s="4" t="s">
        <v>22</v>
      </c>
      <c r="C366" s="4">
        <v>181</v>
      </c>
      <c r="D366" s="4" t="s">
        <v>6</v>
      </c>
      <c r="E366" s="4" t="s">
        <v>42</v>
      </c>
      <c r="F366" s="4">
        <v>5020004</v>
      </c>
      <c r="G366" s="4" t="s">
        <v>29</v>
      </c>
      <c r="H366" s="7">
        <v>313654.96999999997</v>
      </c>
    </row>
    <row r="367" spans="1:8" x14ac:dyDescent="0.25">
      <c r="A367" s="3">
        <v>2010</v>
      </c>
      <c r="B367" s="4" t="s">
        <v>20</v>
      </c>
      <c r="C367" s="4">
        <v>181</v>
      </c>
      <c r="D367" s="4" t="s">
        <v>6</v>
      </c>
      <c r="E367" s="4" t="s">
        <v>42</v>
      </c>
      <c r="F367" s="4">
        <v>5020004</v>
      </c>
      <c r="G367" s="4" t="s">
        <v>29</v>
      </c>
      <c r="H367" s="7">
        <v>325677.98000000004</v>
      </c>
    </row>
    <row r="368" spans="1:8" x14ac:dyDescent="0.25">
      <c r="A368" s="3">
        <v>2007</v>
      </c>
      <c r="B368" s="4" t="s">
        <v>18</v>
      </c>
      <c r="C368" s="4">
        <v>181</v>
      </c>
      <c r="D368" s="4" t="s">
        <v>6</v>
      </c>
      <c r="E368" s="4" t="s">
        <v>42</v>
      </c>
      <c r="F368" s="4">
        <v>5020004</v>
      </c>
      <c r="G368" s="4" t="s">
        <v>29</v>
      </c>
      <c r="H368" s="7">
        <v>326491.17</v>
      </c>
    </row>
    <row r="369" spans="1:8" x14ac:dyDescent="0.25">
      <c r="A369" s="3">
        <v>2008</v>
      </c>
      <c r="B369" s="4" t="s">
        <v>12</v>
      </c>
      <c r="C369" s="4">
        <v>181</v>
      </c>
      <c r="D369" s="4" t="s">
        <v>6</v>
      </c>
      <c r="E369" s="4" t="s">
        <v>42</v>
      </c>
      <c r="F369" s="4">
        <v>5020004</v>
      </c>
      <c r="G369" s="4" t="s">
        <v>29</v>
      </c>
      <c r="H369" s="7">
        <v>326835.68</v>
      </c>
    </row>
    <row r="370" spans="1:8" x14ac:dyDescent="0.25">
      <c r="A370" s="3">
        <v>2008</v>
      </c>
      <c r="B370" s="4" t="s">
        <v>13</v>
      </c>
      <c r="C370" s="4">
        <v>181</v>
      </c>
      <c r="D370" s="4" t="s">
        <v>6</v>
      </c>
      <c r="E370" s="4" t="s">
        <v>42</v>
      </c>
      <c r="F370" s="4">
        <v>5020004</v>
      </c>
      <c r="G370" s="4" t="s">
        <v>29</v>
      </c>
      <c r="H370" s="7">
        <v>338553.34</v>
      </c>
    </row>
    <row r="371" spans="1:8" x14ac:dyDescent="0.25">
      <c r="A371" s="3">
        <v>2014</v>
      </c>
      <c r="B371" s="4" t="s">
        <v>5</v>
      </c>
      <c r="C371" s="4">
        <v>117</v>
      </c>
      <c r="D371" s="4" t="s">
        <v>6</v>
      </c>
      <c r="E371" s="4" t="s">
        <v>42</v>
      </c>
      <c r="F371" s="4">
        <v>5020004</v>
      </c>
      <c r="G371" s="4" t="s">
        <v>29</v>
      </c>
      <c r="H371" s="7">
        <v>340846.18</v>
      </c>
    </row>
    <row r="372" spans="1:8" x14ac:dyDescent="0.25">
      <c r="A372" s="3">
        <v>2014</v>
      </c>
      <c r="B372" s="4" t="s">
        <v>15</v>
      </c>
      <c r="C372" s="4">
        <v>117</v>
      </c>
      <c r="D372" s="4" t="s">
        <v>6</v>
      </c>
      <c r="E372" s="4" t="s">
        <v>42</v>
      </c>
      <c r="F372" s="4">
        <v>5020004</v>
      </c>
      <c r="G372" s="4" t="s">
        <v>29</v>
      </c>
      <c r="H372" s="7">
        <v>348160.69</v>
      </c>
    </row>
    <row r="373" spans="1:8" x14ac:dyDescent="0.25">
      <c r="A373" s="3">
        <v>2014</v>
      </c>
      <c r="B373" s="4" t="s">
        <v>21</v>
      </c>
      <c r="C373" s="4">
        <v>181</v>
      </c>
      <c r="D373" s="4" t="s">
        <v>6</v>
      </c>
      <c r="E373" s="4" t="s">
        <v>42</v>
      </c>
      <c r="F373" s="4">
        <v>5020004</v>
      </c>
      <c r="G373" s="4" t="s">
        <v>29</v>
      </c>
      <c r="H373" s="7">
        <v>349600.97</v>
      </c>
    </row>
    <row r="374" spans="1:8" x14ac:dyDescent="0.25">
      <c r="A374" s="3">
        <v>2013</v>
      </c>
      <c r="B374" s="4" t="s">
        <v>17</v>
      </c>
      <c r="C374" s="4">
        <v>181</v>
      </c>
      <c r="D374" s="4" t="s">
        <v>6</v>
      </c>
      <c r="E374" s="4" t="s">
        <v>42</v>
      </c>
      <c r="F374" s="4">
        <v>5020004</v>
      </c>
      <c r="G374" s="4" t="s">
        <v>29</v>
      </c>
      <c r="H374" s="7">
        <v>358242.29</v>
      </c>
    </row>
    <row r="375" spans="1:8" x14ac:dyDescent="0.25">
      <c r="A375" s="3">
        <v>2011</v>
      </c>
      <c r="B375" s="4" t="s">
        <v>15</v>
      </c>
      <c r="C375" s="4">
        <v>181</v>
      </c>
      <c r="D375" s="4" t="s">
        <v>6</v>
      </c>
      <c r="E375" s="4" t="s">
        <v>42</v>
      </c>
      <c r="F375" s="4">
        <v>5020004</v>
      </c>
      <c r="G375" s="4" t="s">
        <v>29</v>
      </c>
      <c r="H375" s="7">
        <v>361972.78</v>
      </c>
    </row>
    <row r="376" spans="1:8" x14ac:dyDescent="0.25">
      <c r="A376" s="3">
        <v>2009</v>
      </c>
      <c r="B376" s="4" t="s">
        <v>21</v>
      </c>
      <c r="C376" s="4">
        <v>181</v>
      </c>
      <c r="D376" s="4" t="s">
        <v>6</v>
      </c>
      <c r="E376" s="4" t="s">
        <v>42</v>
      </c>
      <c r="F376" s="4">
        <v>5020004</v>
      </c>
      <c r="G376" s="4" t="s">
        <v>29</v>
      </c>
      <c r="H376" s="7">
        <v>367908.54</v>
      </c>
    </row>
    <row r="377" spans="1:8" x14ac:dyDescent="0.25">
      <c r="A377" s="3">
        <v>2009</v>
      </c>
      <c r="B377" s="4" t="s">
        <v>13</v>
      </c>
      <c r="C377" s="4">
        <v>181</v>
      </c>
      <c r="D377" s="4" t="s">
        <v>6</v>
      </c>
      <c r="E377" s="4" t="s">
        <v>42</v>
      </c>
      <c r="F377" s="4">
        <v>5020004</v>
      </c>
      <c r="G377" s="4" t="s">
        <v>29</v>
      </c>
      <c r="H377" s="7">
        <v>368630.79</v>
      </c>
    </row>
    <row r="378" spans="1:8" x14ac:dyDescent="0.25">
      <c r="A378" s="3">
        <v>2010</v>
      </c>
      <c r="B378" s="4" t="s">
        <v>15</v>
      </c>
      <c r="C378" s="4">
        <v>181</v>
      </c>
      <c r="D378" s="4" t="s">
        <v>6</v>
      </c>
      <c r="E378" s="4" t="s">
        <v>42</v>
      </c>
      <c r="F378" s="4">
        <v>5020004</v>
      </c>
      <c r="G378" s="4" t="s">
        <v>29</v>
      </c>
      <c r="H378" s="7">
        <v>369388.39</v>
      </c>
    </row>
    <row r="379" spans="1:8" x14ac:dyDescent="0.25">
      <c r="A379" s="3">
        <v>2014</v>
      </c>
      <c r="B379" s="4" t="s">
        <v>12</v>
      </c>
      <c r="C379" s="4">
        <v>181</v>
      </c>
      <c r="D379" s="4" t="s">
        <v>6</v>
      </c>
      <c r="E379" s="4" t="s">
        <v>42</v>
      </c>
      <c r="F379" s="4">
        <v>5020004</v>
      </c>
      <c r="G379" s="4" t="s">
        <v>29</v>
      </c>
      <c r="H379" s="7">
        <v>373157.32</v>
      </c>
    </row>
    <row r="380" spans="1:8" x14ac:dyDescent="0.25">
      <c r="A380" s="3">
        <v>2014</v>
      </c>
      <c r="B380" s="4" t="s">
        <v>12</v>
      </c>
      <c r="C380" s="4">
        <v>117</v>
      </c>
      <c r="D380" s="4" t="s">
        <v>6</v>
      </c>
      <c r="E380" s="4" t="s">
        <v>42</v>
      </c>
      <c r="F380" s="4">
        <v>5020004</v>
      </c>
      <c r="G380" s="4" t="s">
        <v>29</v>
      </c>
      <c r="H380" s="7">
        <v>375179.54</v>
      </c>
    </row>
    <row r="381" spans="1:8" x14ac:dyDescent="0.25">
      <c r="A381" s="3">
        <v>2008</v>
      </c>
      <c r="B381" s="4" t="s">
        <v>15</v>
      </c>
      <c r="C381" s="4">
        <v>181</v>
      </c>
      <c r="D381" s="4" t="s">
        <v>6</v>
      </c>
      <c r="E381" s="4" t="s">
        <v>42</v>
      </c>
      <c r="F381" s="4">
        <v>5020004</v>
      </c>
      <c r="G381" s="4" t="s">
        <v>29</v>
      </c>
      <c r="H381" s="7">
        <v>378873.51</v>
      </c>
    </row>
    <row r="382" spans="1:8" x14ac:dyDescent="0.25">
      <c r="A382" s="3">
        <v>2009</v>
      </c>
      <c r="B382" s="4" t="s">
        <v>22</v>
      </c>
      <c r="C382" s="4">
        <v>181</v>
      </c>
      <c r="D382" s="4" t="s">
        <v>6</v>
      </c>
      <c r="E382" s="4" t="s">
        <v>42</v>
      </c>
      <c r="F382" s="4">
        <v>5020004</v>
      </c>
      <c r="G382" s="4" t="s">
        <v>29</v>
      </c>
      <c r="H382" s="7">
        <v>379311.28900000005</v>
      </c>
    </row>
    <row r="383" spans="1:8" x14ac:dyDescent="0.25">
      <c r="A383" s="3">
        <v>2008</v>
      </c>
      <c r="B383" s="4" t="s">
        <v>11</v>
      </c>
      <c r="C383" s="4">
        <v>181</v>
      </c>
      <c r="D383" s="4" t="s">
        <v>6</v>
      </c>
      <c r="E383" s="4" t="s">
        <v>42</v>
      </c>
      <c r="F383" s="4">
        <v>5020004</v>
      </c>
      <c r="G383" s="4" t="s">
        <v>29</v>
      </c>
      <c r="H383" s="7">
        <v>384655.69</v>
      </c>
    </row>
    <row r="384" spans="1:8" x14ac:dyDescent="0.25">
      <c r="A384" s="3">
        <v>2012</v>
      </c>
      <c r="B384" s="4" t="s">
        <v>12</v>
      </c>
      <c r="C384" s="4">
        <v>181</v>
      </c>
      <c r="D384" s="4" t="s">
        <v>6</v>
      </c>
      <c r="E384" s="4" t="s">
        <v>42</v>
      </c>
      <c r="F384" s="4">
        <v>5020004</v>
      </c>
      <c r="G384" s="4" t="s">
        <v>29</v>
      </c>
      <c r="H384" s="7">
        <v>392958.88</v>
      </c>
    </row>
    <row r="385" spans="1:8" x14ac:dyDescent="0.25">
      <c r="A385" s="3">
        <v>2008</v>
      </c>
      <c r="B385" s="4" t="s">
        <v>21</v>
      </c>
      <c r="C385" s="4">
        <v>181</v>
      </c>
      <c r="D385" s="4" t="s">
        <v>6</v>
      </c>
      <c r="E385" s="4" t="s">
        <v>42</v>
      </c>
      <c r="F385" s="4">
        <v>5020004</v>
      </c>
      <c r="G385" s="4" t="s">
        <v>29</v>
      </c>
      <c r="H385" s="7">
        <v>393789.92</v>
      </c>
    </row>
    <row r="386" spans="1:8" x14ac:dyDescent="0.25">
      <c r="A386" s="3">
        <v>2014</v>
      </c>
      <c r="B386" s="4" t="s">
        <v>15</v>
      </c>
      <c r="C386" s="4">
        <v>181</v>
      </c>
      <c r="D386" s="4" t="s">
        <v>6</v>
      </c>
      <c r="E386" s="4" t="s">
        <v>42</v>
      </c>
      <c r="F386" s="4">
        <v>5020004</v>
      </c>
      <c r="G386" s="4" t="s">
        <v>29</v>
      </c>
      <c r="H386" s="7">
        <v>394138.35</v>
      </c>
    </row>
    <row r="387" spans="1:8" x14ac:dyDescent="0.25">
      <c r="A387" s="3">
        <v>2008</v>
      </c>
      <c r="B387" s="4" t="s">
        <v>20</v>
      </c>
      <c r="C387" s="4">
        <v>181</v>
      </c>
      <c r="D387" s="4" t="s">
        <v>6</v>
      </c>
      <c r="E387" s="4" t="s">
        <v>42</v>
      </c>
      <c r="F387" s="4">
        <v>5020004</v>
      </c>
      <c r="G387" s="4" t="s">
        <v>29</v>
      </c>
      <c r="H387" s="7">
        <v>406712.85</v>
      </c>
    </row>
    <row r="388" spans="1:8" x14ac:dyDescent="0.25">
      <c r="A388" s="3">
        <v>2008</v>
      </c>
      <c r="B388" s="4" t="s">
        <v>18</v>
      </c>
      <c r="C388" s="4">
        <v>181</v>
      </c>
      <c r="D388" s="4" t="s">
        <v>6</v>
      </c>
      <c r="E388" s="4" t="s">
        <v>42</v>
      </c>
      <c r="F388" s="4">
        <v>5020004</v>
      </c>
      <c r="G388" s="4" t="s">
        <v>29</v>
      </c>
      <c r="H388" s="7">
        <v>411026.58</v>
      </c>
    </row>
    <row r="389" spans="1:8" x14ac:dyDescent="0.25">
      <c r="A389" s="3">
        <v>2007</v>
      </c>
      <c r="B389" s="4" t="s">
        <v>23</v>
      </c>
      <c r="C389" s="4">
        <v>181</v>
      </c>
      <c r="D389" s="4" t="s">
        <v>6</v>
      </c>
      <c r="E389" s="4" t="s">
        <v>42</v>
      </c>
      <c r="F389" s="4">
        <v>5020004</v>
      </c>
      <c r="G389" s="4" t="s">
        <v>29</v>
      </c>
      <c r="H389" s="7">
        <v>411641.01</v>
      </c>
    </row>
    <row r="390" spans="1:8" x14ac:dyDescent="0.25">
      <c r="A390" s="3">
        <v>2013</v>
      </c>
      <c r="B390" s="4" t="s">
        <v>18</v>
      </c>
      <c r="C390" s="4">
        <v>181</v>
      </c>
      <c r="D390" s="4" t="s">
        <v>6</v>
      </c>
      <c r="E390" s="4" t="s">
        <v>42</v>
      </c>
      <c r="F390" s="4">
        <v>5020004</v>
      </c>
      <c r="G390" s="4" t="s">
        <v>29</v>
      </c>
      <c r="H390" s="7">
        <v>419737.69999999995</v>
      </c>
    </row>
    <row r="391" spans="1:8" x14ac:dyDescent="0.25">
      <c r="A391" s="3">
        <v>2008</v>
      </c>
      <c r="B391" s="4" t="s">
        <v>17</v>
      </c>
      <c r="C391" s="4">
        <v>181</v>
      </c>
      <c r="D391" s="4" t="s">
        <v>6</v>
      </c>
      <c r="E391" s="4" t="s">
        <v>42</v>
      </c>
      <c r="F391" s="4">
        <v>5020004</v>
      </c>
      <c r="G391" s="4" t="s">
        <v>29</v>
      </c>
      <c r="H391" s="7">
        <v>432211.87</v>
      </c>
    </row>
    <row r="392" spans="1:8" x14ac:dyDescent="0.25">
      <c r="A392" s="3">
        <v>2012</v>
      </c>
      <c r="B392" s="4" t="s">
        <v>13</v>
      </c>
      <c r="C392" s="4">
        <v>181</v>
      </c>
      <c r="D392" s="4" t="s">
        <v>6</v>
      </c>
      <c r="E392" s="4" t="s">
        <v>42</v>
      </c>
      <c r="F392" s="4">
        <v>5020004</v>
      </c>
      <c r="G392" s="4" t="s">
        <v>29</v>
      </c>
      <c r="H392" s="7">
        <v>437466.92</v>
      </c>
    </row>
    <row r="393" spans="1:8" x14ac:dyDescent="0.25">
      <c r="A393" s="3">
        <v>2011</v>
      </c>
      <c r="B393" s="4" t="s">
        <v>11</v>
      </c>
      <c r="C393" s="4">
        <v>181</v>
      </c>
      <c r="D393" s="4" t="s">
        <v>6</v>
      </c>
      <c r="E393" s="4" t="s">
        <v>42</v>
      </c>
      <c r="F393" s="4">
        <v>5020004</v>
      </c>
      <c r="G393" s="4" t="s">
        <v>29</v>
      </c>
      <c r="H393" s="7">
        <v>442748.81</v>
      </c>
    </row>
    <row r="394" spans="1:8" x14ac:dyDescent="0.25">
      <c r="A394" s="3">
        <v>2011</v>
      </c>
      <c r="B394" s="4" t="s">
        <v>13</v>
      </c>
      <c r="C394" s="4">
        <v>181</v>
      </c>
      <c r="D394" s="4" t="s">
        <v>6</v>
      </c>
      <c r="E394" s="4" t="s">
        <v>42</v>
      </c>
      <c r="F394" s="4">
        <v>5020004</v>
      </c>
      <c r="G394" s="4" t="s">
        <v>29</v>
      </c>
      <c r="H394" s="7">
        <v>449681.35</v>
      </c>
    </row>
    <row r="395" spans="1:8" x14ac:dyDescent="0.25">
      <c r="A395" s="3">
        <v>2007</v>
      </c>
      <c r="B395" s="4" t="s">
        <v>22</v>
      </c>
      <c r="C395" s="4">
        <v>181</v>
      </c>
      <c r="D395" s="4" t="s">
        <v>6</v>
      </c>
      <c r="E395" s="4" t="s">
        <v>42</v>
      </c>
      <c r="F395" s="4">
        <v>5020004</v>
      </c>
      <c r="G395" s="4" t="s">
        <v>29</v>
      </c>
      <c r="H395" s="7">
        <v>459915.27</v>
      </c>
    </row>
    <row r="396" spans="1:8" x14ac:dyDescent="0.25">
      <c r="A396" s="3">
        <v>2007</v>
      </c>
      <c r="B396" s="4" t="s">
        <v>20</v>
      </c>
      <c r="C396" s="4">
        <v>181</v>
      </c>
      <c r="D396" s="4" t="s">
        <v>6</v>
      </c>
      <c r="E396" s="4" t="s">
        <v>42</v>
      </c>
      <c r="F396" s="4">
        <v>5020004</v>
      </c>
      <c r="G396" s="4" t="s">
        <v>29</v>
      </c>
      <c r="H396" s="7">
        <v>463518.21</v>
      </c>
    </row>
    <row r="397" spans="1:8" x14ac:dyDescent="0.25">
      <c r="A397" s="3">
        <v>2008</v>
      </c>
      <c r="B397" s="4" t="s">
        <v>5</v>
      </c>
      <c r="C397" s="4">
        <v>181</v>
      </c>
      <c r="D397" s="4" t="s">
        <v>6</v>
      </c>
      <c r="E397" s="4" t="s">
        <v>42</v>
      </c>
      <c r="F397" s="4">
        <v>5020004</v>
      </c>
      <c r="G397" s="4" t="s">
        <v>29</v>
      </c>
      <c r="H397" s="7">
        <v>468340.21</v>
      </c>
    </row>
    <row r="398" spans="1:8" x14ac:dyDescent="0.25">
      <c r="A398" s="3">
        <v>2007</v>
      </c>
      <c r="B398" s="4" t="s">
        <v>19</v>
      </c>
      <c r="C398" s="4">
        <v>181</v>
      </c>
      <c r="D398" s="4" t="s">
        <v>6</v>
      </c>
      <c r="E398" s="4" t="s">
        <v>42</v>
      </c>
      <c r="F398" s="4">
        <v>5020004</v>
      </c>
      <c r="G398" s="4" t="s">
        <v>29</v>
      </c>
      <c r="H398" s="7">
        <v>469641.47</v>
      </c>
    </row>
    <row r="399" spans="1:8" x14ac:dyDescent="0.25">
      <c r="A399" s="3">
        <v>2011</v>
      </c>
      <c r="B399" s="4" t="s">
        <v>12</v>
      </c>
      <c r="C399" s="4">
        <v>181</v>
      </c>
      <c r="D399" s="4" t="s">
        <v>6</v>
      </c>
      <c r="E399" s="4" t="s">
        <v>42</v>
      </c>
      <c r="F399" s="4">
        <v>5020004</v>
      </c>
      <c r="G399" s="4" t="s">
        <v>29</v>
      </c>
      <c r="H399" s="7">
        <v>483038.95</v>
      </c>
    </row>
    <row r="400" spans="1:8" x14ac:dyDescent="0.25">
      <c r="A400" s="3">
        <v>2012</v>
      </c>
      <c r="B400" s="4" t="s">
        <v>21</v>
      </c>
      <c r="C400" s="4">
        <v>181</v>
      </c>
      <c r="D400" s="4" t="s">
        <v>6</v>
      </c>
      <c r="E400" s="4" t="s">
        <v>42</v>
      </c>
      <c r="F400" s="4">
        <v>5020004</v>
      </c>
      <c r="G400" s="4" t="s">
        <v>29</v>
      </c>
      <c r="H400" s="7">
        <v>495766.44999999995</v>
      </c>
    </row>
    <row r="401" spans="1:8" x14ac:dyDescent="0.25">
      <c r="A401" s="3">
        <v>2014</v>
      </c>
      <c r="B401" s="4" t="s">
        <v>13</v>
      </c>
      <c r="C401" s="4">
        <v>117</v>
      </c>
      <c r="D401" s="4" t="s">
        <v>6</v>
      </c>
      <c r="E401" s="4" t="s">
        <v>42</v>
      </c>
      <c r="F401" s="4">
        <v>5020004</v>
      </c>
      <c r="G401" s="4" t="s">
        <v>29</v>
      </c>
      <c r="H401" s="7">
        <v>500173.94</v>
      </c>
    </row>
    <row r="402" spans="1:8" x14ac:dyDescent="0.25">
      <c r="A402" s="3">
        <v>2009</v>
      </c>
      <c r="B402" s="4" t="s">
        <v>17</v>
      </c>
      <c r="C402" s="4">
        <v>181</v>
      </c>
      <c r="D402" s="4" t="s">
        <v>6</v>
      </c>
      <c r="E402" s="4" t="s">
        <v>42</v>
      </c>
      <c r="F402" s="4">
        <v>5020004</v>
      </c>
      <c r="G402" s="4" t="s">
        <v>29</v>
      </c>
      <c r="H402" s="7">
        <v>502136.9</v>
      </c>
    </row>
    <row r="403" spans="1:8" x14ac:dyDescent="0.25">
      <c r="A403" s="3">
        <v>2014</v>
      </c>
      <c r="B403" s="4" t="s">
        <v>18</v>
      </c>
      <c r="C403" s="4">
        <v>117</v>
      </c>
      <c r="D403" s="4" t="s">
        <v>6</v>
      </c>
      <c r="E403" s="4" t="s">
        <v>42</v>
      </c>
      <c r="F403" s="4">
        <v>5020004</v>
      </c>
      <c r="G403" s="4" t="s">
        <v>29</v>
      </c>
      <c r="H403" s="7">
        <v>503085.68</v>
      </c>
    </row>
    <row r="404" spans="1:8" x14ac:dyDescent="0.25">
      <c r="A404" s="3">
        <v>2012</v>
      </c>
      <c r="B404" s="4" t="s">
        <v>19</v>
      </c>
      <c r="C404" s="4">
        <v>181</v>
      </c>
      <c r="D404" s="4" t="s">
        <v>6</v>
      </c>
      <c r="E404" s="4" t="s">
        <v>42</v>
      </c>
      <c r="F404" s="4">
        <v>5020004</v>
      </c>
      <c r="G404" s="4" t="s">
        <v>29</v>
      </c>
      <c r="H404" s="7">
        <v>503720.48</v>
      </c>
    </row>
    <row r="405" spans="1:8" x14ac:dyDescent="0.25">
      <c r="A405" s="3">
        <v>2014</v>
      </c>
      <c r="B405" s="4" t="s">
        <v>18</v>
      </c>
      <c r="C405" s="4">
        <v>181</v>
      </c>
      <c r="D405" s="4" t="s">
        <v>6</v>
      </c>
      <c r="E405" s="4" t="s">
        <v>42</v>
      </c>
      <c r="F405" s="4">
        <v>5020004</v>
      </c>
      <c r="G405" s="4" t="s">
        <v>29</v>
      </c>
      <c r="H405" s="7">
        <v>503997.52</v>
      </c>
    </row>
    <row r="406" spans="1:8" x14ac:dyDescent="0.25">
      <c r="A406" s="3">
        <v>2013</v>
      </c>
      <c r="B406" s="4" t="s">
        <v>12</v>
      </c>
      <c r="C406" s="4">
        <v>181</v>
      </c>
      <c r="D406" s="4" t="s">
        <v>6</v>
      </c>
      <c r="E406" s="4" t="s">
        <v>42</v>
      </c>
      <c r="F406" s="4">
        <v>5020004</v>
      </c>
      <c r="G406" s="4" t="s">
        <v>29</v>
      </c>
      <c r="H406" s="7">
        <v>506070</v>
      </c>
    </row>
    <row r="407" spans="1:8" x14ac:dyDescent="0.25">
      <c r="A407" s="3">
        <v>2014</v>
      </c>
      <c r="B407" s="4" t="s">
        <v>19</v>
      </c>
      <c r="C407" s="4">
        <v>181</v>
      </c>
      <c r="D407" s="4" t="s">
        <v>6</v>
      </c>
      <c r="E407" s="4" t="s">
        <v>42</v>
      </c>
      <c r="F407" s="4">
        <v>5020004</v>
      </c>
      <c r="G407" s="4" t="s">
        <v>29</v>
      </c>
      <c r="H407" s="7">
        <v>508142.46</v>
      </c>
    </row>
    <row r="408" spans="1:8" x14ac:dyDescent="0.25">
      <c r="A408" s="3">
        <v>2007</v>
      </c>
      <c r="B408" s="4" t="s">
        <v>21</v>
      </c>
      <c r="C408" s="4">
        <v>181</v>
      </c>
      <c r="D408" s="4" t="s">
        <v>6</v>
      </c>
      <c r="E408" s="4" t="s">
        <v>42</v>
      </c>
      <c r="F408" s="4">
        <v>5020004</v>
      </c>
      <c r="G408" s="4" t="s">
        <v>29</v>
      </c>
      <c r="H408" s="7">
        <v>517955.38</v>
      </c>
    </row>
    <row r="409" spans="1:8" x14ac:dyDescent="0.25">
      <c r="A409" s="3">
        <v>2010</v>
      </c>
      <c r="B409" s="4" t="s">
        <v>21</v>
      </c>
      <c r="C409" s="4">
        <v>181</v>
      </c>
      <c r="D409" s="4" t="s">
        <v>6</v>
      </c>
      <c r="E409" s="4" t="s">
        <v>42</v>
      </c>
      <c r="F409" s="4">
        <v>5020004</v>
      </c>
      <c r="G409" s="4" t="s">
        <v>29</v>
      </c>
      <c r="H409" s="7">
        <v>520308.35</v>
      </c>
    </row>
    <row r="410" spans="1:8" x14ac:dyDescent="0.25">
      <c r="A410" s="3">
        <v>2009</v>
      </c>
      <c r="B410" s="4" t="s">
        <v>12</v>
      </c>
      <c r="C410" s="4">
        <v>181</v>
      </c>
      <c r="D410" s="4" t="s">
        <v>6</v>
      </c>
      <c r="E410" s="4" t="s">
        <v>42</v>
      </c>
      <c r="F410" s="4">
        <v>5020004</v>
      </c>
      <c r="G410" s="4" t="s">
        <v>29</v>
      </c>
      <c r="H410" s="7">
        <v>524151.22</v>
      </c>
    </row>
    <row r="411" spans="1:8" x14ac:dyDescent="0.25">
      <c r="A411" s="3">
        <v>2011</v>
      </c>
      <c r="B411" s="4" t="s">
        <v>22</v>
      </c>
      <c r="C411" s="4">
        <v>181</v>
      </c>
      <c r="D411" s="4" t="s">
        <v>6</v>
      </c>
      <c r="E411" s="4" t="s">
        <v>42</v>
      </c>
      <c r="F411" s="4">
        <v>5020004</v>
      </c>
      <c r="G411" s="4" t="s">
        <v>29</v>
      </c>
      <c r="H411" s="7">
        <v>526905.01</v>
      </c>
    </row>
    <row r="412" spans="1:8" x14ac:dyDescent="0.25">
      <c r="A412" s="3">
        <v>2009</v>
      </c>
      <c r="B412" s="4" t="s">
        <v>5</v>
      </c>
      <c r="C412" s="4">
        <v>181</v>
      </c>
      <c r="D412" s="4" t="s">
        <v>6</v>
      </c>
      <c r="E412" s="4" t="s">
        <v>42</v>
      </c>
      <c r="F412" s="4">
        <v>5020004</v>
      </c>
      <c r="G412" s="4" t="s">
        <v>29</v>
      </c>
      <c r="H412" s="7">
        <v>527018.11</v>
      </c>
    </row>
    <row r="413" spans="1:8" x14ac:dyDescent="0.25">
      <c r="A413" s="3">
        <v>2010</v>
      </c>
      <c r="B413" s="4" t="s">
        <v>22</v>
      </c>
      <c r="C413" s="4">
        <v>181</v>
      </c>
      <c r="D413" s="4" t="s">
        <v>6</v>
      </c>
      <c r="E413" s="4" t="s">
        <v>42</v>
      </c>
      <c r="F413" s="4">
        <v>5020004</v>
      </c>
      <c r="G413" s="4" t="s">
        <v>29</v>
      </c>
      <c r="H413" s="7">
        <v>529998.31000000006</v>
      </c>
    </row>
    <row r="414" spans="1:8" x14ac:dyDescent="0.25">
      <c r="A414" s="3">
        <v>2012</v>
      </c>
      <c r="B414" s="4" t="s">
        <v>11</v>
      </c>
      <c r="C414" s="4">
        <v>181</v>
      </c>
      <c r="D414" s="4" t="s">
        <v>6</v>
      </c>
      <c r="E414" s="4" t="s">
        <v>42</v>
      </c>
      <c r="F414" s="4">
        <v>5020004</v>
      </c>
      <c r="G414" s="4" t="s">
        <v>29</v>
      </c>
      <c r="H414" s="7">
        <v>534171.38</v>
      </c>
    </row>
    <row r="415" spans="1:8" x14ac:dyDescent="0.25">
      <c r="A415" s="3">
        <v>2011</v>
      </c>
      <c r="B415" s="4" t="s">
        <v>21</v>
      </c>
      <c r="C415" s="4">
        <v>181</v>
      </c>
      <c r="D415" s="4" t="s">
        <v>6</v>
      </c>
      <c r="E415" s="4" t="s">
        <v>42</v>
      </c>
      <c r="F415" s="4">
        <v>5020004</v>
      </c>
      <c r="G415" s="4" t="s">
        <v>29</v>
      </c>
      <c r="H415" s="7">
        <v>541528.13</v>
      </c>
    </row>
    <row r="416" spans="1:8" x14ac:dyDescent="0.25">
      <c r="A416" s="3">
        <v>2009</v>
      </c>
      <c r="B416" s="4" t="s">
        <v>18</v>
      </c>
      <c r="C416" s="4">
        <v>181</v>
      </c>
      <c r="D416" s="4" t="s">
        <v>6</v>
      </c>
      <c r="E416" s="4" t="s">
        <v>42</v>
      </c>
      <c r="F416" s="4">
        <v>5020004</v>
      </c>
      <c r="G416" s="4" t="s">
        <v>29</v>
      </c>
      <c r="H416" s="7">
        <v>554693.81999999995</v>
      </c>
    </row>
    <row r="417" spans="1:8" x14ac:dyDescent="0.25">
      <c r="A417" s="3">
        <v>2013</v>
      </c>
      <c r="B417" s="4" t="s">
        <v>21</v>
      </c>
      <c r="C417" s="4">
        <v>181</v>
      </c>
      <c r="D417" s="4" t="s">
        <v>6</v>
      </c>
      <c r="E417" s="4" t="s">
        <v>42</v>
      </c>
      <c r="F417" s="4">
        <v>5020004</v>
      </c>
      <c r="G417" s="4" t="s">
        <v>29</v>
      </c>
      <c r="H417" s="7">
        <v>555225.37</v>
      </c>
    </row>
    <row r="418" spans="1:8" x14ac:dyDescent="0.25">
      <c r="A418" s="3">
        <v>2012</v>
      </c>
      <c r="B418" s="4" t="s">
        <v>15</v>
      </c>
      <c r="C418" s="4">
        <v>181</v>
      </c>
      <c r="D418" s="4" t="s">
        <v>6</v>
      </c>
      <c r="E418" s="4" t="s">
        <v>42</v>
      </c>
      <c r="F418" s="4">
        <v>5020004</v>
      </c>
      <c r="G418" s="4" t="s">
        <v>29</v>
      </c>
      <c r="H418" s="7">
        <v>562499.69999999995</v>
      </c>
    </row>
    <row r="419" spans="1:8" x14ac:dyDescent="0.25">
      <c r="A419" s="3">
        <v>2009</v>
      </c>
      <c r="B419" s="4" t="s">
        <v>19</v>
      </c>
      <c r="C419" s="4">
        <v>181</v>
      </c>
      <c r="D419" s="4" t="s">
        <v>6</v>
      </c>
      <c r="E419" s="4" t="s">
        <v>42</v>
      </c>
      <c r="F419" s="4">
        <v>5020004</v>
      </c>
      <c r="G419" s="4" t="s">
        <v>29</v>
      </c>
      <c r="H419" s="7">
        <v>562753.70000000007</v>
      </c>
    </row>
    <row r="420" spans="1:8" x14ac:dyDescent="0.25">
      <c r="A420" s="3">
        <v>2014</v>
      </c>
      <c r="B420" s="4" t="s">
        <v>22</v>
      </c>
      <c r="C420" s="4">
        <v>181</v>
      </c>
      <c r="D420" s="4" t="s">
        <v>6</v>
      </c>
      <c r="E420" s="4" t="s">
        <v>42</v>
      </c>
      <c r="F420" s="4">
        <v>5020004</v>
      </c>
      <c r="G420" s="4" t="s">
        <v>29</v>
      </c>
      <c r="H420" s="7">
        <v>564616.11999999988</v>
      </c>
    </row>
    <row r="421" spans="1:8" x14ac:dyDescent="0.25">
      <c r="A421" s="3">
        <v>2012</v>
      </c>
      <c r="B421" s="4" t="s">
        <v>20</v>
      </c>
      <c r="C421" s="4">
        <v>181</v>
      </c>
      <c r="D421" s="4" t="s">
        <v>6</v>
      </c>
      <c r="E421" s="4" t="s">
        <v>42</v>
      </c>
      <c r="F421" s="4">
        <v>5020004</v>
      </c>
      <c r="G421" s="4" t="s">
        <v>29</v>
      </c>
      <c r="H421" s="7">
        <v>576181.13</v>
      </c>
    </row>
    <row r="422" spans="1:8" x14ac:dyDescent="0.25">
      <c r="A422" s="3">
        <v>2013</v>
      </c>
      <c r="B422" s="4" t="s">
        <v>11</v>
      </c>
      <c r="C422" s="4">
        <v>181</v>
      </c>
      <c r="D422" s="4" t="s">
        <v>6</v>
      </c>
      <c r="E422" s="4" t="s">
        <v>42</v>
      </c>
      <c r="F422" s="4">
        <v>5020004</v>
      </c>
      <c r="G422" s="4" t="s">
        <v>29</v>
      </c>
      <c r="H422" s="7">
        <v>578259.51000000013</v>
      </c>
    </row>
    <row r="423" spans="1:8" x14ac:dyDescent="0.25">
      <c r="A423" s="3">
        <v>2010</v>
      </c>
      <c r="B423" s="4" t="s">
        <v>11</v>
      </c>
      <c r="C423" s="4">
        <v>181</v>
      </c>
      <c r="D423" s="4" t="s">
        <v>6</v>
      </c>
      <c r="E423" s="4" t="s">
        <v>42</v>
      </c>
      <c r="F423" s="4">
        <v>5020004</v>
      </c>
      <c r="G423" s="4" t="s">
        <v>29</v>
      </c>
      <c r="H423" s="7">
        <v>579118.96</v>
      </c>
    </row>
    <row r="424" spans="1:8" x14ac:dyDescent="0.25">
      <c r="A424" s="3">
        <v>2008</v>
      </c>
      <c r="B424" s="4" t="s">
        <v>23</v>
      </c>
      <c r="C424" s="4">
        <v>181</v>
      </c>
      <c r="D424" s="4" t="s">
        <v>6</v>
      </c>
      <c r="E424" s="4" t="s">
        <v>42</v>
      </c>
      <c r="F424" s="4">
        <v>5020004</v>
      </c>
      <c r="G424" s="4" t="s">
        <v>29</v>
      </c>
      <c r="H424" s="7">
        <v>581065.09</v>
      </c>
    </row>
    <row r="425" spans="1:8" x14ac:dyDescent="0.25">
      <c r="A425" s="3">
        <v>2008</v>
      </c>
      <c r="B425" s="4" t="s">
        <v>19</v>
      </c>
      <c r="C425" s="4">
        <v>181</v>
      </c>
      <c r="D425" s="4" t="s">
        <v>6</v>
      </c>
      <c r="E425" s="4" t="s">
        <v>42</v>
      </c>
      <c r="F425" s="4">
        <v>5020004</v>
      </c>
      <c r="G425" s="4" t="s">
        <v>29</v>
      </c>
      <c r="H425" s="7">
        <v>582884.79</v>
      </c>
    </row>
    <row r="426" spans="1:8" x14ac:dyDescent="0.25">
      <c r="A426" s="3">
        <v>2010</v>
      </c>
      <c r="B426" s="4" t="s">
        <v>12</v>
      </c>
      <c r="C426" s="4">
        <v>181</v>
      </c>
      <c r="D426" s="4" t="s">
        <v>6</v>
      </c>
      <c r="E426" s="4" t="s">
        <v>42</v>
      </c>
      <c r="F426" s="4">
        <v>5020004</v>
      </c>
      <c r="G426" s="4" t="s">
        <v>29</v>
      </c>
      <c r="H426" s="7">
        <v>587336.83900000004</v>
      </c>
    </row>
    <row r="427" spans="1:8" x14ac:dyDescent="0.25">
      <c r="A427" s="3">
        <v>2012</v>
      </c>
      <c r="B427" s="4" t="s">
        <v>22</v>
      </c>
      <c r="C427" s="4">
        <v>181</v>
      </c>
      <c r="D427" s="4" t="s">
        <v>6</v>
      </c>
      <c r="E427" s="4" t="s">
        <v>42</v>
      </c>
      <c r="F427" s="4">
        <v>5020004</v>
      </c>
      <c r="G427" s="4" t="s">
        <v>29</v>
      </c>
      <c r="H427" s="7">
        <v>590854.39</v>
      </c>
    </row>
    <row r="428" spans="1:8" x14ac:dyDescent="0.25">
      <c r="A428" s="3">
        <v>2012</v>
      </c>
      <c r="B428" s="4" t="s">
        <v>5</v>
      </c>
      <c r="C428" s="4">
        <v>181</v>
      </c>
      <c r="D428" s="4" t="s">
        <v>6</v>
      </c>
      <c r="E428" s="4" t="s">
        <v>42</v>
      </c>
      <c r="F428" s="4">
        <v>5020004</v>
      </c>
      <c r="G428" s="4" t="s">
        <v>29</v>
      </c>
      <c r="H428" s="7">
        <v>601967.49</v>
      </c>
    </row>
    <row r="429" spans="1:8" x14ac:dyDescent="0.25">
      <c r="A429" s="3">
        <v>2014</v>
      </c>
      <c r="B429" s="4" t="s">
        <v>17</v>
      </c>
      <c r="C429" s="4">
        <v>181</v>
      </c>
      <c r="D429" s="4" t="s">
        <v>6</v>
      </c>
      <c r="E429" s="4" t="s">
        <v>42</v>
      </c>
      <c r="F429" s="4">
        <v>5020004</v>
      </c>
      <c r="G429" s="4" t="s">
        <v>29</v>
      </c>
      <c r="H429" s="7">
        <v>607999.93000000005</v>
      </c>
    </row>
    <row r="430" spans="1:8" x14ac:dyDescent="0.25">
      <c r="A430" s="3">
        <v>2012</v>
      </c>
      <c r="B430" s="4" t="s">
        <v>17</v>
      </c>
      <c r="C430" s="4">
        <v>181</v>
      </c>
      <c r="D430" s="4" t="s">
        <v>6</v>
      </c>
      <c r="E430" s="4" t="s">
        <v>42</v>
      </c>
      <c r="F430" s="4">
        <v>5020004</v>
      </c>
      <c r="G430" s="4" t="s">
        <v>29</v>
      </c>
      <c r="H430" s="7">
        <v>619978.16</v>
      </c>
    </row>
    <row r="431" spans="1:8" x14ac:dyDescent="0.25">
      <c r="A431" s="3">
        <v>2010</v>
      </c>
      <c r="B431" s="4" t="s">
        <v>17</v>
      </c>
      <c r="C431" s="4">
        <v>181</v>
      </c>
      <c r="D431" s="4" t="s">
        <v>6</v>
      </c>
      <c r="E431" s="4" t="s">
        <v>42</v>
      </c>
      <c r="F431" s="4">
        <v>5020004</v>
      </c>
      <c r="G431" s="4" t="s">
        <v>29</v>
      </c>
      <c r="H431" s="7">
        <v>623844.29999999993</v>
      </c>
    </row>
    <row r="432" spans="1:8" x14ac:dyDescent="0.25">
      <c r="A432" s="3">
        <v>2012</v>
      </c>
      <c r="B432" s="4" t="s">
        <v>23</v>
      </c>
      <c r="C432" s="4">
        <v>181</v>
      </c>
      <c r="D432" s="4" t="s">
        <v>6</v>
      </c>
      <c r="E432" s="4" t="s">
        <v>42</v>
      </c>
      <c r="F432" s="4">
        <v>5020004</v>
      </c>
      <c r="G432" s="4" t="s">
        <v>29</v>
      </c>
      <c r="H432" s="7">
        <v>627768.18999999994</v>
      </c>
    </row>
    <row r="433" spans="1:8" x14ac:dyDescent="0.25">
      <c r="A433" s="3">
        <v>2009</v>
      </c>
      <c r="B433" s="4" t="s">
        <v>23</v>
      </c>
      <c r="C433" s="4">
        <v>181</v>
      </c>
      <c r="D433" s="4" t="s">
        <v>6</v>
      </c>
      <c r="E433" s="4" t="s">
        <v>42</v>
      </c>
      <c r="F433" s="4">
        <v>5020004</v>
      </c>
      <c r="G433" s="4" t="s">
        <v>29</v>
      </c>
      <c r="H433" s="7">
        <v>628178.04</v>
      </c>
    </row>
    <row r="434" spans="1:8" x14ac:dyDescent="0.25">
      <c r="A434" s="3">
        <v>2011</v>
      </c>
      <c r="B434" s="4" t="s">
        <v>17</v>
      </c>
      <c r="C434" s="4">
        <v>181</v>
      </c>
      <c r="D434" s="4" t="s">
        <v>6</v>
      </c>
      <c r="E434" s="4" t="s">
        <v>42</v>
      </c>
      <c r="F434" s="4">
        <v>5020004</v>
      </c>
      <c r="G434" s="4" t="s">
        <v>29</v>
      </c>
      <c r="H434" s="7">
        <v>663841.73</v>
      </c>
    </row>
    <row r="435" spans="1:8" x14ac:dyDescent="0.25">
      <c r="A435" s="3">
        <v>2010</v>
      </c>
      <c r="B435" s="4" t="s">
        <v>5</v>
      </c>
      <c r="C435" s="4">
        <v>181</v>
      </c>
      <c r="D435" s="4" t="s">
        <v>6</v>
      </c>
      <c r="E435" s="4" t="s">
        <v>42</v>
      </c>
      <c r="F435" s="4">
        <v>5020004</v>
      </c>
      <c r="G435" s="4" t="s">
        <v>29</v>
      </c>
      <c r="H435" s="7">
        <v>669269.55000000005</v>
      </c>
    </row>
    <row r="436" spans="1:8" x14ac:dyDescent="0.25">
      <c r="A436" s="3">
        <v>2011</v>
      </c>
      <c r="B436" s="4" t="s">
        <v>19</v>
      </c>
      <c r="C436" s="4">
        <v>181</v>
      </c>
      <c r="D436" s="4" t="s">
        <v>6</v>
      </c>
      <c r="E436" s="4" t="s">
        <v>42</v>
      </c>
      <c r="F436" s="4">
        <v>5020004</v>
      </c>
      <c r="G436" s="4" t="s">
        <v>29</v>
      </c>
      <c r="H436" s="7">
        <v>673763.47</v>
      </c>
    </row>
    <row r="437" spans="1:8" x14ac:dyDescent="0.25">
      <c r="A437" s="3">
        <v>2012</v>
      </c>
      <c r="B437" s="4" t="s">
        <v>18</v>
      </c>
      <c r="C437" s="4">
        <v>181</v>
      </c>
      <c r="D437" s="4" t="s">
        <v>6</v>
      </c>
      <c r="E437" s="4" t="s">
        <v>42</v>
      </c>
      <c r="F437" s="4">
        <v>5020004</v>
      </c>
      <c r="G437" s="4" t="s">
        <v>29</v>
      </c>
      <c r="H437" s="7">
        <v>674173.12000000011</v>
      </c>
    </row>
    <row r="438" spans="1:8" x14ac:dyDescent="0.25">
      <c r="A438" s="3">
        <v>2010</v>
      </c>
      <c r="B438" s="4" t="s">
        <v>18</v>
      </c>
      <c r="C438" s="4">
        <v>181</v>
      </c>
      <c r="D438" s="4" t="s">
        <v>6</v>
      </c>
      <c r="E438" s="4" t="s">
        <v>42</v>
      </c>
      <c r="F438" s="4">
        <v>5020004</v>
      </c>
      <c r="G438" s="4" t="s">
        <v>29</v>
      </c>
      <c r="H438" s="7">
        <v>694182.57</v>
      </c>
    </row>
    <row r="439" spans="1:8" x14ac:dyDescent="0.25">
      <c r="A439" s="3">
        <v>2013</v>
      </c>
      <c r="B439" s="4" t="s">
        <v>22</v>
      </c>
      <c r="C439" s="4">
        <v>181</v>
      </c>
      <c r="D439" s="4" t="s">
        <v>6</v>
      </c>
      <c r="E439" s="4" t="s">
        <v>42</v>
      </c>
      <c r="F439" s="4">
        <v>5020004</v>
      </c>
      <c r="G439" s="4" t="s">
        <v>29</v>
      </c>
      <c r="H439" s="7">
        <v>695079.34</v>
      </c>
    </row>
    <row r="440" spans="1:8" x14ac:dyDescent="0.25">
      <c r="A440" s="3">
        <v>2010</v>
      </c>
      <c r="B440" s="4" t="s">
        <v>13</v>
      </c>
      <c r="C440" s="4">
        <v>181</v>
      </c>
      <c r="D440" s="4" t="s">
        <v>6</v>
      </c>
      <c r="E440" s="4" t="s">
        <v>42</v>
      </c>
      <c r="F440" s="4">
        <v>5020004</v>
      </c>
      <c r="G440" s="4" t="s">
        <v>29</v>
      </c>
      <c r="H440" s="7">
        <v>706417.59</v>
      </c>
    </row>
    <row r="441" spans="1:8" x14ac:dyDescent="0.25">
      <c r="A441" s="3">
        <v>2013</v>
      </c>
      <c r="B441" s="4" t="s">
        <v>20</v>
      </c>
      <c r="C441" s="4">
        <v>181</v>
      </c>
      <c r="D441" s="4" t="s">
        <v>6</v>
      </c>
      <c r="E441" s="4" t="s">
        <v>42</v>
      </c>
      <c r="F441" s="4">
        <v>5020004</v>
      </c>
      <c r="G441" s="4" t="s">
        <v>29</v>
      </c>
      <c r="H441" s="7">
        <v>732836.14</v>
      </c>
    </row>
    <row r="442" spans="1:8" x14ac:dyDescent="0.25">
      <c r="A442" s="3">
        <v>2013</v>
      </c>
      <c r="B442" s="4" t="s">
        <v>5</v>
      </c>
      <c r="C442" s="4">
        <v>181</v>
      </c>
      <c r="D442" s="4" t="s">
        <v>6</v>
      </c>
      <c r="E442" s="4" t="s">
        <v>42</v>
      </c>
      <c r="F442" s="4">
        <v>5020004</v>
      </c>
      <c r="G442" s="4" t="s">
        <v>29</v>
      </c>
      <c r="H442" s="7">
        <v>736913.3</v>
      </c>
    </row>
    <row r="443" spans="1:8" x14ac:dyDescent="0.25">
      <c r="A443" s="3">
        <v>2011</v>
      </c>
      <c r="B443" s="4" t="s">
        <v>18</v>
      </c>
      <c r="C443" s="4">
        <v>181</v>
      </c>
      <c r="D443" s="4" t="s">
        <v>6</v>
      </c>
      <c r="E443" s="4" t="s">
        <v>42</v>
      </c>
      <c r="F443" s="4">
        <v>5020004</v>
      </c>
      <c r="G443" s="4" t="s">
        <v>29</v>
      </c>
      <c r="H443" s="7">
        <v>748936.62</v>
      </c>
    </row>
    <row r="444" spans="1:8" x14ac:dyDescent="0.25">
      <c r="A444" s="3">
        <v>2013</v>
      </c>
      <c r="B444" s="4" t="s">
        <v>19</v>
      </c>
      <c r="C444" s="4">
        <v>181</v>
      </c>
      <c r="D444" s="4" t="s">
        <v>6</v>
      </c>
      <c r="E444" s="4" t="s">
        <v>42</v>
      </c>
      <c r="F444" s="4">
        <v>5020004</v>
      </c>
      <c r="G444" s="4" t="s">
        <v>29</v>
      </c>
      <c r="H444" s="7">
        <v>765239.72</v>
      </c>
    </row>
    <row r="445" spans="1:8" x14ac:dyDescent="0.25">
      <c r="A445" s="3">
        <v>2010</v>
      </c>
      <c r="B445" s="4" t="s">
        <v>19</v>
      </c>
      <c r="C445" s="4">
        <v>181</v>
      </c>
      <c r="D445" s="4" t="s">
        <v>6</v>
      </c>
      <c r="E445" s="4" t="s">
        <v>42</v>
      </c>
      <c r="F445" s="4">
        <v>5020004</v>
      </c>
      <c r="G445" s="4" t="s">
        <v>29</v>
      </c>
      <c r="H445" s="7">
        <v>768701.2</v>
      </c>
    </row>
    <row r="446" spans="1:8" x14ac:dyDescent="0.25">
      <c r="A446" s="3">
        <v>2009</v>
      </c>
      <c r="B446" s="4" t="s">
        <v>11</v>
      </c>
      <c r="C446" s="4">
        <v>181</v>
      </c>
      <c r="D446" s="4" t="s">
        <v>6</v>
      </c>
      <c r="E446" s="4" t="s">
        <v>42</v>
      </c>
      <c r="F446" s="4">
        <v>5020004</v>
      </c>
      <c r="G446" s="4" t="s">
        <v>29</v>
      </c>
      <c r="H446" s="7">
        <v>770384.09</v>
      </c>
    </row>
    <row r="447" spans="1:8" x14ac:dyDescent="0.25">
      <c r="A447" s="3">
        <v>2010</v>
      </c>
      <c r="B447" s="4" t="s">
        <v>23</v>
      </c>
      <c r="C447" s="4">
        <v>181</v>
      </c>
      <c r="D447" s="4" t="s">
        <v>6</v>
      </c>
      <c r="E447" s="4" t="s">
        <v>42</v>
      </c>
      <c r="F447" s="4">
        <v>5020004</v>
      </c>
      <c r="G447" s="4" t="s">
        <v>29</v>
      </c>
      <c r="H447" s="7">
        <v>788892.17</v>
      </c>
    </row>
    <row r="448" spans="1:8" x14ac:dyDescent="0.25">
      <c r="A448" s="3">
        <v>2011</v>
      </c>
      <c r="B448" s="4" t="s">
        <v>5</v>
      </c>
      <c r="C448" s="4">
        <v>181</v>
      </c>
      <c r="D448" s="4" t="s">
        <v>6</v>
      </c>
      <c r="E448" s="4" t="s">
        <v>42</v>
      </c>
      <c r="F448" s="4">
        <v>5020004</v>
      </c>
      <c r="G448" s="4" t="s">
        <v>29</v>
      </c>
      <c r="H448" s="7">
        <v>791911.34</v>
      </c>
    </row>
    <row r="449" spans="1:8" x14ac:dyDescent="0.25">
      <c r="A449" s="3">
        <v>2011</v>
      </c>
      <c r="B449" s="4" t="s">
        <v>23</v>
      </c>
      <c r="C449" s="4">
        <v>181</v>
      </c>
      <c r="D449" s="4" t="s">
        <v>6</v>
      </c>
      <c r="E449" s="4" t="s">
        <v>42</v>
      </c>
      <c r="F449" s="4">
        <v>5020004</v>
      </c>
      <c r="G449" s="4" t="s">
        <v>29</v>
      </c>
      <c r="H449" s="7">
        <v>798688.66</v>
      </c>
    </row>
    <row r="450" spans="1:8" x14ac:dyDescent="0.25">
      <c r="A450" s="3">
        <v>2011</v>
      </c>
      <c r="B450" s="4" t="s">
        <v>20</v>
      </c>
      <c r="C450" s="4">
        <v>181</v>
      </c>
      <c r="D450" s="4" t="s">
        <v>6</v>
      </c>
      <c r="E450" s="4" t="s">
        <v>42</v>
      </c>
      <c r="F450" s="4">
        <v>5020004</v>
      </c>
      <c r="G450" s="4" t="s">
        <v>29</v>
      </c>
      <c r="H450" s="7">
        <v>919083.59000000008</v>
      </c>
    </row>
    <row r="451" spans="1:8" x14ac:dyDescent="0.25">
      <c r="A451" s="3">
        <v>2014</v>
      </c>
      <c r="B451" s="4" t="s">
        <v>13</v>
      </c>
      <c r="C451" s="4">
        <v>181</v>
      </c>
      <c r="D451" s="4" t="s">
        <v>6</v>
      </c>
      <c r="E451" s="4" t="s">
        <v>42</v>
      </c>
      <c r="F451" s="4">
        <v>5020004</v>
      </c>
      <c r="G451" s="4" t="s">
        <v>29</v>
      </c>
      <c r="H451" s="7">
        <v>1015570.35</v>
      </c>
    </row>
    <row r="452" spans="1:8" x14ac:dyDescent="0.25">
      <c r="A452" s="3">
        <v>2013</v>
      </c>
      <c r="B452" s="4" t="s">
        <v>11</v>
      </c>
      <c r="C452" s="4">
        <v>181</v>
      </c>
      <c r="D452" s="4" t="s">
        <v>6</v>
      </c>
      <c r="E452" s="4" t="s">
        <v>40</v>
      </c>
      <c r="F452" s="4">
        <v>5020005</v>
      </c>
      <c r="G452" s="4" t="s">
        <v>32</v>
      </c>
      <c r="H452" s="7">
        <v>-0.01</v>
      </c>
    </row>
    <row r="453" spans="1:8" x14ac:dyDescent="0.25">
      <c r="A453" s="3">
        <v>2013</v>
      </c>
      <c r="B453" s="4" t="s">
        <v>22</v>
      </c>
      <c r="C453" s="4">
        <v>181</v>
      </c>
      <c r="D453" s="4" t="s">
        <v>6</v>
      </c>
      <c r="E453" s="4" t="s">
        <v>40</v>
      </c>
      <c r="F453" s="4">
        <v>5020005</v>
      </c>
      <c r="G453" s="4" t="s">
        <v>32</v>
      </c>
      <c r="H453" s="7">
        <v>0.05</v>
      </c>
    </row>
    <row r="454" spans="1:8" x14ac:dyDescent="0.25">
      <c r="A454" s="3">
        <v>2013</v>
      </c>
      <c r="B454" s="4" t="s">
        <v>20</v>
      </c>
      <c r="C454" s="4">
        <v>181</v>
      </c>
      <c r="D454" s="4" t="s">
        <v>6</v>
      </c>
      <c r="E454" s="4" t="s">
        <v>40</v>
      </c>
      <c r="F454" s="4">
        <v>5020005</v>
      </c>
      <c r="G454" s="4" t="s">
        <v>32</v>
      </c>
      <c r="H454" s="7">
        <v>1.92</v>
      </c>
    </row>
    <row r="455" spans="1:8" x14ac:dyDescent="0.25">
      <c r="A455" s="3">
        <v>2012</v>
      </c>
      <c r="B455" s="4" t="s">
        <v>21</v>
      </c>
      <c r="C455" s="4">
        <v>181</v>
      </c>
      <c r="D455" s="4" t="s">
        <v>6</v>
      </c>
      <c r="E455" s="4" t="s">
        <v>40</v>
      </c>
      <c r="F455" s="4">
        <v>5020005</v>
      </c>
      <c r="G455" s="4" t="s">
        <v>32</v>
      </c>
      <c r="H455" s="7">
        <v>4.09</v>
      </c>
    </row>
    <row r="456" spans="1:8" x14ac:dyDescent="0.25">
      <c r="A456" s="3">
        <v>2012</v>
      </c>
      <c r="B456" s="4" t="s">
        <v>23</v>
      </c>
      <c r="C456" s="4">
        <v>181</v>
      </c>
      <c r="D456" s="4" t="s">
        <v>6</v>
      </c>
      <c r="E456" s="4" t="s">
        <v>40</v>
      </c>
      <c r="F456" s="4">
        <v>5020005</v>
      </c>
      <c r="G456" s="4" t="s">
        <v>32</v>
      </c>
      <c r="H456" s="7">
        <v>6.32</v>
      </c>
    </row>
    <row r="457" spans="1:8" x14ac:dyDescent="0.25">
      <c r="A457" s="3">
        <v>2013</v>
      </c>
      <c r="B457" s="4" t="s">
        <v>17</v>
      </c>
      <c r="C457" s="4">
        <v>181</v>
      </c>
      <c r="D457" s="4" t="s">
        <v>6</v>
      </c>
      <c r="E457" s="4" t="s">
        <v>40</v>
      </c>
      <c r="F457" s="4">
        <v>5020005</v>
      </c>
      <c r="G457" s="4" t="s">
        <v>32</v>
      </c>
      <c r="H457" s="7">
        <v>93.46</v>
      </c>
    </row>
    <row r="458" spans="1:8" x14ac:dyDescent="0.25">
      <c r="A458" s="3">
        <v>2013</v>
      </c>
      <c r="B458" s="4" t="s">
        <v>19</v>
      </c>
      <c r="C458" s="4">
        <v>181</v>
      </c>
      <c r="D458" s="4" t="s">
        <v>6</v>
      </c>
      <c r="E458" s="4" t="s">
        <v>40</v>
      </c>
      <c r="F458" s="4">
        <v>5020005</v>
      </c>
      <c r="G458" s="4" t="s">
        <v>32</v>
      </c>
      <c r="H458" s="7">
        <v>234.28</v>
      </c>
    </row>
    <row r="459" spans="1:8" x14ac:dyDescent="0.25">
      <c r="A459" s="3">
        <v>2012</v>
      </c>
      <c r="B459" s="4" t="s">
        <v>15</v>
      </c>
      <c r="C459" s="4">
        <v>181</v>
      </c>
      <c r="D459" s="4" t="s">
        <v>6</v>
      </c>
      <c r="E459" s="4" t="s">
        <v>40</v>
      </c>
      <c r="F459" s="4">
        <v>5020005</v>
      </c>
      <c r="G459" s="4" t="s">
        <v>32</v>
      </c>
      <c r="H459" s="7">
        <v>244.94</v>
      </c>
    </row>
    <row r="460" spans="1:8" x14ac:dyDescent="0.25">
      <c r="A460" s="3">
        <v>2011</v>
      </c>
      <c r="B460" s="4" t="s">
        <v>15</v>
      </c>
      <c r="C460" s="4">
        <v>181</v>
      </c>
      <c r="D460" s="4" t="s">
        <v>6</v>
      </c>
      <c r="E460" s="4" t="s">
        <v>40</v>
      </c>
      <c r="F460" s="4">
        <v>5020005</v>
      </c>
      <c r="G460" s="4" t="s">
        <v>32</v>
      </c>
      <c r="H460" s="7">
        <v>289.25</v>
      </c>
    </row>
    <row r="461" spans="1:8" x14ac:dyDescent="0.25">
      <c r="A461" s="3">
        <v>2012</v>
      </c>
      <c r="B461" s="4" t="s">
        <v>13</v>
      </c>
      <c r="C461" s="4">
        <v>181</v>
      </c>
      <c r="D461" s="4" t="s">
        <v>6</v>
      </c>
      <c r="E461" s="4" t="s">
        <v>40</v>
      </c>
      <c r="F461" s="4">
        <v>5020005</v>
      </c>
      <c r="G461" s="4" t="s">
        <v>32</v>
      </c>
      <c r="H461" s="7">
        <v>362.96</v>
      </c>
    </row>
    <row r="462" spans="1:8" x14ac:dyDescent="0.25">
      <c r="A462" s="3">
        <v>2012</v>
      </c>
      <c r="B462" s="4" t="s">
        <v>5</v>
      </c>
      <c r="C462" s="4">
        <v>181</v>
      </c>
      <c r="D462" s="4" t="s">
        <v>6</v>
      </c>
      <c r="E462" s="4" t="s">
        <v>40</v>
      </c>
      <c r="F462" s="4">
        <v>5020005</v>
      </c>
      <c r="G462" s="4" t="s">
        <v>32</v>
      </c>
      <c r="H462" s="7">
        <v>466.14</v>
      </c>
    </row>
    <row r="463" spans="1:8" x14ac:dyDescent="0.25">
      <c r="A463" s="3">
        <v>2013</v>
      </c>
      <c r="B463" s="4" t="s">
        <v>18</v>
      </c>
      <c r="C463" s="4">
        <v>181</v>
      </c>
      <c r="D463" s="4" t="s">
        <v>6</v>
      </c>
      <c r="E463" s="4" t="s">
        <v>40</v>
      </c>
      <c r="F463" s="4">
        <v>5020005</v>
      </c>
      <c r="G463" s="4" t="s">
        <v>32</v>
      </c>
      <c r="H463" s="7">
        <v>605.41999999999996</v>
      </c>
    </row>
    <row r="464" spans="1:8" x14ac:dyDescent="0.25">
      <c r="A464" s="3">
        <v>2012</v>
      </c>
      <c r="B464" s="4" t="s">
        <v>12</v>
      </c>
      <c r="C464" s="4">
        <v>181</v>
      </c>
      <c r="D464" s="4" t="s">
        <v>6</v>
      </c>
      <c r="E464" s="4" t="s">
        <v>40</v>
      </c>
      <c r="F464" s="4">
        <v>5020005</v>
      </c>
      <c r="G464" s="4" t="s">
        <v>32</v>
      </c>
      <c r="H464" s="7">
        <v>742.85</v>
      </c>
    </row>
    <row r="465" spans="1:8" x14ac:dyDescent="0.25">
      <c r="A465" s="3">
        <v>2011</v>
      </c>
      <c r="B465" s="4" t="s">
        <v>21</v>
      </c>
      <c r="C465" s="4">
        <v>181</v>
      </c>
      <c r="D465" s="4" t="s">
        <v>6</v>
      </c>
      <c r="E465" s="4" t="s">
        <v>40</v>
      </c>
      <c r="F465" s="4">
        <v>5020005</v>
      </c>
      <c r="G465" s="4" t="s">
        <v>32</v>
      </c>
      <c r="H465" s="7">
        <v>857.2</v>
      </c>
    </row>
    <row r="466" spans="1:8" x14ac:dyDescent="0.25">
      <c r="A466" s="3">
        <v>2013</v>
      </c>
      <c r="B466" s="4" t="s">
        <v>21</v>
      </c>
      <c r="C466" s="4">
        <v>181</v>
      </c>
      <c r="D466" s="4" t="s">
        <v>6</v>
      </c>
      <c r="E466" s="4" t="s">
        <v>40</v>
      </c>
      <c r="F466" s="4">
        <v>5020005</v>
      </c>
      <c r="G466" s="4" t="s">
        <v>32</v>
      </c>
      <c r="H466" s="7">
        <v>867.9</v>
      </c>
    </row>
    <row r="467" spans="1:8" x14ac:dyDescent="0.25">
      <c r="A467" s="3">
        <v>2012</v>
      </c>
      <c r="B467" s="4" t="s">
        <v>20</v>
      </c>
      <c r="C467" s="4">
        <v>181</v>
      </c>
      <c r="D467" s="4" t="s">
        <v>6</v>
      </c>
      <c r="E467" s="4" t="s">
        <v>40</v>
      </c>
      <c r="F467" s="4">
        <v>5020005</v>
      </c>
      <c r="G467" s="4" t="s">
        <v>32</v>
      </c>
      <c r="H467" s="7">
        <v>868.91</v>
      </c>
    </row>
    <row r="468" spans="1:8" x14ac:dyDescent="0.25">
      <c r="A468" s="3">
        <v>2014</v>
      </c>
      <c r="B468" s="4" t="s">
        <v>5</v>
      </c>
      <c r="C468" s="4">
        <v>117</v>
      </c>
      <c r="D468" s="4" t="s">
        <v>6</v>
      </c>
      <c r="E468" s="4" t="s">
        <v>40</v>
      </c>
      <c r="F468" s="4">
        <v>5020005</v>
      </c>
      <c r="G468" s="4" t="s">
        <v>32</v>
      </c>
      <c r="H468" s="7">
        <v>894.56</v>
      </c>
    </row>
    <row r="469" spans="1:8" x14ac:dyDescent="0.25">
      <c r="A469" s="3">
        <v>2014</v>
      </c>
      <c r="B469" s="4" t="s">
        <v>5</v>
      </c>
      <c r="C469" s="4">
        <v>181</v>
      </c>
      <c r="D469" s="4" t="s">
        <v>6</v>
      </c>
      <c r="E469" s="4" t="s">
        <v>40</v>
      </c>
      <c r="F469" s="4">
        <v>5020005</v>
      </c>
      <c r="G469" s="4" t="s">
        <v>32</v>
      </c>
      <c r="H469" s="7">
        <v>894.59999999999991</v>
      </c>
    </row>
    <row r="470" spans="1:8" x14ac:dyDescent="0.25">
      <c r="A470" s="3">
        <v>2011</v>
      </c>
      <c r="B470" s="4" t="s">
        <v>17</v>
      </c>
      <c r="C470" s="4">
        <v>181</v>
      </c>
      <c r="D470" s="4" t="s">
        <v>6</v>
      </c>
      <c r="E470" s="4" t="s">
        <v>40</v>
      </c>
      <c r="F470" s="4">
        <v>5020005</v>
      </c>
      <c r="G470" s="4" t="s">
        <v>32</v>
      </c>
      <c r="H470" s="7">
        <v>1059.81</v>
      </c>
    </row>
    <row r="471" spans="1:8" x14ac:dyDescent="0.25">
      <c r="A471" s="3">
        <v>2012</v>
      </c>
      <c r="B471" s="4" t="s">
        <v>17</v>
      </c>
      <c r="C471" s="4">
        <v>181</v>
      </c>
      <c r="D471" s="4" t="s">
        <v>6</v>
      </c>
      <c r="E471" s="4" t="s">
        <v>40</v>
      </c>
      <c r="F471" s="4">
        <v>5020005</v>
      </c>
      <c r="G471" s="4" t="s">
        <v>32</v>
      </c>
      <c r="H471" s="7">
        <v>1085.1500000000001</v>
      </c>
    </row>
    <row r="472" spans="1:8" x14ac:dyDescent="0.25">
      <c r="A472" s="3">
        <v>2011</v>
      </c>
      <c r="B472" s="4" t="s">
        <v>12</v>
      </c>
      <c r="C472" s="4">
        <v>181</v>
      </c>
      <c r="D472" s="4" t="s">
        <v>6</v>
      </c>
      <c r="E472" s="4" t="s">
        <v>40</v>
      </c>
      <c r="F472" s="4">
        <v>5020005</v>
      </c>
      <c r="G472" s="4" t="s">
        <v>32</v>
      </c>
      <c r="H472" s="7">
        <v>1209.23</v>
      </c>
    </row>
    <row r="473" spans="1:8" x14ac:dyDescent="0.25">
      <c r="A473" s="3">
        <v>2012</v>
      </c>
      <c r="B473" s="4" t="s">
        <v>18</v>
      </c>
      <c r="C473" s="4">
        <v>181</v>
      </c>
      <c r="D473" s="4" t="s">
        <v>6</v>
      </c>
      <c r="E473" s="4" t="s">
        <v>40</v>
      </c>
      <c r="F473" s="4">
        <v>5020005</v>
      </c>
      <c r="G473" s="4" t="s">
        <v>32</v>
      </c>
      <c r="H473" s="7">
        <v>1221.3499999999999</v>
      </c>
    </row>
    <row r="474" spans="1:8" x14ac:dyDescent="0.25">
      <c r="A474" s="3">
        <v>2011</v>
      </c>
      <c r="B474" s="4" t="s">
        <v>19</v>
      </c>
      <c r="C474" s="4">
        <v>181</v>
      </c>
      <c r="D474" s="4" t="s">
        <v>6</v>
      </c>
      <c r="E474" s="4" t="s">
        <v>40</v>
      </c>
      <c r="F474" s="4">
        <v>5020005</v>
      </c>
      <c r="G474" s="4" t="s">
        <v>32</v>
      </c>
      <c r="H474" s="7">
        <v>1238.43</v>
      </c>
    </row>
    <row r="475" spans="1:8" x14ac:dyDescent="0.25">
      <c r="A475" s="3">
        <v>2011</v>
      </c>
      <c r="B475" s="4" t="s">
        <v>13</v>
      </c>
      <c r="C475" s="4">
        <v>181</v>
      </c>
      <c r="D475" s="4" t="s">
        <v>6</v>
      </c>
      <c r="E475" s="4" t="s">
        <v>40</v>
      </c>
      <c r="F475" s="4">
        <v>5020005</v>
      </c>
      <c r="G475" s="4" t="s">
        <v>32</v>
      </c>
      <c r="H475" s="7">
        <v>1249.5</v>
      </c>
    </row>
    <row r="476" spans="1:8" x14ac:dyDescent="0.25">
      <c r="A476" s="3">
        <v>2011</v>
      </c>
      <c r="B476" s="4" t="s">
        <v>20</v>
      </c>
      <c r="C476" s="4">
        <v>181</v>
      </c>
      <c r="D476" s="4" t="s">
        <v>6</v>
      </c>
      <c r="E476" s="4" t="s">
        <v>40</v>
      </c>
      <c r="F476" s="4">
        <v>5020005</v>
      </c>
      <c r="G476" s="4" t="s">
        <v>32</v>
      </c>
      <c r="H476" s="7">
        <v>1315.89</v>
      </c>
    </row>
    <row r="477" spans="1:8" x14ac:dyDescent="0.25">
      <c r="A477" s="3">
        <v>2011</v>
      </c>
      <c r="B477" s="4" t="s">
        <v>5</v>
      </c>
      <c r="C477" s="4">
        <v>181</v>
      </c>
      <c r="D477" s="4" t="s">
        <v>6</v>
      </c>
      <c r="E477" s="4" t="s">
        <v>40</v>
      </c>
      <c r="F477" s="4">
        <v>5020005</v>
      </c>
      <c r="G477" s="4" t="s">
        <v>32</v>
      </c>
      <c r="H477" s="7">
        <v>1328.17</v>
      </c>
    </row>
    <row r="478" spans="1:8" x14ac:dyDescent="0.25">
      <c r="A478" s="3">
        <v>2012</v>
      </c>
      <c r="B478" s="4" t="s">
        <v>11</v>
      </c>
      <c r="C478" s="4">
        <v>181</v>
      </c>
      <c r="D478" s="4" t="s">
        <v>6</v>
      </c>
      <c r="E478" s="4" t="s">
        <v>40</v>
      </c>
      <c r="F478" s="4">
        <v>5020005</v>
      </c>
      <c r="G478" s="4" t="s">
        <v>32</v>
      </c>
      <c r="H478" s="7">
        <v>1399.01</v>
      </c>
    </row>
    <row r="479" spans="1:8" x14ac:dyDescent="0.25">
      <c r="A479" s="3">
        <v>2010</v>
      </c>
      <c r="B479" s="4" t="s">
        <v>22</v>
      </c>
      <c r="C479" s="4">
        <v>181</v>
      </c>
      <c r="D479" s="4" t="s">
        <v>6</v>
      </c>
      <c r="E479" s="4" t="s">
        <v>40</v>
      </c>
      <c r="F479" s="4">
        <v>5020005</v>
      </c>
      <c r="G479" s="4" t="s">
        <v>32</v>
      </c>
      <c r="H479" s="7">
        <v>1437.92</v>
      </c>
    </row>
    <row r="480" spans="1:8" x14ac:dyDescent="0.25">
      <c r="A480" s="3">
        <v>2010</v>
      </c>
      <c r="B480" s="4" t="s">
        <v>21</v>
      </c>
      <c r="C480" s="4">
        <v>181</v>
      </c>
      <c r="D480" s="4" t="s">
        <v>6</v>
      </c>
      <c r="E480" s="4" t="s">
        <v>40</v>
      </c>
      <c r="F480" s="4">
        <v>5020005</v>
      </c>
      <c r="G480" s="4" t="s">
        <v>32</v>
      </c>
      <c r="H480" s="7">
        <v>1451.31</v>
      </c>
    </row>
    <row r="481" spans="1:8" x14ac:dyDescent="0.25">
      <c r="A481" s="3">
        <v>2012</v>
      </c>
      <c r="B481" s="4" t="s">
        <v>19</v>
      </c>
      <c r="C481" s="4">
        <v>181</v>
      </c>
      <c r="D481" s="4" t="s">
        <v>6</v>
      </c>
      <c r="E481" s="4" t="s">
        <v>40</v>
      </c>
      <c r="F481" s="4">
        <v>5020005</v>
      </c>
      <c r="G481" s="4" t="s">
        <v>32</v>
      </c>
      <c r="H481" s="7">
        <v>1732.22</v>
      </c>
    </row>
    <row r="482" spans="1:8" x14ac:dyDescent="0.25">
      <c r="A482" s="3">
        <v>2007</v>
      </c>
      <c r="B482" s="4" t="s">
        <v>13</v>
      </c>
      <c r="C482" s="4">
        <v>181</v>
      </c>
      <c r="D482" s="4" t="s">
        <v>6</v>
      </c>
      <c r="E482" s="4" t="s">
        <v>40</v>
      </c>
      <c r="F482" s="4">
        <v>5020005</v>
      </c>
      <c r="G482" s="4" t="s">
        <v>32</v>
      </c>
      <c r="H482" s="7">
        <v>2090.1239999999998</v>
      </c>
    </row>
    <row r="483" spans="1:8" x14ac:dyDescent="0.25">
      <c r="A483" s="3">
        <v>2012</v>
      </c>
      <c r="B483" s="4" t="s">
        <v>22</v>
      </c>
      <c r="C483" s="4">
        <v>181</v>
      </c>
      <c r="D483" s="4" t="s">
        <v>6</v>
      </c>
      <c r="E483" s="4" t="s">
        <v>40</v>
      </c>
      <c r="F483" s="4">
        <v>5020005</v>
      </c>
      <c r="G483" s="4" t="s">
        <v>32</v>
      </c>
      <c r="H483" s="7">
        <v>2326.4699999999998</v>
      </c>
    </row>
    <row r="484" spans="1:8" x14ac:dyDescent="0.25">
      <c r="A484" s="3">
        <v>2010</v>
      </c>
      <c r="B484" s="4" t="s">
        <v>19</v>
      </c>
      <c r="C484" s="4">
        <v>181</v>
      </c>
      <c r="D484" s="4" t="s">
        <v>6</v>
      </c>
      <c r="E484" s="4" t="s">
        <v>40</v>
      </c>
      <c r="F484" s="4">
        <v>5020005</v>
      </c>
      <c r="G484" s="4" t="s">
        <v>32</v>
      </c>
      <c r="H484" s="7">
        <v>2382.4899999999998</v>
      </c>
    </row>
    <row r="485" spans="1:8" x14ac:dyDescent="0.25">
      <c r="A485" s="3">
        <v>2008</v>
      </c>
      <c r="B485" s="4" t="s">
        <v>17</v>
      </c>
      <c r="C485" s="4">
        <v>181</v>
      </c>
      <c r="D485" s="4" t="s">
        <v>6</v>
      </c>
      <c r="E485" s="4" t="s">
        <v>40</v>
      </c>
      <c r="F485" s="4">
        <v>5020005</v>
      </c>
      <c r="G485" s="4" t="s">
        <v>32</v>
      </c>
      <c r="H485" s="7">
        <v>2486.6909999999998</v>
      </c>
    </row>
    <row r="486" spans="1:8" x14ac:dyDescent="0.25">
      <c r="A486" s="3">
        <v>2013</v>
      </c>
      <c r="B486" s="4" t="s">
        <v>5</v>
      </c>
      <c r="C486" s="4">
        <v>181</v>
      </c>
      <c r="D486" s="4" t="s">
        <v>6</v>
      </c>
      <c r="E486" s="4" t="s">
        <v>40</v>
      </c>
      <c r="F486" s="4">
        <v>5020005</v>
      </c>
      <c r="G486" s="4" t="s">
        <v>32</v>
      </c>
      <c r="H486" s="7">
        <v>2504.0500000000002</v>
      </c>
    </row>
    <row r="487" spans="1:8" x14ac:dyDescent="0.25">
      <c r="A487" s="3">
        <v>2010</v>
      </c>
      <c r="B487" s="4" t="s">
        <v>13</v>
      </c>
      <c r="C487" s="4">
        <v>181</v>
      </c>
      <c r="D487" s="4" t="s">
        <v>6</v>
      </c>
      <c r="E487" s="4" t="s">
        <v>40</v>
      </c>
      <c r="F487" s="4">
        <v>5020005</v>
      </c>
      <c r="G487" s="4" t="s">
        <v>32</v>
      </c>
      <c r="H487" s="7">
        <v>2511.12</v>
      </c>
    </row>
    <row r="488" spans="1:8" x14ac:dyDescent="0.25">
      <c r="A488" s="3">
        <v>2010</v>
      </c>
      <c r="B488" s="4" t="s">
        <v>23</v>
      </c>
      <c r="C488" s="4">
        <v>181</v>
      </c>
      <c r="D488" s="4" t="s">
        <v>6</v>
      </c>
      <c r="E488" s="4" t="s">
        <v>40</v>
      </c>
      <c r="F488" s="4">
        <v>5020005</v>
      </c>
      <c r="G488" s="4" t="s">
        <v>32</v>
      </c>
      <c r="H488" s="7">
        <v>2522.69</v>
      </c>
    </row>
    <row r="489" spans="1:8" x14ac:dyDescent="0.25">
      <c r="A489" s="3">
        <v>2010</v>
      </c>
      <c r="B489" s="4" t="s">
        <v>20</v>
      </c>
      <c r="C489" s="4">
        <v>181</v>
      </c>
      <c r="D489" s="4" t="s">
        <v>6</v>
      </c>
      <c r="E489" s="4" t="s">
        <v>40</v>
      </c>
      <c r="F489" s="4">
        <v>5020005</v>
      </c>
      <c r="G489" s="4" t="s">
        <v>32</v>
      </c>
      <c r="H489" s="7">
        <v>2543.31</v>
      </c>
    </row>
    <row r="490" spans="1:8" x14ac:dyDescent="0.25">
      <c r="A490" s="3">
        <v>2010</v>
      </c>
      <c r="B490" s="4" t="s">
        <v>12</v>
      </c>
      <c r="C490" s="4">
        <v>181</v>
      </c>
      <c r="D490" s="4" t="s">
        <v>6</v>
      </c>
      <c r="E490" s="4" t="s">
        <v>40</v>
      </c>
      <c r="F490" s="4">
        <v>5020005</v>
      </c>
      <c r="G490" s="4" t="s">
        <v>32</v>
      </c>
      <c r="H490" s="7">
        <v>2619.2600000000002</v>
      </c>
    </row>
    <row r="491" spans="1:8" x14ac:dyDescent="0.25">
      <c r="A491" s="3">
        <v>2008</v>
      </c>
      <c r="B491" s="4" t="s">
        <v>18</v>
      </c>
      <c r="C491" s="4">
        <v>181</v>
      </c>
      <c r="D491" s="4" t="s">
        <v>6</v>
      </c>
      <c r="E491" s="4" t="s">
        <v>40</v>
      </c>
      <c r="F491" s="4">
        <v>5020005</v>
      </c>
      <c r="G491" s="4" t="s">
        <v>32</v>
      </c>
      <c r="H491" s="7">
        <v>2833.65</v>
      </c>
    </row>
    <row r="492" spans="1:8" x14ac:dyDescent="0.25">
      <c r="A492" s="3">
        <v>2008</v>
      </c>
      <c r="B492" s="4" t="s">
        <v>20</v>
      </c>
      <c r="C492" s="4">
        <v>181</v>
      </c>
      <c r="D492" s="4" t="s">
        <v>6</v>
      </c>
      <c r="E492" s="4" t="s">
        <v>40</v>
      </c>
      <c r="F492" s="4">
        <v>5020005</v>
      </c>
      <c r="G492" s="4" t="s">
        <v>32</v>
      </c>
      <c r="H492" s="7">
        <v>2834.81</v>
      </c>
    </row>
    <row r="493" spans="1:8" x14ac:dyDescent="0.25">
      <c r="A493" s="3">
        <v>2007</v>
      </c>
      <c r="B493" s="4" t="s">
        <v>22</v>
      </c>
      <c r="C493" s="4">
        <v>181</v>
      </c>
      <c r="D493" s="4" t="s">
        <v>6</v>
      </c>
      <c r="E493" s="4" t="s">
        <v>40</v>
      </c>
      <c r="F493" s="4">
        <v>5020005</v>
      </c>
      <c r="G493" s="4" t="s">
        <v>32</v>
      </c>
      <c r="H493" s="7">
        <v>2948.0149999999999</v>
      </c>
    </row>
    <row r="494" spans="1:8" x14ac:dyDescent="0.25">
      <c r="A494" s="3">
        <v>2007</v>
      </c>
      <c r="B494" s="4" t="s">
        <v>17</v>
      </c>
      <c r="C494" s="4">
        <v>181</v>
      </c>
      <c r="D494" s="4" t="s">
        <v>6</v>
      </c>
      <c r="E494" s="4" t="s">
        <v>40</v>
      </c>
      <c r="F494" s="4">
        <v>5020005</v>
      </c>
      <c r="G494" s="4" t="s">
        <v>32</v>
      </c>
      <c r="H494" s="7">
        <v>3153.1579999999999</v>
      </c>
    </row>
    <row r="495" spans="1:8" x14ac:dyDescent="0.25">
      <c r="A495" s="3">
        <v>2007</v>
      </c>
      <c r="B495" s="4" t="s">
        <v>23</v>
      </c>
      <c r="C495" s="4">
        <v>181</v>
      </c>
      <c r="D495" s="4" t="s">
        <v>6</v>
      </c>
      <c r="E495" s="4" t="s">
        <v>40</v>
      </c>
      <c r="F495" s="4">
        <v>5020005</v>
      </c>
      <c r="G495" s="4" t="s">
        <v>32</v>
      </c>
      <c r="H495" s="7">
        <v>3205.4490000000001</v>
      </c>
    </row>
    <row r="496" spans="1:8" x14ac:dyDescent="0.25">
      <c r="A496" s="3">
        <v>2010</v>
      </c>
      <c r="B496" s="4" t="s">
        <v>15</v>
      </c>
      <c r="C496" s="4">
        <v>181</v>
      </c>
      <c r="D496" s="4" t="s">
        <v>6</v>
      </c>
      <c r="E496" s="4" t="s">
        <v>40</v>
      </c>
      <c r="F496" s="4">
        <v>5020005</v>
      </c>
      <c r="G496" s="4" t="s">
        <v>32</v>
      </c>
      <c r="H496" s="7">
        <v>3209.93</v>
      </c>
    </row>
    <row r="497" spans="1:8" x14ac:dyDescent="0.25">
      <c r="A497" s="3">
        <v>2011</v>
      </c>
      <c r="B497" s="4" t="s">
        <v>18</v>
      </c>
      <c r="C497" s="4">
        <v>181</v>
      </c>
      <c r="D497" s="4" t="s">
        <v>6</v>
      </c>
      <c r="E497" s="4" t="s">
        <v>40</v>
      </c>
      <c r="F497" s="4">
        <v>5020005</v>
      </c>
      <c r="G497" s="4" t="s">
        <v>32</v>
      </c>
      <c r="H497" s="7">
        <v>3252.66</v>
      </c>
    </row>
    <row r="498" spans="1:8" x14ac:dyDescent="0.25">
      <c r="A498" s="3">
        <v>2011</v>
      </c>
      <c r="B498" s="4" t="s">
        <v>22</v>
      </c>
      <c r="C498" s="4">
        <v>181</v>
      </c>
      <c r="D498" s="4" t="s">
        <v>6</v>
      </c>
      <c r="E498" s="4" t="s">
        <v>40</v>
      </c>
      <c r="F498" s="4">
        <v>5020005</v>
      </c>
      <c r="G498" s="4" t="s">
        <v>32</v>
      </c>
      <c r="H498" s="7">
        <v>3336.32</v>
      </c>
    </row>
    <row r="499" spans="1:8" x14ac:dyDescent="0.25">
      <c r="A499" s="3">
        <v>2008</v>
      </c>
      <c r="B499" s="4" t="s">
        <v>12</v>
      </c>
      <c r="C499" s="4">
        <v>181</v>
      </c>
      <c r="D499" s="4" t="s">
        <v>6</v>
      </c>
      <c r="E499" s="4" t="s">
        <v>40</v>
      </c>
      <c r="F499" s="4">
        <v>5020005</v>
      </c>
      <c r="G499" s="4" t="s">
        <v>32</v>
      </c>
      <c r="H499" s="7">
        <v>3361.549</v>
      </c>
    </row>
    <row r="500" spans="1:8" x14ac:dyDescent="0.25">
      <c r="A500" s="3">
        <v>2008</v>
      </c>
      <c r="B500" s="4" t="s">
        <v>22</v>
      </c>
      <c r="C500" s="4">
        <v>181</v>
      </c>
      <c r="D500" s="4" t="s">
        <v>6</v>
      </c>
      <c r="E500" s="4" t="s">
        <v>40</v>
      </c>
      <c r="F500" s="4">
        <v>5020005</v>
      </c>
      <c r="G500" s="4" t="s">
        <v>32</v>
      </c>
      <c r="H500" s="7">
        <v>3666.65</v>
      </c>
    </row>
    <row r="501" spans="1:8" x14ac:dyDescent="0.25">
      <c r="A501" s="3">
        <v>2008</v>
      </c>
      <c r="B501" s="4" t="s">
        <v>5</v>
      </c>
      <c r="C501" s="4">
        <v>181</v>
      </c>
      <c r="D501" s="4" t="s">
        <v>6</v>
      </c>
      <c r="E501" s="4" t="s">
        <v>40</v>
      </c>
      <c r="F501" s="4">
        <v>5020005</v>
      </c>
      <c r="G501" s="4" t="s">
        <v>32</v>
      </c>
      <c r="H501" s="7">
        <v>3714.7489999999998</v>
      </c>
    </row>
    <row r="502" spans="1:8" x14ac:dyDescent="0.25">
      <c r="A502" s="3">
        <v>2008</v>
      </c>
      <c r="B502" s="4" t="s">
        <v>13</v>
      </c>
      <c r="C502" s="4">
        <v>181</v>
      </c>
      <c r="D502" s="4" t="s">
        <v>6</v>
      </c>
      <c r="E502" s="4" t="s">
        <v>40</v>
      </c>
      <c r="F502" s="4">
        <v>5020005</v>
      </c>
      <c r="G502" s="4" t="s">
        <v>32</v>
      </c>
      <c r="H502" s="7">
        <v>3815.931</v>
      </c>
    </row>
    <row r="503" spans="1:8" x14ac:dyDescent="0.25">
      <c r="A503" s="3">
        <v>2010</v>
      </c>
      <c r="B503" s="4" t="s">
        <v>11</v>
      </c>
      <c r="C503" s="4">
        <v>181</v>
      </c>
      <c r="D503" s="4" t="s">
        <v>6</v>
      </c>
      <c r="E503" s="4" t="s">
        <v>40</v>
      </c>
      <c r="F503" s="4">
        <v>5020005</v>
      </c>
      <c r="G503" s="4" t="s">
        <v>32</v>
      </c>
      <c r="H503" s="7">
        <v>3839.51</v>
      </c>
    </row>
    <row r="504" spans="1:8" x14ac:dyDescent="0.25">
      <c r="A504" s="3">
        <v>2008</v>
      </c>
      <c r="B504" s="4" t="s">
        <v>21</v>
      </c>
      <c r="C504" s="4">
        <v>181</v>
      </c>
      <c r="D504" s="4" t="s">
        <v>6</v>
      </c>
      <c r="E504" s="4" t="s">
        <v>40</v>
      </c>
      <c r="F504" s="4">
        <v>5020005</v>
      </c>
      <c r="G504" s="4" t="s">
        <v>32</v>
      </c>
      <c r="H504" s="7">
        <v>3942.46</v>
      </c>
    </row>
    <row r="505" spans="1:8" x14ac:dyDescent="0.25">
      <c r="A505" s="3">
        <v>2008</v>
      </c>
      <c r="B505" s="4" t="s">
        <v>23</v>
      </c>
      <c r="C505" s="4">
        <v>181</v>
      </c>
      <c r="D505" s="4" t="s">
        <v>6</v>
      </c>
      <c r="E505" s="4" t="s">
        <v>40</v>
      </c>
      <c r="F505" s="4">
        <v>5020005</v>
      </c>
      <c r="G505" s="4" t="s">
        <v>32</v>
      </c>
      <c r="H505" s="7">
        <v>4039.11</v>
      </c>
    </row>
    <row r="506" spans="1:8" x14ac:dyDescent="0.25">
      <c r="A506" s="3">
        <v>2009</v>
      </c>
      <c r="B506" s="4" t="s">
        <v>12</v>
      </c>
      <c r="C506" s="4">
        <v>181</v>
      </c>
      <c r="D506" s="4" t="s">
        <v>6</v>
      </c>
      <c r="E506" s="4" t="s">
        <v>40</v>
      </c>
      <c r="F506" s="4">
        <v>5020005</v>
      </c>
      <c r="G506" s="4" t="s">
        <v>32</v>
      </c>
      <c r="H506" s="7">
        <v>4179.66</v>
      </c>
    </row>
    <row r="507" spans="1:8" x14ac:dyDescent="0.25">
      <c r="A507" s="3">
        <v>2009</v>
      </c>
      <c r="B507" s="4" t="s">
        <v>13</v>
      </c>
      <c r="C507" s="4">
        <v>181</v>
      </c>
      <c r="D507" s="4" t="s">
        <v>6</v>
      </c>
      <c r="E507" s="4" t="s">
        <v>40</v>
      </c>
      <c r="F507" s="4">
        <v>5020005</v>
      </c>
      <c r="G507" s="4" t="s">
        <v>32</v>
      </c>
      <c r="H507" s="7">
        <v>4187.83</v>
      </c>
    </row>
    <row r="508" spans="1:8" x14ac:dyDescent="0.25">
      <c r="A508" s="3">
        <v>2009</v>
      </c>
      <c r="B508" s="4" t="s">
        <v>11</v>
      </c>
      <c r="C508" s="4">
        <v>181</v>
      </c>
      <c r="D508" s="4" t="s">
        <v>6</v>
      </c>
      <c r="E508" s="4" t="s">
        <v>40</v>
      </c>
      <c r="F508" s="4">
        <v>5020005</v>
      </c>
      <c r="G508" s="4" t="s">
        <v>32</v>
      </c>
      <c r="H508" s="7">
        <v>4343.51</v>
      </c>
    </row>
    <row r="509" spans="1:8" x14ac:dyDescent="0.25">
      <c r="A509" s="3">
        <v>2008</v>
      </c>
      <c r="B509" s="4" t="s">
        <v>15</v>
      </c>
      <c r="C509" s="4">
        <v>181</v>
      </c>
      <c r="D509" s="4" t="s">
        <v>6</v>
      </c>
      <c r="E509" s="4" t="s">
        <v>40</v>
      </c>
      <c r="F509" s="4">
        <v>5020005</v>
      </c>
      <c r="G509" s="4" t="s">
        <v>32</v>
      </c>
      <c r="H509" s="7">
        <v>4346.6980000000003</v>
      </c>
    </row>
    <row r="510" spans="1:8" x14ac:dyDescent="0.25">
      <c r="A510" s="3">
        <v>2010</v>
      </c>
      <c r="B510" s="4" t="s">
        <v>18</v>
      </c>
      <c r="C510" s="4">
        <v>181</v>
      </c>
      <c r="D510" s="4" t="s">
        <v>6</v>
      </c>
      <c r="E510" s="4" t="s">
        <v>40</v>
      </c>
      <c r="F510" s="4">
        <v>5020005</v>
      </c>
      <c r="G510" s="4" t="s">
        <v>32</v>
      </c>
      <c r="H510" s="7">
        <v>4446.59</v>
      </c>
    </row>
    <row r="511" spans="1:8" x14ac:dyDescent="0.25">
      <c r="A511" s="3">
        <v>2010</v>
      </c>
      <c r="B511" s="4" t="s">
        <v>17</v>
      </c>
      <c r="C511" s="4">
        <v>181</v>
      </c>
      <c r="D511" s="4" t="s">
        <v>6</v>
      </c>
      <c r="E511" s="4" t="s">
        <v>40</v>
      </c>
      <c r="F511" s="4">
        <v>5020005</v>
      </c>
      <c r="G511" s="4" t="s">
        <v>32</v>
      </c>
      <c r="H511" s="7">
        <v>4564.96</v>
      </c>
    </row>
    <row r="512" spans="1:8" x14ac:dyDescent="0.25">
      <c r="A512" s="3">
        <v>2008</v>
      </c>
      <c r="B512" s="4" t="s">
        <v>19</v>
      </c>
      <c r="C512" s="4">
        <v>181</v>
      </c>
      <c r="D512" s="4" t="s">
        <v>6</v>
      </c>
      <c r="E512" s="4" t="s">
        <v>40</v>
      </c>
      <c r="F512" s="4">
        <v>5020005</v>
      </c>
      <c r="G512" s="4" t="s">
        <v>32</v>
      </c>
      <c r="H512" s="7">
        <v>4619.09</v>
      </c>
    </row>
    <row r="513" spans="1:8" x14ac:dyDescent="0.25">
      <c r="A513" s="3">
        <v>2011</v>
      </c>
      <c r="B513" s="4" t="s">
        <v>11</v>
      </c>
      <c r="C513" s="4">
        <v>181</v>
      </c>
      <c r="D513" s="4" t="s">
        <v>6</v>
      </c>
      <c r="E513" s="4" t="s">
        <v>40</v>
      </c>
      <c r="F513" s="4">
        <v>5020005</v>
      </c>
      <c r="G513" s="4" t="s">
        <v>32</v>
      </c>
      <c r="H513" s="7">
        <v>4787.7299999999996</v>
      </c>
    </row>
    <row r="514" spans="1:8" x14ac:dyDescent="0.25">
      <c r="A514" s="3">
        <v>2009</v>
      </c>
      <c r="B514" s="4" t="s">
        <v>15</v>
      </c>
      <c r="C514" s="4">
        <v>181</v>
      </c>
      <c r="D514" s="4" t="s">
        <v>6</v>
      </c>
      <c r="E514" s="4" t="s">
        <v>40</v>
      </c>
      <c r="F514" s="4">
        <v>5020005</v>
      </c>
      <c r="G514" s="4" t="s">
        <v>32</v>
      </c>
      <c r="H514" s="7">
        <v>4848.55</v>
      </c>
    </row>
    <row r="515" spans="1:8" x14ac:dyDescent="0.25">
      <c r="A515" s="3">
        <v>2009</v>
      </c>
      <c r="B515" s="4" t="s">
        <v>17</v>
      </c>
      <c r="C515" s="4">
        <v>181</v>
      </c>
      <c r="D515" s="4" t="s">
        <v>6</v>
      </c>
      <c r="E515" s="4" t="s">
        <v>40</v>
      </c>
      <c r="F515" s="4">
        <v>5020005</v>
      </c>
      <c r="G515" s="4" t="s">
        <v>32</v>
      </c>
      <c r="H515" s="7">
        <v>5061.6000000000004</v>
      </c>
    </row>
    <row r="516" spans="1:8" x14ac:dyDescent="0.25">
      <c r="A516" s="3">
        <v>2009</v>
      </c>
      <c r="B516" s="4" t="s">
        <v>22</v>
      </c>
      <c r="C516" s="4">
        <v>181</v>
      </c>
      <c r="D516" s="4" t="s">
        <v>6</v>
      </c>
      <c r="E516" s="4" t="s">
        <v>40</v>
      </c>
      <c r="F516" s="4">
        <v>5020005</v>
      </c>
      <c r="G516" s="4" t="s">
        <v>32</v>
      </c>
      <c r="H516" s="7">
        <v>5353.18</v>
      </c>
    </row>
    <row r="517" spans="1:8" x14ac:dyDescent="0.25">
      <c r="A517" s="3">
        <v>2009</v>
      </c>
      <c r="B517" s="4" t="s">
        <v>19</v>
      </c>
      <c r="C517" s="4">
        <v>181</v>
      </c>
      <c r="D517" s="4" t="s">
        <v>6</v>
      </c>
      <c r="E517" s="4" t="s">
        <v>40</v>
      </c>
      <c r="F517" s="4">
        <v>5020005</v>
      </c>
      <c r="G517" s="4" t="s">
        <v>32</v>
      </c>
      <c r="H517" s="7">
        <v>5461.17</v>
      </c>
    </row>
    <row r="518" spans="1:8" x14ac:dyDescent="0.25">
      <c r="A518" s="3">
        <v>2011</v>
      </c>
      <c r="B518" s="4" t="s">
        <v>23</v>
      </c>
      <c r="C518" s="4">
        <v>181</v>
      </c>
      <c r="D518" s="4" t="s">
        <v>6</v>
      </c>
      <c r="E518" s="4" t="s">
        <v>40</v>
      </c>
      <c r="F518" s="4">
        <v>5020005</v>
      </c>
      <c r="G518" s="4" t="s">
        <v>32</v>
      </c>
      <c r="H518" s="7">
        <v>5473.35</v>
      </c>
    </row>
    <row r="519" spans="1:8" x14ac:dyDescent="0.25">
      <c r="A519" s="3">
        <v>2009</v>
      </c>
      <c r="B519" s="4" t="s">
        <v>21</v>
      </c>
      <c r="C519" s="4">
        <v>181</v>
      </c>
      <c r="D519" s="4" t="s">
        <v>6</v>
      </c>
      <c r="E519" s="4" t="s">
        <v>40</v>
      </c>
      <c r="F519" s="4">
        <v>5020005</v>
      </c>
      <c r="G519" s="4" t="s">
        <v>32</v>
      </c>
      <c r="H519" s="7">
        <v>5780.05</v>
      </c>
    </row>
    <row r="520" spans="1:8" x14ac:dyDescent="0.25">
      <c r="A520" s="3">
        <v>2009</v>
      </c>
      <c r="B520" s="4" t="s">
        <v>5</v>
      </c>
      <c r="C520" s="4">
        <v>181</v>
      </c>
      <c r="D520" s="4" t="s">
        <v>6</v>
      </c>
      <c r="E520" s="4" t="s">
        <v>40</v>
      </c>
      <c r="F520" s="4">
        <v>5020005</v>
      </c>
      <c r="G520" s="4" t="s">
        <v>32</v>
      </c>
      <c r="H520" s="7">
        <v>5837.75</v>
      </c>
    </row>
    <row r="521" spans="1:8" x14ac:dyDescent="0.25">
      <c r="A521" s="3">
        <v>2007</v>
      </c>
      <c r="B521" s="4" t="s">
        <v>18</v>
      </c>
      <c r="C521" s="4">
        <v>181</v>
      </c>
      <c r="D521" s="4" t="s">
        <v>6</v>
      </c>
      <c r="E521" s="4" t="s">
        <v>40</v>
      </c>
      <c r="F521" s="4">
        <v>5020005</v>
      </c>
      <c r="G521" s="4" t="s">
        <v>32</v>
      </c>
      <c r="H521" s="7">
        <v>5858.5020000000004</v>
      </c>
    </row>
    <row r="522" spans="1:8" x14ac:dyDescent="0.25">
      <c r="A522" s="3">
        <v>2009</v>
      </c>
      <c r="B522" s="4" t="s">
        <v>20</v>
      </c>
      <c r="C522" s="4">
        <v>181</v>
      </c>
      <c r="D522" s="4" t="s">
        <v>6</v>
      </c>
      <c r="E522" s="4" t="s">
        <v>40</v>
      </c>
      <c r="F522" s="4">
        <v>5020005</v>
      </c>
      <c r="G522" s="4" t="s">
        <v>32</v>
      </c>
      <c r="H522" s="7">
        <v>6251.95</v>
      </c>
    </row>
    <row r="523" spans="1:8" x14ac:dyDescent="0.25">
      <c r="A523" s="3">
        <v>2010</v>
      </c>
      <c r="B523" s="4" t="s">
        <v>5</v>
      </c>
      <c r="C523" s="4">
        <v>181</v>
      </c>
      <c r="D523" s="4" t="s">
        <v>6</v>
      </c>
      <c r="E523" s="4" t="s">
        <v>40</v>
      </c>
      <c r="F523" s="4">
        <v>5020005</v>
      </c>
      <c r="G523" s="4" t="s">
        <v>32</v>
      </c>
      <c r="H523" s="7">
        <v>6578.63</v>
      </c>
    </row>
    <row r="524" spans="1:8" x14ac:dyDescent="0.25">
      <c r="A524" s="3">
        <v>2014</v>
      </c>
      <c r="B524" s="4" t="s">
        <v>18</v>
      </c>
      <c r="C524" s="4">
        <v>117</v>
      </c>
      <c r="D524" s="4" t="s">
        <v>6</v>
      </c>
      <c r="E524" s="4" t="s">
        <v>40</v>
      </c>
      <c r="F524" s="4">
        <v>5020005</v>
      </c>
      <c r="G524" s="4" t="s">
        <v>32</v>
      </c>
      <c r="H524" s="7">
        <v>6876.66</v>
      </c>
    </row>
    <row r="525" spans="1:8" x14ac:dyDescent="0.25">
      <c r="A525" s="3">
        <v>2014</v>
      </c>
      <c r="B525" s="4" t="s">
        <v>18</v>
      </c>
      <c r="C525" s="4">
        <v>181</v>
      </c>
      <c r="D525" s="4" t="s">
        <v>6</v>
      </c>
      <c r="E525" s="4" t="s">
        <v>40</v>
      </c>
      <c r="F525" s="4">
        <v>5020005</v>
      </c>
      <c r="G525" s="4" t="s">
        <v>32</v>
      </c>
      <c r="H525" s="7">
        <v>6890.58</v>
      </c>
    </row>
    <row r="526" spans="1:8" x14ac:dyDescent="0.25">
      <c r="A526" s="3">
        <v>2014</v>
      </c>
      <c r="B526" s="4" t="s">
        <v>20</v>
      </c>
      <c r="C526" s="4">
        <v>117</v>
      </c>
      <c r="D526" s="4" t="s">
        <v>6</v>
      </c>
      <c r="E526" s="4" t="s">
        <v>40</v>
      </c>
      <c r="F526" s="4">
        <v>5020005</v>
      </c>
      <c r="G526" s="4" t="s">
        <v>32</v>
      </c>
      <c r="H526" s="7">
        <v>7155.36</v>
      </c>
    </row>
    <row r="527" spans="1:8" x14ac:dyDescent="0.25">
      <c r="A527" s="3">
        <v>2014</v>
      </c>
      <c r="B527" s="4" t="s">
        <v>20</v>
      </c>
      <c r="C527" s="4">
        <v>181</v>
      </c>
      <c r="D527" s="4" t="s">
        <v>6</v>
      </c>
      <c r="E527" s="4" t="s">
        <v>40</v>
      </c>
      <c r="F527" s="4">
        <v>5020005</v>
      </c>
      <c r="G527" s="4" t="s">
        <v>32</v>
      </c>
      <c r="H527" s="7">
        <v>7259.13</v>
      </c>
    </row>
    <row r="528" spans="1:8" x14ac:dyDescent="0.25">
      <c r="A528" s="3">
        <v>2009</v>
      </c>
      <c r="B528" s="4" t="s">
        <v>18</v>
      </c>
      <c r="C528" s="4">
        <v>181</v>
      </c>
      <c r="D528" s="4" t="s">
        <v>6</v>
      </c>
      <c r="E528" s="4" t="s">
        <v>40</v>
      </c>
      <c r="F528" s="4">
        <v>5020005</v>
      </c>
      <c r="G528" s="4" t="s">
        <v>32</v>
      </c>
      <c r="H528" s="7">
        <v>8199.0299999999988</v>
      </c>
    </row>
    <row r="529" spans="1:8" x14ac:dyDescent="0.25">
      <c r="A529" s="3">
        <v>2014</v>
      </c>
      <c r="B529" s="4" t="s">
        <v>13</v>
      </c>
      <c r="C529" s="4">
        <v>117</v>
      </c>
      <c r="D529" s="4" t="s">
        <v>6</v>
      </c>
      <c r="E529" s="4" t="s">
        <v>40</v>
      </c>
      <c r="F529" s="4">
        <v>5020005</v>
      </c>
      <c r="G529" s="4" t="s">
        <v>32</v>
      </c>
      <c r="H529" s="7">
        <v>8203.7900000000009</v>
      </c>
    </row>
    <row r="530" spans="1:8" x14ac:dyDescent="0.25">
      <c r="A530" s="3">
        <v>2007</v>
      </c>
      <c r="B530" s="4" t="s">
        <v>21</v>
      </c>
      <c r="C530" s="4">
        <v>181</v>
      </c>
      <c r="D530" s="4" t="s">
        <v>6</v>
      </c>
      <c r="E530" s="4" t="s">
        <v>40</v>
      </c>
      <c r="F530" s="4">
        <v>5020005</v>
      </c>
      <c r="G530" s="4" t="s">
        <v>32</v>
      </c>
      <c r="H530" s="7">
        <v>8355.8189999999995</v>
      </c>
    </row>
    <row r="531" spans="1:8" x14ac:dyDescent="0.25">
      <c r="A531" s="3">
        <v>2014</v>
      </c>
      <c r="B531" s="4" t="s">
        <v>13</v>
      </c>
      <c r="C531" s="4">
        <v>181</v>
      </c>
      <c r="D531" s="4" t="s">
        <v>6</v>
      </c>
      <c r="E531" s="4" t="s">
        <v>40</v>
      </c>
      <c r="F531" s="4">
        <v>5020005</v>
      </c>
      <c r="G531" s="4" t="s">
        <v>32</v>
      </c>
      <c r="H531" s="7">
        <v>8379.73</v>
      </c>
    </row>
    <row r="532" spans="1:8" x14ac:dyDescent="0.25">
      <c r="A532" s="3">
        <v>2014</v>
      </c>
      <c r="B532" s="4" t="s">
        <v>17</v>
      </c>
      <c r="C532" s="4">
        <v>117</v>
      </c>
      <c r="D532" s="4" t="s">
        <v>6</v>
      </c>
      <c r="E532" s="4" t="s">
        <v>40</v>
      </c>
      <c r="F532" s="4">
        <v>5020005</v>
      </c>
      <c r="G532" s="4" t="s">
        <v>32</v>
      </c>
      <c r="H532" s="7">
        <v>8471.2800000000007</v>
      </c>
    </row>
    <row r="533" spans="1:8" x14ac:dyDescent="0.25">
      <c r="A533" s="3">
        <v>2009</v>
      </c>
      <c r="B533" s="4" t="s">
        <v>23</v>
      </c>
      <c r="C533" s="4">
        <v>181</v>
      </c>
      <c r="D533" s="4" t="s">
        <v>6</v>
      </c>
      <c r="E533" s="4" t="s">
        <v>40</v>
      </c>
      <c r="F533" s="4">
        <v>5020005</v>
      </c>
      <c r="G533" s="4" t="s">
        <v>32</v>
      </c>
      <c r="H533" s="7">
        <v>8570.99</v>
      </c>
    </row>
    <row r="534" spans="1:8" x14ac:dyDescent="0.25">
      <c r="A534" s="3">
        <v>2014</v>
      </c>
      <c r="B534" s="4" t="s">
        <v>22</v>
      </c>
      <c r="C534" s="4">
        <v>181</v>
      </c>
      <c r="D534" s="4" t="s">
        <v>6</v>
      </c>
      <c r="E534" s="4" t="s">
        <v>40</v>
      </c>
      <c r="F534" s="4">
        <v>5020005</v>
      </c>
      <c r="G534" s="4" t="s">
        <v>32</v>
      </c>
      <c r="H534" s="7">
        <v>8730.2999999999993</v>
      </c>
    </row>
    <row r="535" spans="1:8" x14ac:dyDescent="0.25">
      <c r="A535" s="3">
        <v>2007</v>
      </c>
      <c r="B535" s="4" t="s">
        <v>20</v>
      </c>
      <c r="C535" s="4">
        <v>181</v>
      </c>
      <c r="D535" s="4" t="s">
        <v>6</v>
      </c>
      <c r="E535" s="4" t="s">
        <v>40</v>
      </c>
      <c r="F535" s="4">
        <v>5020005</v>
      </c>
      <c r="G535" s="4" t="s">
        <v>32</v>
      </c>
      <c r="H535" s="7">
        <v>8776.1880000000001</v>
      </c>
    </row>
    <row r="536" spans="1:8" x14ac:dyDescent="0.25">
      <c r="A536" s="3">
        <v>2014</v>
      </c>
      <c r="B536" s="4" t="s">
        <v>15</v>
      </c>
      <c r="C536" s="4">
        <v>117</v>
      </c>
      <c r="D536" s="4" t="s">
        <v>6</v>
      </c>
      <c r="E536" s="4" t="s">
        <v>40</v>
      </c>
      <c r="F536" s="4">
        <v>5020005</v>
      </c>
      <c r="G536" s="4" t="s">
        <v>32</v>
      </c>
      <c r="H536" s="7">
        <v>8933.7000000000007</v>
      </c>
    </row>
    <row r="537" spans="1:8" x14ac:dyDescent="0.25">
      <c r="A537" s="3">
        <v>2007</v>
      </c>
      <c r="B537" s="4" t="s">
        <v>15</v>
      </c>
      <c r="C537" s="4">
        <v>181</v>
      </c>
      <c r="D537" s="4" t="s">
        <v>6</v>
      </c>
      <c r="E537" s="4" t="s">
        <v>40</v>
      </c>
      <c r="F537" s="4">
        <v>5020005</v>
      </c>
      <c r="G537" s="4" t="s">
        <v>32</v>
      </c>
      <c r="H537" s="7">
        <v>8944.0759999999991</v>
      </c>
    </row>
    <row r="538" spans="1:8" x14ac:dyDescent="0.25">
      <c r="A538" s="3">
        <v>2014</v>
      </c>
      <c r="B538" s="4" t="s">
        <v>17</v>
      </c>
      <c r="C538" s="4">
        <v>181</v>
      </c>
      <c r="D538" s="4" t="s">
        <v>6</v>
      </c>
      <c r="E538" s="4" t="s">
        <v>40</v>
      </c>
      <c r="F538" s="4">
        <v>5020005</v>
      </c>
      <c r="G538" s="4" t="s">
        <v>32</v>
      </c>
      <c r="H538" s="7">
        <v>8967</v>
      </c>
    </row>
    <row r="539" spans="1:8" x14ac:dyDescent="0.25">
      <c r="A539" s="3">
        <v>2014</v>
      </c>
      <c r="B539" s="4" t="s">
        <v>22</v>
      </c>
      <c r="C539" s="4">
        <v>117</v>
      </c>
      <c r="D539" s="4" t="s">
        <v>6</v>
      </c>
      <c r="E539" s="4" t="s">
        <v>40</v>
      </c>
      <c r="F539" s="4">
        <v>5020005</v>
      </c>
      <c r="G539" s="4" t="s">
        <v>32</v>
      </c>
      <c r="H539" s="7">
        <v>8988.98</v>
      </c>
    </row>
    <row r="540" spans="1:8" x14ac:dyDescent="0.25">
      <c r="A540" s="3">
        <v>2014</v>
      </c>
      <c r="B540" s="4" t="s">
        <v>12</v>
      </c>
      <c r="C540" s="4">
        <v>181</v>
      </c>
      <c r="D540" s="4" t="s">
        <v>6</v>
      </c>
      <c r="E540" s="4" t="s">
        <v>40</v>
      </c>
      <c r="F540" s="4">
        <v>5020005</v>
      </c>
      <c r="G540" s="4" t="s">
        <v>32</v>
      </c>
      <c r="H540" s="7">
        <v>9040.07</v>
      </c>
    </row>
    <row r="541" spans="1:8" x14ac:dyDescent="0.25">
      <c r="A541" s="3">
        <v>2014</v>
      </c>
      <c r="B541" s="4" t="s">
        <v>12</v>
      </c>
      <c r="C541" s="4">
        <v>117</v>
      </c>
      <c r="D541" s="4" t="s">
        <v>6</v>
      </c>
      <c r="E541" s="4" t="s">
        <v>40</v>
      </c>
      <c r="F541" s="4">
        <v>5020005</v>
      </c>
      <c r="G541" s="4" t="s">
        <v>32</v>
      </c>
      <c r="H541" s="7">
        <v>9090.4100000000017</v>
      </c>
    </row>
    <row r="542" spans="1:8" x14ac:dyDescent="0.25">
      <c r="A542" s="3">
        <v>2014</v>
      </c>
      <c r="B542" s="4" t="s">
        <v>23</v>
      </c>
      <c r="C542" s="4">
        <v>181</v>
      </c>
      <c r="D542" s="4" t="s">
        <v>6</v>
      </c>
      <c r="E542" s="4" t="s">
        <v>40</v>
      </c>
      <c r="F542" s="4">
        <v>5020005</v>
      </c>
      <c r="G542" s="4" t="s">
        <v>32</v>
      </c>
      <c r="H542" s="7">
        <v>9206.51</v>
      </c>
    </row>
    <row r="543" spans="1:8" x14ac:dyDescent="0.25">
      <c r="A543" s="3">
        <v>2007</v>
      </c>
      <c r="B543" s="4" t="s">
        <v>19</v>
      </c>
      <c r="C543" s="4">
        <v>181</v>
      </c>
      <c r="D543" s="4" t="s">
        <v>6</v>
      </c>
      <c r="E543" s="4" t="s">
        <v>40</v>
      </c>
      <c r="F543" s="4">
        <v>5020005</v>
      </c>
      <c r="G543" s="4" t="s">
        <v>32</v>
      </c>
      <c r="H543" s="7">
        <v>9281.7559999999994</v>
      </c>
    </row>
    <row r="544" spans="1:8" x14ac:dyDescent="0.25">
      <c r="A544" s="3">
        <v>2014</v>
      </c>
      <c r="B544" s="4" t="s">
        <v>11</v>
      </c>
      <c r="C544" s="4">
        <v>181</v>
      </c>
      <c r="D544" s="4" t="s">
        <v>6</v>
      </c>
      <c r="E544" s="4" t="s">
        <v>40</v>
      </c>
      <c r="F544" s="4">
        <v>5020005</v>
      </c>
      <c r="G544" s="4" t="s">
        <v>32</v>
      </c>
      <c r="H544" s="7">
        <v>9330.93</v>
      </c>
    </row>
    <row r="545" spans="1:8" x14ac:dyDescent="0.25">
      <c r="A545" s="3">
        <v>2014</v>
      </c>
      <c r="B545" s="4" t="s">
        <v>11</v>
      </c>
      <c r="C545" s="4">
        <v>117</v>
      </c>
      <c r="D545" s="4" t="s">
        <v>6</v>
      </c>
      <c r="E545" s="4" t="s">
        <v>40</v>
      </c>
      <c r="F545" s="4">
        <v>5020005</v>
      </c>
      <c r="G545" s="4" t="s">
        <v>32</v>
      </c>
      <c r="H545" s="7">
        <v>9390.68</v>
      </c>
    </row>
    <row r="546" spans="1:8" x14ac:dyDescent="0.25">
      <c r="A546" s="3">
        <v>2014</v>
      </c>
      <c r="B546" s="4" t="s">
        <v>19</v>
      </c>
      <c r="C546" s="4">
        <v>117</v>
      </c>
      <c r="D546" s="4" t="s">
        <v>6</v>
      </c>
      <c r="E546" s="4" t="s">
        <v>40</v>
      </c>
      <c r="F546" s="4">
        <v>5020005</v>
      </c>
      <c r="G546" s="4" t="s">
        <v>32</v>
      </c>
      <c r="H546" s="7">
        <v>9679.5300000000007</v>
      </c>
    </row>
    <row r="547" spans="1:8" x14ac:dyDescent="0.25">
      <c r="A547" s="3">
        <v>2014</v>
      </c>
      <c r="B547" s="4" t="s">
        <v>23</v>
      </c>
      <c r="C547" s="4">
        <v>117</v>
      </c>
      <c r="D547" s="4" t="s">
        <v>6</v>
      </c>
      <c r="E547" s="4" t="s">
        <v>40</v>
      </c>
      <c r="F547" s="4">
        <v>5020005</v>
      </c>
      <c r="G547" s="4" t="s">
        <v>32</v>
      </c>
      <c r="H547" s="7">
        <v>9694.18</v>
      </c>
    </row>
    <row r="548" spans="1:8" x14ac:dyDescent="0.25">
      <c r="A548" s="3">
        <v>2014</v>
      </c>
      <c r="B548" s="4" t="s">
        <v>19</v>
      </c>
      <c r="C548" s="4">
        <v>181</v>
      </c>
      <c r="D548" s="4" t="s">
        <v>6</v>
      </c>
      <c r="E548" s="4" t="s">
        <v>40</v>
      </c>
      <c r="F548" s="4">
        <v>5020005</v>
      </c>
      <c r="G548" s="4" t="s">
        <v>32</v>
      </c>
      <c r="H548" s="7">
        <v>9737.8799999999992</v>
      </c>
    </row>
    <row r="549" spans="1:8" x14ac:dyDescent="0.25">
      <c r="A549" s="3">
        <v>2008</v>
      </c>
      <c r="B549" s="4" t="s">
        <v>11</v>
      </c>
      <c r="C549" s="4">
        <v>181</v>
      </c>
      <c r="D549" s="4" t="s">
        <v>6</v>
      </c>
      <c r="E549" s="4" t="s">
        <v>40</v>
      </c>
      <c r="F549" s="4">
        <v>5020005</v>
      </c>
      <c r="G549" s="4" t="s">
        <v>32</v>
      </c>
      <c r="H549" s="7">
        <v>10051.939</v>
      </c>
    </row>
    <row r="550" spans="1:8" x14ac:dyDescent="0.25">
      <c r="A550" s="3">
        <v>2014</v>
      </c>
      <c r="B550" s="4" t="s">
        <v>15</v>
      </c>
      <c r="C550" s="4">
        <v>181</v>
      </c>
      <c r="D550" s="4" t="s">
        <v>6</v>
      </c>
      <c r="E550" s="4" t="s">
        <v>40</v>
      </c>
      <c r="F550" s="4">
        <v>5020005</v>
      </c>
      <c r="G550" s="4" t="s">
        <v>32</v>
      </c>
      <c r="H550" s="7">
        <v>10118.36</v>
      </c>
    </row>
    <row r="551" spans="1:8" x14ac:dyDescent="0.25">
      <c r="A551" s="3">
        <v>2014</v>
      </c>
      <c r="B551" s="4" t="s">
        <v>21</v>
      </c>
      <c r="C551" s="4">
        <v>181</v>
      </c>
      <c r="D551" s="4" t="s">
        <v>6</v>
      </c>
      <c r="E551" s="4" t="s">
        <v>40</v>
      </c>
      <c r="F551" s="4">
        <v>5020005</v>
      </c>
      <c r="G551" s="4" t="s">
        <v>32</v>
      </c>
      <c r="H551" s="7">
        <v>10141.830000000002</v>
      </c>
    </row>
    <row r="552" spans="1:8" x14ac:dyDescent="0.25">
      <c r="A552" s="3">
        <v>2014</v>
      </c>
      <c r="B552" s="4" t="s">
        <v>21</v>
      </c>
      <c r="C552" s="4">
        <v>117</v>
      </c>
      <c r="D552" s="4" t="s">
        <v>6</v>
      </c>
      <c r="E552" s="4" t="s">
        <v>40</v>
      </c>
      <c r="F552" s="4">
        <v>5020005</v>
      </c>
      <c r="G552" s="4" t="s">
        <v>32</v>
      </c>
      <c r="H552" s="7">
        <v>10247.509999999998</v>
      </c>
    </row>
    <row r="553" spans="1:8" x14ac:dyDescent="0.25">
      <c r="A553" s="3">
        <v>2014</v>
      </c>
      <c r="B553" s="4" t="s">
        <v>20</v>
      </c>
      <c r="C553" s="4">
        <v>117</v>
      </c>
      <c r="D553" s="4" t="s">
        <v>6</v>
      </c>
      <c r="E553" s="4" t="s">
        <v>41</v>
      </c>
      <c r="F553" s="4">
        <v>5020007</v>
      </c>
      <c r="G553" s="4" t="s">
        <v>30</v>
      </c>
      <c r="H553" s="7">
        <v>195.61</v>
      </c>
    </row>
    <row r="554" spans="1:8" x14ac:dyDescent="0.25">
      <c r="A554" s="3">
        <v>2014</v>
      </c>
      <c r="B554" s="4" t="s">
        <v>20</v>
      </c>
      <c r="C554" s="4">
        <v>181</v>
      </c>
      <c r="D554" s="4" t="s">
        <v>6</v>
      </c>
      <c r="E554" s="4" t="s">
        <v>41</v>
      </c>
      <c r="F554" s="4">
        <v>5020007</v>
      </c>
      <c r="G554" s="4" t="s">
        <v>30</v>
      </c>
      <c r="H554" s="7">
        <v>198.42</v>
      </c>
    </row>
    <row r="555" spans="1:8" x14ac:dyDescent="0.25">
      <c r="A555" s="3">
        <v>2014</v>
      </c>
      <c r="B555" s="4" t="s">
        <v>22</v>
      </c>
      <c r="C555" s="4">
        <v>181</v>
      </c>
      <c r="D555" s="4" t="s">
        <v>6</v>
      </c>
      <c r="E555" s="4" t="s">
        <v>41</v>
      </c>
      <c r="F555" s="4">
        <v>5020007</v>
      </c>
      <c r="G555" s="4" t="s">
        <v>30</v>
      </c>
      <c r="H555" s="7">
        <v>300.56</v>
      </c>
    </row>
    <row r="556" spans="1:8" x14ac:dyDescent="0.25">
      <c r="A556" s="3">
        <v>2014</v>
      </c>
      <c r="B556" s="4" t="s">
        <v>22</v>
      </c>
      <c r="C556" s="4">
        <v>117</v>
      </c>
      <c r="D556" s="4" t="s">
        <v>6</v>
      </c>
      <c r="E556" s="4" t="s">
        <v>41</v>
      </c>
      <c r="F556" s="4">
        <v>5020007</v>
      </c>
      <c r="G556" s="4" t="s">
        <v>30</v>
      </c>
      <c r="H556" s="7">
        <v>309.37</v>
      </c>
    </row>
    <row r="557" spans="1:8" x14ac:dyDescent="0.25">
      <c r="A557" s="3">
        <v>2014</v>
      </c>
      <c r="B557" s="4" t="s">
        <v>18</v>
      </c>
      <c r="C557" s="4">
        <v>117</v>
      </c>
      <c r="D557" s="4" t="s">
        <v>6</v>
      </c>
      <c r="E557" s="4" t="s">
        <v>41</v>
      </c>
      <c r="F557" s="4">
        <v>5020007</v>
      </c>
      <c r="G557" s="4" t="s">
        <v>30</v>
      </c>
      <c r="H557" s="7">
        <v>975.41</v>
      </c>
    </row>
    <row r="558" spans="1:8" x14ac:dyDescent="0.25">
      <c r="A558" s="3">
        <v>2014</v>
      </c>
      <c r="B558" s="4" t="s">
        <v>18</v>
      </c>
      <c r="C558" s="4">
        <v>181</v>
      </c>
      <c r="D558" s="4" t="s">
        <v>6</v>
      </c>
      <c r="E558" s="4" t="s">
        <v>41</v>
      </c>
      <c r="F558" s="4">
        <v>5020007</v>
      </c>
      <c r="G558" s="4" t="s">
        <v>30</v>
      </c>
      <c r="H558" s="7">
        <v>977.44</v>
      </c>
    </row>
    <row r="559" spans="1:8" x14ac:dyDescent="0.25">
      <c r="A559" s="3">
        <v>2014</v>
      </c>
      <c r="B559" s="4" t="s">
        <v>5</v>
      </c>
      <c r="C559" s="4">
        <v>117</v>
      </c>
      <c r="D559" s="4" t="s">
        <v>6</v>
      </c>
      <c r="E559" s="4" t="s">
        <v>41</v>
      </c>
      <c r="F559" s="4">
        <v>5020007</v>
      </c>
      <c r="G559" s="4" t="s">
        <v>30</v>
      </c>
      <c r="H559" s="7">
        <v>1452.22</v>
      </c>
    </row>
    <row r="560" spans="1:8" x14ac:dyDescent="0.25">
      <c r="A560" s="3">
        <v>2014</v>
      </c>
      <c r="B560" s="4" t="s">
        <v>5</v>
      </c>
      <c r="C560" s="4">
        <v>181</v>
      </c>
      <c r="D560" s="4" t="s">
        <v>6</v>
      </c>
      <c r="E560" s="4" t="s">
        <v>41</v>
      </c>
      <c r="F560" s="4">
        <v>5020007</v>
      </c>
      <c r="G560" s="4" t="s">
        <v>30</v>
      </c>
      <c r="H560" s="7">
        <v>1452.23</v>
      </c>
    </row>
    <row r="561" spans="1:8" x14ac:dyDescent="0.25">
      <c r="A561" s="3">
        <v>2014</v>
      </c>
      <c r="B561" s="4" t="s">
        <v>13</v>
      </c>
      <c r="C561" s="4">
        <v>117</v>
      </c>
      <c r="D561" s="4" t="s">
        <v>6</v>
      </c>
      <c r="E561" s="4" t="s">
        <v>41</v>
      </c>
      <c r="F561" s="4">
        <v>5020007</v>
      </c>
      <c r="G561" s="4" t="s">
        <v>30</v>
      </c>
      <c r="H561" s="7">
        <v>1470.44</v>
      </c>
    </row>
    <row r="562" spans="1:8" x14ac:dyDescent="0.25">
      <c r="A562" s="3">
        <v>2014</v>
      </c>
      <c r="B562" s="4" t="s">
        <v>13</v>
      </c>
      <c r="C562" s="4">
        <v>181</v>
      </c>
      <c r="D562" s="4" t="s">
        <v>6</v>
      </c>
      <c r="E562" s="4" t="s">
        <v>41</v>
      </c>
      <c r="F562" s="4">
        <v>5020007</v>
      </c>
      <c r="G562" s="4" t="s">
        <v>30</v>
      </c>
      <c r="H562" s="7">
        <v>1501.95</v>
      </c>
    </row>
    <row r="563" spans="1:8" x14ac:dyDescent="0.25">
      <c r="A563" s="3">
        <v>2014</v>
      </c>
      <c r="B563" s="4" t="s">
        <v>23</v>
      </c>
      <c r="C563" s="4">
        <v>181</v>
      </c>
      <c r="D563" s="4" t="s">
        <v>6</v>
      </c>
      <c r="E563" s="4" t="s">
        <v>41</v>
      </c>
      <c r="F563" s="4">
        <v>5020007</v>
      </c>
      <c r="G563" s="4" t="s">
        <v>30</v>
      </c>
      <c r="H563" s="7">
        <v>1693.4</v>
      </c>
    </row>
    <row r="564" spans="1:8" x14ac:dyDescent="0.25">
      <c r="A564" s="3">
        <v>2014</v>
      </c>
      <c r="B564" s="4" t="s">
        <v>23</v>
      </c>
      <c r="C564" s="4">
        <v>117</v>
      </c>
      <c r="D564" s="4" t="s">
        <v>6</v>
      </c>
      <c r="E564" s="4" t="s">
        <v>41</v>
      </c>
      <c r="F564" s="4">
        <v>5020007</v>
      </c>
      <c r="G564" s="4" t="s">
        <v>30</v>
      </c>
      <c r="H564" s="7">
        <v>1783.1799999999998</v>
      </c>
    </row>
    <row r="565" spans="1:8" x14ac:dyDescent="0.25">
      <c r="A565" s="3">
        <v>2014</v>
      </c>
      <c r="B565" s="4" t="s">
        <v>17</v>
      </c>
      <c r="C565" s="4">
        <v>117</v>
      </c>
      <c r="D565" s="4" t="s">
        <v>6</v>
      </c>
      <c r="E565" s="4" t="s">
        <v>41</v>
      </c>
      <c r="F565" s="4">
        <v>5020007</v>
      </c>
      <c r="G565" s="4" t="s">
        <v>30</v>
      </c>
      <c r="H565" s="7">
        <v>2010.92</v>
      </c>
    </row>
    <row r="566" spans="1:8" x14ac:dyDescent="0.25">
      <c r="A566" s="3">
        <v>2010</v>
      </c>
      <c r="B566" s="4" t="s">
        <v>17</v>
      </c>
      <c r="C566" s="4">
        <v>181</v>
      </c>
      <c r="D566" s="4" t="s">
        <v>6</v>
      </c>
      <c r="E566" s="4" t="s">
        <v>41</v>
      </c>
      <c r="F566" s="4">
        <v>5020007</v>
      </c>
      <c r="G566" s="4" t="s">
        <v>30</v>
      </c>
      <c r="H566" s="7">
        <v>2114.13</v>
      </c>
    </row>
    <row r="567" spans="1:8" x14ac:dyDescent="0.25">
      <c r="A567" s="3">
        <v>2014</v>
      </c>
      <c r="B567" s="4" t="s">
        <v>17</v>
      </c>
      <c r="C567" s="4">
        <v>181</v>
      </c>
      <c r="D567" s="4" t="s">
        <v>6</v>
      </c>
      <c r="E567" s="4" t="s">
        <v>41</v>
      </c>
      <c r="F567" s="4">
        <v>5020007</v>
      </c>
      <c r="G567" s="4" t="s">
        <v>30</v>
      </c>
      <c r="H567" s="7">
        <v>2128.59</v>
      </c>
    </row>
    <row r="568" spans="1:8" x14ac:dyDescent="0.25">
      <c r="A568" s="3">
        <v>2010</v>
      </c>
      <c r="B568" s="4" t="s">
        <v>19</v>
      </c>
      <c r="C568" s="4">
        <v>181</v>
      </c>
      <c r="D568" s="4" t="s">
        <v>6</v>
      </c>
      <c r="E568" s="4" t="s">
        <v>41</v>
      </c>
      <c r="F568" s="4">
        <v>5020007</v>
      </c>
      <c r="G568" s="4" t="s">
        <v>30</v>
      </c>
      <c r="H568" s="7">
        <v>2274.34</v>
      </c>
    </row>
    <row r="569" spans="1:8" x14ac:dyDescent="0.25">
      <c r="A569" s="3">
        <v>2012</v>
      </c>
      <c r="B569" s="4" t="s">
        <v>11</v>
      </c>
      <c r="C569" s="4">
        <v>181</v>
      </c>
      <c r="D569" s="4" t="s">
        <v>6</v>
      </c>
      <c r="E569" s="4" t="s">
        <v>41</v>
      </c>
      <c r="F569" s="4">
        <v>5020007</v>
      </c>
      <c r="G569" s="4" t="s">
        <v>30</v>
      </c>
      <c r="H569" s="7">
        <v>2309.15</v>
      </c>
    </row>
    <row r="570" spans="1:8" x14ac:dyDescent="0.25">
      <c r="A570" s="3">
        <v>2009</v>
      </c>
      <c r="B570" s="4" t="s">
        <v>11</v>
      </c>
      <c r="C570" s="4">
        <v>181</v>
      </c>
      <c r="D570" s="4" t="s">
        <v>6</v>
      </c>
      <c r="E570" s="4" t="s">
        <v>41</v>
      </c>
      <c r="F570" s="4">
        <v>5020007</v>
      </c>
      <c r="G570" s="4" t="s">
        <v>30</v>
      </c>
      <c r="H570" s="7">
        <v>2333.48</v>
      </c>
    </row>
    <row r="571" spans="1:8" x14ac:dyDescent="0.25">
      <c r="A571" s="3">
        <v>2009</v>
      </c>
      <c r="B571" s="4" t="s">
        <v>5</v>
      </c>
      <c r="C571" s="4">
        <v>181</v>
      </c>
      <c r="D571" s="4" t="s">
        <v>6</v>
      </c>
      <c r="E571" s="4" t="s">
        <v>41</v>
      </c>
      <c r="F571" s="4">
        <v>5020007</v>
      </c>
      <c r="G571" s="4" t="s">
        <v>30</v>
      </c>
      <c r="H571" s="7">
        <v>2374.37</v>
      </c>
    </row>
    <row r="572" spans="1:8" x14ac:dyDescent="0.25">
      <c r="A572" s="3">
        <v>2007</v>
      </c>
      <c r="B572" s="4" t="s">
        <v>20</v>
      </c>
      <c r="C572" s="4">
        <v>181</v>
      </c>
      <c r="D572" s="4" t="s">
        <v>6</v>
      </c>
      <c r="E572" s="4" t="s">
        <v>41</v>
      </c>
      <c r="F572" s="4">
        <v>5020007</v>
      </c>
      <c r="G572" s="4" t="s">
        <v>30</v>
      </c>
      <c r="H572" s="7">
        <v>2378.9299999999998</v>
      </c>
    </row>
    <row r="573" spans="1:8" x14ac:dyDescent="0.25">
      <c r="A573" s="3">
        <v>2012</v>
      </c>
      <c r="B573" s="4" t="s">
        <v>5</v>
      </c>
      <c r="C573" s="4">
        <v>181</v>
      </c>
      <c r="D573" s="4" t="s">
        <v>6</v>
      </c>
      <c r="E573" s="4" t="s">
        <v>41</v>
      </c>
      <c r="F573" s="4">
        <v>5020007</v>
      </c>
      <c r="G573" s="4" t="s">
        <v>30</v>
      </c>
      <c r="H573" s="7">
        <v>2379.1</v>
      </c>
    </row>
    <row r="574" spans="1:8" x14ac:dyDescent="0.25">
      <c r="A574" s="3">
        <v>2007</v>
      </c>
      <c r="B574" s="4" t="s">
        <v>13</v>
      </c>
      <c r="C574" s="4">
        <v>181</v>
      </c>
      <c r="D574" s="4" t="s">
        <v>6</v>
      </c>
      <c r="E574" s="4" t="s">
        <v>41</v>
      </c>
      <c r="F574" s="4">
        <v>5020007</v>
      </c>
      <c r="G574" s="4" t="s">
        <v>30</v>
      </c>
      <c r="H574" s="7">
        <v>2830.25</v>
      </c>
    </row>
    <row r="575" spans="1:8" x14ac:dyDescent="0.25">
      <c r="A575" s="3">
        <v>2014</v>
      </c>
      <c r="B575" s="4" t="s">
        <v>21</v>
      </c>
      <c r="C575" s="4">
        <v>181</v>
      </c>
      <c r="D575" s="4" t="s">
        <v>6</v>
      </c>
      <c r="E575" s="4" t="s">
        <v>41</v>
      </c>
      <c r="F575" s="4">
        <v>5020007</v>
      </c>
      <c r="G575" s="4" t="s">
        <v>30</v>
      </c>
      <c r="H575" s="7">
        <v>3258.87</v>
      </c>
    </row>
    <row r="576" spans="1:8" x14ac:dyDescent="0.25">
      <c r="A576" s="3">
        <v>2014</v>
      </c>
      <c r="B576" s="4" t="s">
        <v>21</v>
      </c>
      <c r="C576" s="4">
        <v>117</v>
      </c>
      <c r="D576" s="4" t="s">
        <v>6</v>
      </c>
      <c r="E576" s="4" t="s">
        <v>41</v>
      </c>
      <c r="F576" s="4">
        <v>5020007</v>
      </c>
      <c r="G576" s="4" t="s">
        <v>30</v>
      </c>
      <c r="H576" s="7">
        <v>3292.93</v>
      </c>
    </row>
    <row r="577" spans="1:8" x14ac:dyDescent="0.25">
      <c r="A577" s="3">
        <v>2014</v>
      </c>
      <c r="B577" s="4" t="s">
        <v>15</v>
      </c>
      <c r="C577" s="4">
        <v>117</v>
      </c>
      <c r="D577" s="4" t="s">
        <v>6</v>
      </c>
      <c r="E577" s="4" t="s">
        <v>41</v>
      </c>
      <c r="F577" s="4">
        <v>5020007</v>
      </c>
      <c r="G577" s="4" t="s">
        <v>30</v>
      </c>
      <c r="H577" s="7">
        <v>3418.44</v>
      </c>
    </row>
    <row r="578" spans="1:8" x14ac:dyDescent="0.25">
      <c r="A578" s="3">
        <v>2010</v>
      </c>
      <c r="B578" s="4" t="s">
        <v>12</v>
      </c>
      <c r="C578" s="4">
        <v>181</v>
      </c>
      <c r="D578" s="4" t="s">
        <v>6</v>
      </c>
      <c r="E578" s="4" t="s">
        <v>41</v>
      </c>
      <c r="F578" s="4">
        <v>5020007</v>
      </c>
      <c r="G578" s="4" t="s">
        <v>30</v>
      </c>
      <c r="H578" s="7">
        <v>3781.91</v>
      </c>
    </row>
    <row r="579" spans="1:8" x14ac:dyDescent="0.25">
      <c r="A579" s="3">
        <v>2014</v>
      </c>
      <c r="B579" s="4" t="s">
        <v>15</v>
      </c>
      <c r="C579" s="4">
        <v>181</v>
      </c>
      <c r="D579" s="4" t="s">
        <v>6</v>
      </c>
      <c r="E579" s="4" t="s">
        <v>41</v>
      </c>
      <c r="F579" s="4">
        <v>5020007</v>
      </c>
      <c r="G579" s="4" t="s">
        <v>30</v>
      </c>
      <c r="H579" s="7">
        <v>3871.94</v>
      </c>
    </row>
    <row r="580" spans="1:8" x14ac:dyDescent="0.25">
      <c r="A580" s="3">
        <v>2014</v>
      </c>
      <c r="B580" s="4" t="s">
        <v>19</v>
      </c>
      <c r="C580" s="4">
        <v>117</v>
      </c>
      <c r="D580" s="4" t="s">
        <v>6</v>
      </c>
      <c r="E580" s="4" t="s">
        <v>41</v>
      </c>
      <c r="F580" s="4">
        <v>5020007</v>
      </c>
      <c r="G580" s="4" t="s">
        <v>30</v>
      </c>
      <c r="H580" s="7">
        <v>3972.62</v>
      </c>
    </row>
    <row r="581" spans="1:8" x14ac:dyDescent="0.25">
      <c r="A581" s="3">
        <v>2014</v>
      </c>
      <c r="B581" s="4" t="s">
        <v>19</v>
      </c>
      <c r="C581" s="4">
        <v>181</v>
      </c>
      <c r="D581" s="4" t="s">
        <v>6</v>
      </c>
      <c r="E581" s="4" t="s">
        <v>41</v>
      </c>
      <c r="F581" s="4">
        <v>5020007</v>
      </c>
      <c r="G581" s="4" t="s">
        <v>30</v>
      </c>
      <c r="H581" s="7">
        <v>3996.56</v>
      </c>
    </row>
    <row r="582" spans="1:8" x14ac:dyDescent="0.25">
      <c r="A582" s="3">
        <v>2010</v>
      </c>
      <c r="B582" s="4" t="s">
        <v>13</v>
      </c>
      <c r="C582" s="4">
        <v>181</v>
      </c>
      <c r="D582" s="4" t="s">
        <v>6</v>
      </c>
      <c r="E582" s="4" t="s">
        <v>41</v>
      </c>
      <c r="F582" s="4">
        <v>5020007</v>
      </c>
      <c r="G582" s="4" t="s">
        <v>30</v>
      </c>
      <c r="H582" s="7">
        <v>4114.47</v>
      </c>
    </row>
    <row r="583" spans="1:8" x14ac:dyDescent="0.25">
      <c r="A583" s="3">
        <v>2009</v>
      </c>
      <c r="B583" s="4" t="s">
        <v>12</v>
      </c>
      <c r="C583" s="4">
        <v>181</v>
      </c>
      <c r="D583" s="4" t="s">
        <v>6</v>
      </c>
      <c r="E583" s="4" t="s">
        <v>41</v>
      </c>
      <c r="F583" s="4">
        <v>5020007</v>
      </c>
      <c r="G583" s="4" t="s">
        <v>30</v>
      </c>
      <c r="H583" s="7">
        <v>4245.78</v>
      </c>
    </row>
    <row r="584" spans="1:8" x14ac:dyDescent="0.25">
      <c r="A584" s="3">
        <v>2008</v>
      </c>
      <c r="B584" s="4" t="s">
        <v>23</v>
      </c>
      <c r="C584" s="4">
        <v>181</v>
      </c>
      <c r="D584" s="4" t="s">
        <v>6</v>
      </c>
      <c r="E584" s="4" t="s">
        <v>41</v>
      </c>
      <c r="F584" s="4">
        <v>5020007</v>
      </c>
      <c r="G584" s="4" t="s">
        <v>30</v>
      </c>
      <c r="H584" s="7">
        <v>4366.2299999999996</v>
      </c>
    </row>
    <row r="585" spans="1:8" x14ac:dyDescent="0.25">
      <c r="A585" s="3">
        <v>2009</v>
      </c>
      <c r="B585" s="4" t="s">
        <v>19</v>
      </c>
      <c r="C585" s="4">
        <v>181</v>
      </c>
      <c r="D585" s="4" t="s">
        <v>6</v>
      </c>
      <c r="E585" s="4" t="s">
        <v>41</v>
      </c>
      <c r="F585" s="4">
        <v>5020007</v>
      </c>
      <c r="G585" s="4" t="s">
        <v>30</v>
      </c>
      <c r="H585" s="7">
        <v>4415.6499999999996</v>
      </c>
    </row>
    <row r="586" spans="1:8" x14ac:dyDescent="0.25">
      <c r="A586" s="3">
        <v>2010</v>
      </c>
      <c r="B586" s="4" t="s">
        <v>23</v>
      </c>
      <c r="C586" s="4">
        <v>181</v>
      </c>
      <c r="D586" s="4" t="s">
        <v>6</v>
      </c>
      <c r="E586" s="4" t="s">
        <v>41</v>
      </c>
      <c r="F586" s="4">
        <v>5020007</v>
      </c>
      <c r="G586" s="4" t="s">
        <v>30</v>
      </c>
      <c r="H586" s="7">
        <v>4468.57</v>
      </c>
    </row>
    <row r="587" spans="1:8" x14ac:dyDescent="0.25">
      <c r="A587" s="3">
        <v>2011</v>
      </c>
      <c r="B587" s="4" t="s">
        <v>20</v>
      </c>
      <c r="C587" s="4">
        <v>181</v>
      </c>
      <c r="D587" s="4" t="s">
        <v>6</v>
      </c>
      <c r="E587" s="4" t="s">
        <v>41</v>
      </c>
      <c r="F587" s="4">
        <v>5020007</v>
      </c>
      <c r="G587" s="4" t="s">
        <v>30</v>
      </c>
      <c r="H587" s="7">
        <v>4572.84</v>
      </c>
    </row>
    <row r="588" spans="1:8" x14ac:dyDescent="0.25">
      <c r="A588" s="3">
        <v>2010</v>
      </c>
      <c r="B588" s="4" t="s">
        <v>21</v>
      </c>
      <c r="C588" s="4">
        <v>181</v>
      </c>
      <c r="D588" s="4" t="s">
        <v>6</v>
      </c>
      <c r="E588" s="4" t="s">
        <v>41</v>
      </c>
      <c r="F588" s="4">
        <v>5020007</v>
      </c>
      <c r="G588" s="4" t="s">
        <v>30</v>
      </c>
      <c r="H588" s="7">
        <v>4574.25</v>
      </c>
    </row>
    <row r="589" spans="1:8" x14ac:dyDescent="0.25">
      <c r="A589" s="3">
        <v>2011</v>
      </c>
      <c r="B589" s="4" t="s">
        <v>22</v>
      </c>
      <c r="C589" s="4">
        <v>181</v>
      </c>
      <c r="D589" s="4" t="s">
        <v>6</v>
      </c>
      <c r="E589" s="4" t="s">
        <v>41</v>
      </c>
      <c r="F589" s="4">
        <v>5020007</v>
      </c>
      <c r="G589" s="4" t="s">
        <v>30</v>
      </c>
      <c r="H589" s="7">
        <v>4606.22</v>
      </c>
    </row>
    <row r="590" spans="1:8" x14ac:dyDescent="0.25">
      <c r="A590" s="3">
        <v>2009</v>
      </c>
      <c r="B590" s="4" t="s">
        <v>21</v>
      </c>
      <c r="C590" s="4">
        <v>181</v>
      </c>
      <c r="D590" s="4" t="s">
        <v>6</v>
      </c>
      <c r="E590" s="4" t="s">
        <v>41</v>
      </c>
      <c r="F590" s="4">
        <v>5020007</v>
      </c>
      <c r="G590" s="4" t="s">
        <v>30</v>
      </c>
      <c r="H590" s="7">
        <v>4608.96</v>
      </c>
    </row>
    <row r="591" spans="1:8" x14ac:dyDescent="0.25">
      <c r="A591" s="3">
        <v>2012</v>
      </c>
      <c r="B591" s="4" t="s">
        <v>21</v>
      </c>
      <c r="C591" s="4">
        <v>181</v>
      </c>
      <c r="D591" s="4" t="s">
        <v>6</v>
      </c>
      <c r="E591" s="4" t="s">
        <v>41</v>
      </c>
      <c r="F591" s="4">
        <v>5020007</v>
      </c>
      <c r="G591" s="4" t="s">
        <v>30</v>
      </c>
      <c r="H591" s="7">
        <v>4621.8500000000004</v>
      </c>
    </row>
    <row r="592" spans="1:8" x14ac:dyDescent="0.25">
      <c r="A592" s="3">
        <v>2009</v>
      </c>
      <c r="B592" s="4" t="s">
        <v>23</v>
      </c>
      <c r="C592" s="4">
        <v>181</v>
      </c>
      <c r="D592" s="4" t="s">
        <v>6</v>
      </c>
      <c r="E592" s="4" t="s">
        <v>41</v>
      </c>
      <c r="F592" s="4">
        <v>5020007</v>
      </c>
      <c r="G592" s="4" t="s">
        <v>30</v>
      </c>
      <c r="H592" s="7">
        <v>4698.68</v>
      </c>
    </row>
    <row r="593" spans="1:8" x14ac:dyDescent="0.25">
      <c r="A593" s="3">
        <v>2011</v>
      </c>
      <c r="B593" s="4" t="s">
        <v>21</v>
      </c>
      <c r="C593" s="4">
        <v>181</v>
      </c>
      <c r="D593" s="4" t="s">
        <v>6</v>
      </c>
      <c r="E593" s="4" t="s">
        <v>41</v>
      </c>
      <c r="F593" s="4">
        <v>5020007</v>
      </c>
      <c r="G593" s="4" t="s">
        <v>30</v>
      </c>
      <c r="H593" s="7">
        <v>4701.58</v>
      </c>
    </row>
    <row r="594" spans="1:8" x14ac:dyDescent="0.25">
      <c r="A594" s="3">
        <v>2010</v>
      </c>
      <c r="B594" s="4" t="s">
        <v>15</v>
      </c>
      <c r="C594" s="4">
        <v>181</v>
      </c>
      <c r="D594" s="4" t="s">
        <v>6</v>
      </c>
      <c r="E594" s="4" t="s">
        <v>41</v>
      </c>
      <c r="F594" s="4">
        <v>5020007</v>
      </c>
      <c r="G594" s="4" t="s">
        <v>30</v>
      </c>
      <c r="H594" s="7">
        <v>4708.05</v>
      </c>
    </row>
    <row r="595" spans="1:8" x14ac:dyDescent="0.25">
      <c r="A595" s="3">
        <v>2008</v>
      </c>
      <c r="B595" s="4" t="s">
        <v>20</v>
      </c>
      <c r="C595" s="4">
        <v>181</v>
      </c>
      <c r="D595" s="4" t="s">
        <v>6</v>
      </c>
      <c r="E595" s="4" t="s">
        <v>41</v>
      </c>
      <c r="F595" s="4">
        <v>5020007</v>
      </c>
      <c r="G595" s="4" t="s">
        <v>30</v>
      </c>
      <c r="H595" s="7">
        <v>4761.75</v>
      </c>
    </row>
    <row r="596" spans="1:8" x14ac:dyDescent="0.25">
      <c r="A596" s="3">
        <v>2011</v>
      </c>
      <c r="B596" s="4" t="s">
        <v>5</v>
      </c>
      <c r="C596" s="4">
        <v>181</v>
      </c>
      <c r="D596" s="4" t="s">
        <v>6</v>
      </c>
      <c r="E596" s="4" t="s">
        <v>41</v>
      </c>
      <c r="F596" s="4">
        <v>5020007</v>
      </c>
      <c r="G596" s="4" t="s">
        <v>30</v>
      </c>
      <c r="H596" s="7">
        <v>4820.79</v>
      </c>
    </row>
    <row r="597" spans="1:8" x14ac:dyDescent="0.25">
      <c r="A597" s="3">
        <v>2011</v>
      </c>
      <c r="B597" s="4" t="s">
        <v>17</v>
      </c>
      <c r="C597" s="4">
        <v>181</v>
      </c>
      <c r="D597" s="4" t="s">
        <v>6</v>
      </c>
      <c r="E597" s="4" t="s">
        <v>41</v>
      </c>
      <c r="F597" s="4">
        <v>5020007</v>
      </c>
      <c r="G597" s="4" t="s">
        <v>30</v>
      </c>
      <c r="H597" s="7">
        <v>4837.7299999999996</v>
      </c>
    </row>
    <row r="598" spans="1:8" x14ac:dyDescent="0.25">
      <c r="A598" s="3">
        <v>2008</v>
      </c>
      <c r="B598" s="4" t="s">
        <v>15</v>
      </c>
      <c r="C598" s="4">
        <v>181</v>
      </c>
      <c r="D598" s="4" t="s">
        <v>6</v>
      </c>
      <c r="E598" s="4" t="s">
        <v>41</v>
      </c>
      <c r="F598" s="4">
        <v>5020007</v>
      </c>
      <c r="G598" s="4" t="s">
        <v>30</v>
      </c>
      <c r="H598" s="7">
        <v>4849.25</v>
      </c>
    </row>
    <row r="599" spans="1:8" x14ac:dyDescent="0.25">
      <c r="A599" s="3">
        <v>2010</v>
      </c>
      <c r="B599" s="4" t="s">
        <v>22</v>
      </c>
      <c r="C599" s="4">
        <v>181</v>
      </c>
      <c r="D599" s="4" t="s">
        <v>6</v>
      </c>
      <c r="E599" s="4" t="s">
        <v>41</v>
      </c>
      <c r="F599" s="4">
        <v>5020007</v>
      </c>
      <c r="G599" s="4" t="s">
        <v>30</v>
      </c>
      <c r="H599" s="7">
        <v>4855.87</v>
      </c>
    </row>
    <row r="600" spans="1:8" x14ac:dyDescent="0.25">
      <c r="A600" s="3">
        <v>2008</v>
      </c>
      <c r="B600" s="4" t="s">
        <v>12</v>
      </c>
      <c r="C600" s="4">
        <v>181</v>
      </c>
      <c r="D600" s="4" t="s">
        <v>6</v>
      </c>
      <c r="E600" s="4" t="s">
        <v>41</v>
      </c>
      <c r="F600" s="4">
        <v>5020007</v>
      </c>
      <c r="G600" s="4" t="s">
        <v>30</v>
      </c>
      <c r="H600" s="7">
        <v>4859.83</v>
      </c>
    </row>
    <row r="601" spans="1:8" x14ac:dyDescent="0.25">
      <c r="A601" s="3">
        <v>2011</v>
      </c>
      <c r="B601" s="4" t="s">
        <v>11</v>
      </c>
      <c r="C601" s="4">
        <v>181</v>
      </c>
      <c r="D601" s="4" t="s">
        <v>6</v>
      </c>
      <c r="E601" s="4" t="s">
        <v>41</v>
      </c>
      <c r="F601" s="4">
        <v>5020007</v>
      </c>
      <c r="G601" s="4" t="s">
        <v>30</v>
      </c>
      <c r="H601" s="7">
        <v>4913.2299999999996</v>
      </c>
    </row>
    <row r="602" spans="1:8" x14ac:dyDescent="0.25">
      <c r="A602" s="3">
        <v>2008</v>
      </c>
      <c r="B602" s="4" t="s">
        <v>18</v>
      </c>
      <c r="C602" s="4">
        <v>181</v>
      </c>
      <c r="D602" s="4" t="s">
        <v>6</v>
      </c>
      <c r="E602" s="4" t="s">
        <v>41</v>
      </c>
      <c r="F602" s="4">
        <v>5020007</v>
      </c>
      <c r="G602" s="4" t="s">
        <v>30</v>
      </c>
      <c r="H602" s="7">
        <v>5026.21</v>
      </c>
    </row>
    <row r="603" spans="1:8" x14ac:dyDescent="0.25">
      <c r="A603" s="3">
        <v>2012</v>
      </c>
      <c r="B603" s="4" t="s">
        <v>23</v>
      </c>
      <c r="C603" s="4">
        <v>181</v>
      </c>
      <c r="D603" s="4" t="s">
        <v>6</v>
      </c>
      <c r="E603" s="4" t="s">
        <v>41</v>
      </c>
      <c r="F603" s="4">
        <v>5020007</v>
      </c>
      <c r="G603" s="4" t="s">
        <v>30</v>
      </c>
      <c r="H603" s="7">
        <v>5344.69</v>
      </c>
    </row>
    <row r="604" spans="1:8" x14ac:dyDescent="0.25">
      <c r="A604" s="3">
        <v>2009</v>
      </c>
      <c r="B604" s="4" t="s">
        <v>18</v>
      </c>
      <c r="C604" s="4">
        <v>181</v>
      </c>
      <c r="D604" s="4" t="s">
        <v>6</v>
      </c>
      <c r="E604" s="4" t="s">
        <v>41</v>
      </c>
      <c r="F604" s="4">
        <v>5020007</v>
      </c>
      <c r="G604" s="4" t="s">
        <v>30</v>
      </c>
      <c r="H604" s="7">
        <v>5427.89</v>
      </c>
    </row>
    <row r="605" spans="1:8" x14ac:dyDescent="0.25">
      <c r="A605" s="3">
        <v>2012</v>
      </c>
      <c r="B605" s="4" t="s">
        <v>15</v>
      </c>
      <c r="C605" s="4">
        <v>181</v>
      </c>
      <c r="D605" s="4" t="s">
        <v>6</v>
      </c>
      <c r="E605" s="4" t="s">
        <v>41</v>
      </c>
      <c r="F605" s="4">
        <v>5020007</v>
      </c>
      <c r="G605" s="4" t="s">
        <v>30</v>
      </c>
      <c r="H605" s="7">
        <v>5502.56</v>
      </c>
    </row>
    <row r="606" spans="1:8" x14ac:dyDescent="0.25">
      <c r="A606" s="3">
        <v>2013</v>
      </c>
      <c r="B606" s="4" t="s">
        <v>18</v>
      </c>
      <c r="C606" s="4">
        <v>181</v>
      </c>
      <c r="D606" s="4" t="s">
        <v>6</v>
      </c>
      <c r="E606" s="4" t="s">
        <v>41</v>
      </c>
      <c r="F606" s="4">
        <v>5020007</v>
      </c>
      <c r="G606" s="4" t="s">
        <v>30</v>
      </c>
      <c r="H606" s="7">
        <v>5576.48</v>
      </c>
    </row>
    <row r="607" spans="1:8" x14ac:dyDescent="0.25">
      <c r="A607" s="3">
        <v>2012</v>
      </c>
      <c r="B607" s="4" t="s">
        <v>18</v>
      </c>
      <c r="C607" s="4">
        <v>181</v>
      </c>
      <c r="D607" s="4" t="s">
        <v>6</v>
      </c>
      <c r="E607" s="4" t="s">
        <v>41</v>
      </c>
      <c r="F607" s="4">
        <v>5020007</v>
      </c>
      <c r="G607" s="4" t="s">
        <v>30</v>
      </c>
      <c r="H607" s="7">
        <v>5661.24</v>
      </c>
    </row>
    <row r="608" spans="1:8" x14ac:dyDescent="0.25">
      <c r="A608" s="3">
        <v>2013</v>
      </c>
      <c r="B608" s="4" t="s">
        <v>21</v>
      </c>
      <c r="C608" s="4">
        <v>181</v>
      </c>
      <c r="D608" s="4" t="s">
        <v>6</v>
      </c>
      <c r="E608" s="4" t="s">
        <v>41</v>
      </c>
      <c r="F608" s="4">
        <v>5020007</v>
      </c>
      <c r="G608" s="4" t="s">
        <v>30</v>
      </c>
      <c r="H608" s="7">
        <v>5786.36</v>
      </c>
    </row>
    <row r="609" spans="1:8" x14ac:dyDescent="0.25">
      <c r="A609" s="3">
        <v>2009</v>
      </c>
      <c r="B609" s="4" t="s">
        <v>15</v>
      </c>
      <c r="C609" s="4">
        <v>181</v>
      </c>
      <c r="D609" s="4" t="s">
        <v>6</v>
      </c>
      <c r="E609" s="4" t="s">
        <v>41</v>
      </c>
      <c r="F609" s="4">
        <v>5020007</v>
      </c>
      <c r="G609" s="4" t="s">
        <v>30</v>
      </c>
      <c r="H609" s="7">
        <v>5837.31</v>
      </c>
    </row>
    <row r="610" spans="1:8" x14ac:dyDescent="0.25">
      <c r="A610" s="3">
        <v>2009</v>
      </c>
      <c r="B610" s="4" t="s">
        <v>17</v>
      </c>
      <c r="C610" s="4">
        <v>181</v>
      </c>
      <c r="D610" s="4" t="s">
        <v>6</v>
      </c>
      <c r="E610" s="4" t="s">
        <v>41</v>
      </c>
      <c r="F610" s="4">
        <v>5020007</v>
      </c>
      <c r="G610" s="4" t="s">
        <v>30</v>
      </c>
      <c r="H610" s="7">
        <v>5895.42</v>
      </c>
    </row>
    <row r="611" spans="1:8" x14ac:dyDescent="0.25">
      <c r="A611" s="3">
        <v>2010</v>
      </c>
      <c r="B611" s="4" t="s">
        <v>11</v>
      </c>
      <c r="C611" s="4">
        <v>181</v>
      </c>
      <c r="D611" s="4" t="s">
        <v>6</v>
      </c>
      <c r="E611" s="4" t="s">
        <v>41</v>
      </c>
      <c r="F611" s="4">
        <v>5020007</v>
      </c>
      <c r="G611" s="4" t="s">
        <v>30</v>
      </c>
      <c r="H611" s="7">
        <v>8341.2999999999993</v>
      </c>
    </row>
    <row r="612" spans="1:8" x14ac:dyDescent="0.25">
      <c r="A612" s="3">
        <v>2013</v>
      </c>
      <c r="B612" s="4" t="s">
        <v>11</v>
      </c>
      <c r="C612" s="4">
        <v>181</v>
      </c>
      <c r="D612" s="4" t="s">
        <v>6</v>
      </c>
      <c r="E612" s="4" t="s">
        <v>41</v>
      </c>
      <c r="F612" s="4">
        <v>5020007</v>
      </c>
      <c r="G612" s="4" t="s">
        <v>30</v>
      </c>
      <c r="H612" s="7">
        <v>11165</v>
      </c>
    </row>
    <row r="613" spans="1:8" x14ac:dyDescent="0.25">
      <c r="A613" s="3">
        <v>2007</v>
      </c>
      <c r="B613" s="4" t="s">
        <v>15</v>
      </c>
      <c r="C613" s="4">
        <v>181</v>
      </c>
      <c r="D613" s="4" t="s">
        <v>6</v>
      </c>
      <c r="E613" s="4" t="s">
        <v>41</v>
      </c>
      <c r="F613" s="4">
        <v>5020007</v>
      </c>
      <c r="G613" s="4" t="s">
        <v>30</v>
      </c>
      <c r="H613" s="7">
        <v>20720.54</v>
      </c>
    </row>
    <row r="614" spans="1:8" x14ac:dyDescent="0.25">
      <c r="A614" s="3">
        <v>2008</v>
      </c>
      <c r="B614" s="4" t="s">
        <v>11</v>
      </c>
      <c r="C614" s="4">
        <v>181</v>
      </c>
      <c r="D614" s="4" t="s">
        <v>6</v>
      </c>
      <c r="E614" s="4" t="s">
        <v>41</v>
      </c>
      <c r="F614" s="4">
        <v>5020007</v>
      </c>
      <c r="G614" s="4" t="s">
        <v>30</v>
      </c>
      <c r="H614" s="7">
        <v>39602.25</v>
      </c>
    </row>
    <row r="615" spans="1:8" x14ac:dyDescent="0.25">
      <c r="A615" s="3">
        <v>2010</v>
      </c>
      <c r="B615" s="4" t="s">
        <v>15</v>
      </c>
      <c r="C615" s="4">
        <v>181</v>
      </c>
      <c r="D615" s="4" t="s">
        <v>6</v>
      </c>
      <c r="E615" s="4" t="s">
        <v>9</v>
      </c>
      <c r="F615" s="4">
        <v>5020025</v>
      </c>
      <c r="G615" s="4" t="s">
        <v>14</v>
      </c>
      <c r="H615" s="7">
        <v>-2277.85</v>
      </c>
    </row>
    <row r="616" spans="1:8" x14ac:dyDescent="0.25">
      <c r="A616" s="3">
        <v>2010</v>
      </c>
      <c r="B616" s="4" t="s">
        <v>11</v>
      </c>
      <c r="C616" s="4">
        <v>181</v>
      </c>
      <c r="D616" s="4" t="s">
        <v>6</v>
      </c>
      <c r="E616" s="4" t="s">
        <v>9</v>
      </c>
      <c r="F616" s="4">
        <v>5020025</v>
      </c>
      <c r="G616" s="4" t="s">
        <v>14</v>
      </c>
      <c r="H616" s="7">
        <v>0.66</v>
      </c>
    </row>
    <row r="617" spans="1:8" x14ac:dyDescent="0.25">
      <c r="A617" s="3">
        <v>2010</v>
      </c>
      <c r="B617" s="4" t="s">
        <v>20</v>
      </c>
      <c r="C617" s="4">
        <v>181</v>
      </c>
      <c r="D617" s="4" t="s">
        <v>6</v>
      </c>
      <c r="E617" s="4" t="s">
        <v>9</v>
      </c>
      <c r="F617" s="4">
        <v>5020025</v>
      </c>
      <c r="G617" s="4" t="s">
        <v>14</v>
      </c>
      <c r="H617" s="7">
        <v>19.38</v>
      </c>
    </row>
    <row r="618" spans="1:8" x14ac:dyDescent="0.25">
      <c r="A618" s="3">
        <v>2010</v>
      </c>
      <c r="B618" s="4" t="s">
        <v>17</v>
      </c>
      <c r="C618" s="4">
        <v>181</v>
      </c>
      <c r="D618" s="4" t="s">
        <v>6</v>
      </c>
      <c r="E618" s="4" t="s">
        <v>9</v>
      </c>
      <c r="F618" s="4">
        <v>5020025</v>
      </c>
      <c r="G618" s="4" t="s">
        <v>14</v>
      </c>
      <c r="H618" s="7">
        <v>434.89</v>
      </c>
    </row>
    <row r="619" spans="1:8" x14ac:dyDescent="0.25">
      <c r="A619" s="3">
        <v>2007</v>
      </c>
      <c r="B619" s="4" t="s">
        <v>13</v>
      </c>
      <c r="C619" s="4">
        <v>181</v>
      </c>
      <c r="D619" s="4" t="s">
        <v>6</v>
      </c>
      <c r="E619" s="4" t="s">
        <v>9</v>
      </c>
      <c r="F619" s="4">
        <v>5020025</v>
      </c>
      <c r="G619" s="4" t="s">
        <v>14</v>
      </c>
      <c r="H619" s="7">
        <v>968.35199999999998</v>
      </c>
    </row>
    <row r="620" spans="1:8" x14ac:dyDescent="0.25">
      <c r="A620" s="3">
        <v>2010</v>
      </c>
      <c r="B620" s="4" t="s">
        <v>5</v>
      </c>
      <c r="C620" s="4">
        <v>181</v>
      </c>
      <c r="D620" s="4" t="s">
        <v>6</v>
      </c>
      <c r="E620" s="4" t="s">
        <v>9</v>
      </c>
      <c r="F620" s="4">
        <v>5020025</v>
      </c>
      <c r="G620" s="4" t="s">
        <v>14</v>
      </c>
      <c r="H620" s="7">
        <v>1520.46</v>
      </c>
    </row>
    <row r="621" spans="1:8" x14ac:dyDescent="0.25">
      <c r="A621" s="3">
        <v>2007</v>
      </c>
      <c r="B621" s="4" t="s">
        <v>20</v>
      </c>
      <c r="C621" s="4">
        <v>181</v>
      </c>
      <c r="D621" s="4" t="s">
        <v>6</v>
      </c>
      <c r="E621" s="4" t="s">
        <v>9</v>
      </c>
      <c r="F621" s="4">
        <v>5020025</v>
      </c>
      <c r="G621" s="4" t="s">
        <v>14</v>
      </c>
      <c r="H621" s="7">
        <v>2632.3449999999998</v>
      </c>
    </row>
    <row r="622" spans="1:8" x14ac:dyDescent="0.25">
      <c r="A622" s="3">
        <v>2007</v>
      </c>
      <c r="B622" s="4" t="s">
        <v>23</v>
      </c>
      <c r="C622" s="4">
        <v>181</v>
      </c>
      <c r="D622" s="4" t="s">
        <v>6</v>
      </c>
      <c r="E622" s="4" t="s">
        <v>9</v>
      </c>
      <c r="F622" s="4">
        <v>5020025</v>
      </c>
      <c r="G622" s="4" t="s">
        <v>14</v>
      </c>
      <c r="H622" s="7">
        <v>2959.8069999999998</v>
      </c>
    </row>
    <row r="623" spans="1:8" x14ac:dyDescent="0.25">
      <c r="A623" s="3">
        <v>2007</v>
      </c>
      <c r="B623" s="4" t="s">
        <v>21</v>
      </c>
      <c r="C623" s="4">
        <v>181</v>
      </c>
      <c r="D623" s="4" t="s">
        <v>6</v>
      </c>
      <c r="E623" s="4" t="s">
        <v>9</v>
      </c>
      <c r="F623" s="4">
        <v>5020025</v>
      </c>
      <c r="G623" s="4" t="s">
        <v>14</v>
      </c>
      <c r="H623" s="7">
        <v>3154.7939999999999</v>
      </c>
    </row>
    <row r="624" spans="1:8" x14ac:dyDescent="0.25">
      <c r="A624" s="3">
        <v>2007</v>
      </c>
      <c r="B624" s="4" t="s">
        <v>22</v>
      </c>
      <c r="C624" s="4">
        <v>181</v>
      </c>
      <c r="D624" s="4" t="s">
        <v>6</v>
      </c>
      <c r="E624" s="4" t="s">
        <v>9</v>
      </c>
      <c r="F624" s="4">
        <v>5020025</v>
      </c>
      <c r="G624" s="4" t="s">
        <v>14</v>
      </c>
      <c r="H624" s="7">
        <v>3651.527</v>
      </c>
    </row>
    <row r="625" spans="1:8" x14ac:dyDescent="0.25">
      <c r="A625" s="3">
        <v>2007</v>
      </c>
      <c r="B625" s="4" t="s">
        <v>17</v>
      </c>
      <c r="C625" s="4">
        <v>181</v>
      </c>
      <c r="D625" s="4" t="s">
        <v>6</v>
      </c>
      <c r="E625" s="4" t="s">
        <v>9</v>
      </c>
      <c r="F625" s="4">
        <v>5020025</v>
      </c>
      <c r="G625" s="4" t="s">
        <v>14</v>
      </c>
      <c r="H625" s="7">
        <v>4066.085</v>
      </c>
    </row>
    <row r="626" spans="1:8" x14ac:dyDescent="0.25">
      <c r="A626" s="3">
        <v>2009</v>
      </c>
      <c r="B626" s="4" t="s">
        <v>21</v>
      </c>
      <c r="C626" s="4">
        <v>181</v>
      </c>
      <c r="D626" s="4" t="s">
        <v>6</v>
      </c>
      <c r="E626" s="4" t="s">
        <v>9</v>
      </c>
      <c r="F626" s="4">
        <v>5020025</v>
      </c>
      <c r="G626" s="4" t="s">
        <v>14</v>
      </c>
      <c r="H626" s="7">
        <v>4097.4799999999996</v>
      </c>
    </row>
    <row r="627" spans="1:8" x14ac:dyDescent="0.25">
      <c r="A627" s="3">
        <v>2008</v>
      </c>
      <c r="B627" s="4" t="s">
        <v>17</v>
      </c>
      <c r="C627" s="4">
        <v>181</v>
      </c>
      <c r="D627" s="4" t="s">
        <v>6</v>
      </c>
      <c r="E627" s="4" t="s">
        <v>9</v>
      </c>
      <c r="F627" s="4">
        <v>5020025</v>
      </c>
      <c r="G627" s="4" t="s">
        <v>14</v>
      </c>
      <c r="H627" s="7">
        <v>4155.0950000000003</v>
      </c>
    </row>
    <row r="628" spans="1:8" x14ac:dyDescent="0.25">
      <c r="A628" s="3">
        <v>2008</v>
      </c>
      <c r="B628" s="4" t="s">
        <v>18</v>
      </c>
      <c r="C628" s="4">
        <v>181</v>
      </c>
      <c r="D628" s="4" t="s">
        <v>6</v>
      </c>
      <c r="E628" s="4" t="s">
        <v>9</v>
      </c>
      <c r="F628" s="4">
        <v>5020025</v>
      </c>
      <c r="G628" s="4" t="s">
        <v>14</v>
      </c>
      <c r="H628" s="7">
        <v>4643.1309999999994</v>
      </c>
    </row>
    <row r="629" spans="1:8" x14ac:dyDescent="0.25">
      <c r="A629" s="3">
        <v>2008</v>
      </c>
      <c r="B629" s="4" t="s">
        <v>12</v>
      </c>
      <c r="C629" s="4">
        <v>181</v>
      </c>
      <c r="D629" s="4" t="s">
        <v>6</v>
      </c>
      <c r="E629" s="4" t="s">
        <v>9</v>
      </c>
      <c r="F629" s="4">
        <v>5020025</v>
      </c>
      <c r="G629" s="4" t="s">
        <v>14</v>
      </c>
      <c r="H629" s="7">
        <v>4724.1019999999999</v>
      </c>
    </row>
    <row r="630" spans="1:8" x14ac:dyDescent="0.25">
      <c r="A630" s="3">
        <v>2008</v>
      </c>
      <c r="B630" s="4" t="s">
        <v>13</v>
      </c>
      <c r="C630" s="4">
        <v>181</v>
      </c>
      <c r="D630" s="4" t="s">
        <v>6</v>
      </c>
      <c r="E630" s="4" t="s">
        <v>9</v>
      </c>
      <c r="F630" s="4">
        <v>5020025</v>
      </c>
      <c r="G630" s="4" t="s">
        <v>14</v>
      </c>
      <c r="H630" s="7">
        <v>5064.4179999999997</v>
      </c>
    </row>
    <row r="631" spans="1:8" x14ac:dyDescent="0.25">
      <c r="A631" s="3">
        <v>2008</v>
      </c>
      <c r="B631" s="4" t="s">
        <v>22</v>
      </c>
      <c r="C631" s="4">
        <v>181</v>
      </c>
      <c r="D631" s="4" t="s">
        <v>6</v>
      </c>
      <c r="E631" s="4" t="s">
        <v>9</v>
      </c>
      <c r="F631" s="4">
        <v>5020025</v>
      </c>
      <c r="G631" s="4" t="s">
        <v>14</v>
      </c>
      <c r="H631" s="7">
        <v>5127.67</v>
      </c>
    </row>
    <row r="632" spans="1:8" x14ac:dyDescent="0.25">
      <c r="A632" s="3">
        <v>2008</v>
      </c>
      <c r="B632" s="4" t="s">
        <v>21</v>
      </c>
      <c r="C632" s="4">
        <v>181</v>
      </c>
      <c r="D632" s="4" t="s">
        <v>6</v>
      </c>
      <c r="E632" s="4" t="s">
        <v>9</v>
      </c>
      <c r="F632" s="4">
        <v>5020025</v>
      </c>
      <c r="G632" s="4" t="s">
        <v>14</v>
      </c>
      <c r="H632" s="7">
        <v>5911.1</v>
      </c>
    </row>
    <row r="633" spans="1:8" x14ac:dyDescent="0.25">
      <c r="A633" s="3">
        <v>2008</v>
      </c>
      <c r="B633" s="4" t="s">
        <v>20</v>
      </c>
      <c r="C633" s="4">
        <v>181</v>
      </c>
      <c r="D633" s="4" t="s">
        <v>6</v>
      </c>
      <c r="E633" s="4" t="s">
        <v>9</v>
      </c>
      <c r="F633" s="4">
        <v>5020025</v>
      </c>
      <c r="G633" s="4" t="s">
        <v>14</v>
      </c>
      <c r="H633" s="7">
        <v>6135.89</v>
      </c>
    </row>
    <row r="634" spans="1:8" x14ac:dyDescent="0.25">
      <c r="A634" s="3">
        <v>2009</v>
      </c>
      <c r="B634" s="4" t="s">
        <v>15</v>
      </c>
      <c r="C634" s="4">
        <v>181</v>
      </c>
      <c r="D634" s="4" t="s">
        <v>6</v>
      </c>
      <c r="E634" s="4" t="s">
        <v>9</v>
      </c>
      <c r="F634" s="4">
        <v>5020025</v>
      </c>
      <c r="G634" s="4" t="s">
        <v>14</v>
      </c>
      <c r="H634" s="7">
        <v>6200.5</v>
      </c>
    </row>
    <row r="635" spans="1:8" x14ac:dyDescent="0.25">
      <c r="A635" s="3">
        <v>2008</v>
      </c>
      <c r="B635" s="4" t="s">
        <v>11</v>
      </c>
      <c r="C635" s="4">
        <v>181</v>
      </c>
      <c r="D635" s="4" t="s">
        <v>6</v>
      </c>
      <c r="E635" s="4" t="s">
        <v>9</v>
      </c>
      <c r="F635" s="4">
        <v>5020025</v>
      </c>
      <c r="G635" s="4" t="s">
        <v>14</v>
      </c>
      <c r="H635" s="7">
        <v>6477.1009999999997</v>
      </c>
    </row>
    <row r="636" spans="1:8" x14ac:dyDescent="0.25">
      <c r="A636" s="3">
        <v>2008</v>
      </c>
      <c r="B636" s="4" t="s">
        <v>15</v>
      </c>
      <c r="C636" s="4">
        <v>181</v>
      </c>
      <c r="D636" s="4" t="s">
        <v>6</v>
      </c>
      <c r="E636" s="4" t="s">
        <v>9</v>
      </c>
      <c r="F636" s="4">
        <v>5020025</v>
      </c>
      <c r="G636" s="4" t="s">
        <v>14</v>
      </c>
      <c r="H636" s="7">
        <v>6992.4780000000001</v>
      </c>
    </row>
    <row r="637" spans="1:8" x14ac:dyDescent="0.25">
      <c r="A637" s="3">
        <v>2007</v>
      </c>
      <c r="B637" s="4" t="s">
        <v>15</v>
      </c>
      <c r="C637" s="4">
        <v>181</v>
      </c>
      <c r="D637" s="4" t="s">
        <v>6</v>
      </c>
      <c r="E637" s="4" t="s">
        <v>9</v>
      </c>
      <c r="F637" s="4">
        <v>5020025</v>
      </c>
      <c r="G637" s="4" t="s">
        <v>14</v>
      </c>
      <c r="H637" s="7">
        <v>7020.8969999999999</v>
      </c>
    </row>
    <row r="638" spans="1:8" x14ac:dyDescent="0.25">
      <c r="A638" s="3">
        <v>2008</v>
      </c>
      <c r="B638" s="4" t="s">
        <v>19</v>
      </c>
      <c r="C638" s="4">
        <v>181</v>
      </c>
      <c r="D638" s="4" t="s">
        <v>6</v>
      </c>
      <c r="E638" s="4" t="s">
        <v>9</v>
      </c>
      <c r="F638" s="4">
        <v>5020025</v>
      </c>
      <c r="G638" s="4" t="s">
        <v>14</v>
      </c>
      <c r="H638" s="7">
        <v>7021.48</v>
      </c>
    </row>
    <row r="639" spans="1:8" x14ac:dyDescent="0.25">
      <c r="A639" s="3">
        <v>2007</v>
      </c>
      <c r="B639" s="4" t="s">
        <v>19</v>
      </c>
      <c r="C639" s="4">
        <v>181</v>
      </c>
      <c r="D639" s="4" t="s">
        <v>6</v>
      </c>
      <c r="E639" s="4" t="s">
        <v>9</v>
      </c>
      <c r="F639" s="4">
        <v>5020025</v>
      </c>
      <c r="G639" s="4" t="s">
        <v>14</v>
      </c>
      <c r="H639" s="7">
        <v>7051.7199999999993</v>
      </c>
    </row>
    <row r="640" spans="1:8" x14ac:dyDescent="0.25">
      <c r="A640" s="3">
        <v>2009</v>
      </c>
      <c r="B640" s="4" t="s">
        <v>23</v>
      </c>
      <c r="C640" s="4">
        <v>181</v>
      </c>
      <c r="D640" s="4" t="s">
        <v>6</v>
      </c>
      <c r="E640" s="4" t="s">
        <v>9</v>
      </c>
      <c r="F640" s="4">
        <v>5020025</v>
      </c>
      <c r="G640" s="4" t="s">
        <v>14</v>
      </c>
      <c r="H640" s="7">
        <v>7055.11</v>
      </c>
    </row>
    <row r="641" spans="1:8" x14ac:dyDescent="0.25">
      <c r="A641" s="3">
        <v>2009</v>
      </c>
      <c r="B641" s="4" t="s">
        <v>12</v>
      </c>
      <c r="C641" s="4">
        <v>181</v>
      </c>
      <c r="D641" s="4" t="s">
        <v>6</v>
      </c>
      <c r="E641" s="4" t="s">
        <v>9</v>
      </c>
      <c r="F641" s="4">
        <v>5020025</v>
      </c>
      <c r="G641" s="4" t="s">
        <v>14</v>
      </c>
      <c r="H641" s="7">
        <v>7414.17</v>
      </c>
    </row>
    <row r="642" spans="1:8" x14ac:dyDescent="0.25">
      <c r="A642" s="3">
        <v>2009</v>
      </c>
      <c r="B642" s="4" t="s">
        <v>22</v>
      </c>
      <c r="C642" s="4">
        <v>181</v>
      </c>
      <c r="D642" s="4" t="s">
        <v>6</v>
      </c>
      <c r="E642" s="4" t="s">
        <v>9</v>
      </c>
      <c r="F642" s="4">
        <v>5020025</v>
      </c>
      <c r="G642" s="4" t="s">
        <v>14</v>
      </c>
      <c r="H642" s="7">
        <v>7606.9</v>
      </c>
    </row>
    <row r="643" spans="1:8" x14ac:dyDescent="0.25">
      <c r="A643" s="3">
        <v>2009</v>
      </c>
      <c r="B643" s="4" t="s">
        <v>17</v>
      </c>
      <c r="C643" s="4">
        <v>181</v>
      </c>
      <c r="D643" s="4" t="s">
        <v>6</v>
      </c>
      <c r="E643" s="4" t="s">
        <v>9</v>
      </c>
      <c r="F643" s="4">
        <v>5020025</v>
      </c>
      <c r="G643" s="4" t="s">
        <v>14</v>
      </c>
      <c r="H643" s="7">
        <v>8215.8700000000008</v>
      </c>
    </row>
    <row r="644" spans="1:8" x14ac:dyDescent="0.25">
      <c r="A644" s="3">
        <v>2009</v>
      </c>
      <c r="B644" s="4" t="s">
        <v>11</v>
      </c>
      <c r="C644" s="4">
        <v>181</v>
      </c>
      <c r="D644" s="4" t="s">
        <v>6</v>
      </c>
      <c r="E644" s="4" t="s">
        <v>9</v>
      </c>
      <c r="F644" s="4">
        <v>5020025</v>
      </c>
      <c r="G644" s="4" t="s">
        <v>14</v>
      </c>
      <c r="H644" s="7">
        <v>8424.89</v>
      </c>
    </row>
    <row r="645" spans="1:8" x14ac:dyDescent="0.25">
      <c r="A645" s="3">
        <v>2008</v>
      </c>
      <c r="B645" s="4" t="s">
        <v>5</v>
      </c>
      <c r="C645" s="4">
        <v>181</v>
      </c>
      <c r="D645" s="4" t="s">
        <v>6</v>
      </c>
      <c r="E645" s="4" t="s">
        <v>9</v>
      </c>
      <c r="F645" s="4">
        <v>5020025</v>
      </c>
      <c r="G645" s="4" t="s">
        <v>14</v>
      </c>
      <c r="H645" s="7">
        <v>8456.7980000000007</v>
      </c>
    </row>
    <row r="646" spans="1:8" x14ac:dyDescent="0.25">
      <c r="A646" s="3">
        <v>2008</v>
      </c>
      <c r="B646" s="4" t="s">
        <v>23</v>
      </c>
      <c r="C646" s="4">
        <v>181</v>
      </c>
      <c r="D646" s="4" t="s">
        <v>6</v>
      </c>
      <c r="E646" s="4" t="s">
        <v>9</v>
      </c>
      <c r="F646" s="4">
        <v>5020025</v>
      </c>
      <c r="G646" s="4" t="s">
        <v>14</v>
      </c>
      <c r="H646" s="7">
        <v>10428.33</v>
      </c>
    </row>
    <row r="647" spans="1:8" x14ac:dyDescent="0.25">
      <c r="A647" s="3">
        <v>2009</v>
      </c>
      <c r="B647" s="4" t="s">
        <v>13</v>
      </c>
      <c r="C647" s="4">
        <v>181</v>
      </c>
      <c r="D647" s="4" t="s">
        <v>6</v>
      </c>
      <c r="E647" s="4" t="s">
        <v>9</v>
      </c>
      <c r="F647" s="4">
        <v>5020025</v>
      </c>
      <c r="G647" s="4" t="s">
        <v>14</v>
      </c>
      <c r="H647" s="7">
        <v>11863.41</v>
      </c>
    </row>
    <row r="648" spans="1:8" x14ac:dyDescent="0.25">
      <c r="A648" s="3">
        <v>2009</v>
      </c>
      <c r="B648" s="4" t="s">
        <v>19</v>
      </c>
      <c r="C648" s="4">
        <v>181</v>
      </c>
      <c r="D648" s="4" t="s">
        <v>6</v>
      </c>
      <c r="E648" s="4" t="s">
        <v>9</v>
      </c>
      <c r="F648" s="4">
        <v>5020025</v>
      </c>
      <c r="G648" s="4" t="s">
        <v>14</v>
      </c>
      <c r="H648" s="7">
        <v>14517.400000000001</v>
      </c>
    </row>
    <row r="649" spans="1:8" x14ac:dyDescent="0.25">
      <c r="A649" s="3">
        <v>2009</v>
      </c>
      <c r="B649" s="4" t="s">
        <v>5</v>
      </c>
      <c r="C649" s="4">
        <v>181</v>
      </c>
      <c r="D649" s="4" t="s">
        <v>6</v>
      </c>
      <c r="E649" s="4" t="s">
        <v>9</v>
      </c>
      <c r="F649" s="4">
        <v>5020025</v>
      </c>
      <c r="G649" s="4" t="s">
        <v>14</v>
      </c>
      <c r="H649" s="7">
        <v>15030.169999999998</v>
      </c>
    </row>
    <row r="650" spans="1:8" x14ac:dyDescent="0.25">
      <c r="A650" s="3">
        <v>2009</v>
      </c>
      <c r="B650" s="4" t="s">
        <v>20</v>
      </c>
      <c r="C650" s="4">
        <v>181</v>
      </c>
      <c r="D650" s="4" t="s">
        <v>6</v>
      </c>
      <c r="E650" s="4" t="s">
        <v>9</v>
      </c>
      <c r="F650" s="4">
        <v>5020025</v>
      </c>
      <c r="G650" s="4" t="s">
        <v>14</v>
      </c>
      <c r="H650" s="7">
        <v>15857.32</v>
      </c>
    </row>
    <row r="651" spans="1:8" x14ac:dyDescent="0.25">
      <c r="A651" s="3">
        <v>2007</v>
      </c>
      <c r="B651" s="4" t="s">
        <v>18</v>
      </c>
      <c r="C651" s="4">
        <v>181</v>
      </c>
      <c r="D651" s="4" t="s">
        <v>6</v>
      </c>
      <c r="E651" s="4" t="s">
        <v>9</v>
      </c>
      <c r="F651" s="4">
        <v>5020025</v>
      </c>
      <c r="G651" s="4" t="s">
        <v>14</v>
      </c>
      <c r="H651" s="7">
        <v>16155.133</v>
      </c>
    </row>
    <row r="652" spans="1:8" x14ac:dyDescent="0.25">
      <c r="A652" s="3">
        <v>2009</v>
      </c>
      <c r="B652" s="4" t="s">
        <v>18</v>
      </c>
      <c r="C652" s="4">
        <v>181</v>
      </c>
      <c r="D652" s="4" t="s">
        <v>6</v>
      </c>
      <c r="E652" s="4" t="s">
        <v>9</v>
      </c>
      <c r="F652" s="4">
        <v>5020025</v>
      </c>
      <c r="G652" s="4" t="s">
        <v>14</v>
      </c>
      <c r="H652" s="7">
        <v>16678.8</v>
      </c>
    </row>
    <row r="653" spans="1:8" x14ac:dyDescent="0.25">
      <c r="A653" s="3">
        <v>2007</v>
      </c>
      <c r="B653" s="4" t="s">
        <v>12</v>
      </c>
      <c r="C653" s="4">
        <v>181</v>
      </c>
      <c r="D653" s="4" t="s">
        <v>6</v>
      </c>
      <c r="E653" s="4" t="s">
        <v>9</v>
      </c>
      <c r="F653" s="4">
        <v>5060000</v>
      </c>
      <c r="G653" s="4" t="s">
        <v>10</v>
      </c>
      <c r="H653" s="7">
        <v>42.393999999999998</v>
      </c>
    </row>
    <row r="654" spans="1:8" x14ac:dyDescent="0.25">
      <c r="A654" s="3">
        <v>2007</v>
      </c>
      <c r="B654" s="4" t="s">
        <v>5</v>
      </c>
      <c r="C654" s="4">
        <v>181</v>
      </c>
      <c r="D654" s="4" t="s">
        <v>6</v>
      </c>
      <c r="E654" s="4" t="s">
        <v>9</v>
      </c>
      <c r="F654" s="4">
        <v>5060000</v>
      </c>
      <c r="G654" s="4" t="s">
        <v>10</v>
      </c>
      <c r="H654" s="7">
        <v>309.46699999999998</v>
      </c>
    </row>
    <row r="655" spans="1:8" x14ac:dyDescent="0.25">
      <c r="A655" s="3">
        <v>2007</v>
      </c>
      <c r="B655" s="4" t="s">
        <v>11</v>
      </c>
      <c r="C655" s="4">
        <v>181</v>
      </c>
      <c r="D655" s="4" t="s">
        <v>6</v>
      </c>
      <c r="E655" s="4" t="s">
        <v>9</v>
      </c>
      <c r="F655" s="4">
        <v>5060000</v>
      </c>
      <c r="G655" s="4" t="s">
        <v>10</v>
      </c>
      <c r="H655" s="7">
        <v>565.46600000000001</v>
      </c>
    </row>
    <row r="656" spans="1:8" x14ac:dyDescent="0.25">
      <c r="A656" s="3">
        <v>2014</v>
      </c>
      <c r="B656" s="4" t="s">
        <v>11</v>
      </c>
      <c r="C656" s="4">
        <v>117</v>
      </c>
      <c r="D656" s="4" t="s">
        <v>6</v>
      </c>
      <c r="E656" s="4" t="s">
        <v>9</v>
      </c>
      <c r="F656" s="4">
        <v>5060000</v>
      </c>
      <c r="G656" s="4" t="s">
        <v>10</v>
      </c>
      <c r="H656" s="7">
        <v>625</v>
      </c>
    </row>
    <row r="657" spans="1:8" x14ac:dyDescent="0.25">
      <c r="A657" s="3">
        <v>2014</v>
      </c>
      <c r="B657" s="4" t="s">
        <v>11</v>
      </c>
      <c r="C657" s="4">
        <v>181</v>
      </c>
      <c r="D657" s="4" t="s">
        <v>6</v>
      </c>
      <c r="E657" s="4" t="s">
        <v>9</v>
      </c>
      <c r="F657" s="4">
        <v>5060000</v>
      </c>
      <c r="G657" s="4" t="s">
        <v>10</v>
      </c>
      <c r="H657" s="7">
        <v>625</v>
      </c>
    </row>
    <row r="658" spans="1:8" x14ac:dyDescent="0.25">
      <c r="A658" s="3">
        <v>2007</v>
      </c>
      <c r="B658" s="4" t="s">
        <v>13</v>
      </c>
      <c r="C658" s="4">
        <v>181</v>
      </c>
      <c r="D658" s="4" t="s">
        <v>6</v>
      </c>
      <c r="E658" s="4" t="s">
        <v>9</v>
      </c>
      <c r="F658" s="4">
        <v>5060000</v>
      </c>
      <c r="G658" s="4" t="s">
        <v>10</v>
      </c>
      <c r="H658" s="7">
        <v>7430.2110000000002</v>
      </c>
    </row>
    <row r="659" spans="1:8" x14ac:dyDescent="0.25">
      <c r="A659" s="3">
        <v>2014</v>
      </c>
      <c r="B659" s="4" t="s">
        <v>5</v>
      </c>
      <c r="C659" s="4">
        <v>117</v>
      </c>
      <c r="D659" s="4" t="s">
        <v>6</v>
      </c>
      <c r="E659" s="4" t="s">
        <v>9</v>
      </c>
      <c r="F659" s="4">
        <v>5060000</v>
      </c>
      <c r="G659" s="4" t="s">
        <v>10</v>
      </c>
      <c r="H659" s="7">
        <v>13642.29</v>
      </c>
    </row>
    <row r="660" spans="1:8" x14ac:dyDescent="0.25">
      <c r="A660" s="3">
        <v>2014</v>
      </c>
      <c r="B660" s="4" t="s">
        <v>5</v>
      </c>
      <c r="C660" s="4">
        <v>181</v>
      </c>
      <c r="D660" s="4" t="s">
        <v>6</v>
      </c>
      <c r="E660" s="4" t="s">
        <v>9</v>
      </c>
      <c r="F660" s="4">
        <v>5060000</v>
      </c>
      <c r="G660" s="4" t="s">
        <v>10</v>
      </c>
      <c r="H660" s="7">
        <v>13642.31</v>
      </c>
    </row>
    <row r="661" spans="1:8" x14ac:dyDescent="0.25">
      <c r="A661" s="3">
        <v>2013</v>
      </c>
      <c r="B661" s="4" t="s">
        <v>11</v>
      </c>
      <c r="C661" s="4">
        <v>181</v>
      </c>
      <c r="D661" s="4" t="s">
        <v>6</v>
      </c>
      <c r="E661" s="4" t="s">
        <v>9</v>
      </c>
      <c r="F661" s="4">
        <v>5060000</v>
      </c>
      <c r="G661" s="4" t="s">
        <v>10</v>
      </c>
      <c r="H661" s="7">
        <v>36494.370000000003</v>
      </c>
    </row>
    <row r="662" spans="1:8" x14ac:dyDescent="0.25">
      <c r="A662" s="3">
        <v>2013</v>
      </c>
      <c r="B662" s="4" t="s">
        <v>13</v>
      </c>
      <c r="C662" s="4">
        <v>181</v>
      </c>
      <c r="D662" s="4" t="s">
        <v>6</v>
      </c>
      <c r="E662" s="4" t="s">
        <v>9</v>
      </c>
      <c r="F662" s="4">
        <v>5060000</v>
      </c>
      <c r="G662" s="4" t="s">
        <v>10</v>
      </c>
      <c r="H662" s="7">
        <v>37925.29</v>
      </c>
    </row>
    <row r="663" spans="1:8" x14ac:dyDescent="0.25">
      <c r="A663" s="3">
        <v>2012</v>
      </c>
      <c r="B663" s="4" t="s">
        <v>5</v>
      </c>
      <c r="C663" s="4">
        <v>181</v>
      </c>
      <c r="D663" s="4" t="s">
        <v>6</v>
      </c>
      <c r="E663" s="4" t="s">
        <v>9</v>
      </c>
      <c r="F663" s="4">
        <v>5060000</v>
      </c>
      <c r="G663" s="4" t="s">
        <v>10</v>
      </c>
      <c r="H663" s="7">
        <v>38865.67</v>
      </c>
    </row>
    <row r="664" spans="1:8" x14ac:dyDescent="0.25">
      <c r="A664" s="3">
        <v>2013</v>
      </c>
      <c r="B664" s="4" t="s">
        <v>19</v>
      </c>
      <c r="C664" s="4">
        <v>181</v>
      </c>
      <c r="D664" s="4" t="s">
        <v>6</v>
      </c>
      <c r="E664" s="4" t="s">
        <v>9</v>
      </c>
      <c r="F664" s="4">
        <v>5060000</v>
      </c>
      <c r="G664" s="4" t="s">
        <v>10</v>
      </c>
      <c r="H664" s="7">
        <v>40234.65</v>
      </c>
    </row>
    <row r="665" spans="1:8" x14ac:dyDescent="0.25">
      <c r="A665" s="3">
        <v>2013</v>
      </c>
      <c r="B665" s="4" t="s">
        <v>18</v>
      </c>
      <c r="C665" s="4">
        <v>181</v>
      </c>
      <c r="D665" s="4" t="s">
        <v>6</v>
      </c>
      <c r="E665" s="4" t="s">
        <v>9</v>
      </c>
      <c r="F665" s="4">
        <v>5060000</v>
      </c>
      <c r="G665" s="4" t="s">
        <v>10</v>
      </c>
      <c r="H665" s="7">
        <v>41439.17</v>
      </c>
    </row>
    <row r="666" spans="1:8" x14ac:dyDescent="0.25">
      <c r="A666" s="3">
        <v>2013</v>
      </c>
      <c r="B666" s="4" t="s">
        <v>17</v>
      </c>
      <c r="C666" s="4">
        <v>181</v>
      </c>
      <c r="D666" s="4" t="s">
        <v>6</v>
      </c>
      <c r="E666" s="4" t="s">
        <v>9</v>
      </c>
      <c r="F666" s="4">
        <v>5060000</v>
      </c>
      <c r="G666" s="4" t="s">
        <v>10</v>
      </c>
      <c r="H666" s="7">
        <v>41442.89</v>
      </c>
    </row>
    <row r="667" spans="1:8" x14ac:dyDescent="0.25">
      <c r="A667" s="3">
        <v>2013</v>
      </c>
      <c r="B667" s="4" t="s">
        <v>12</v>
      </c>
      <c r="C667" s="4">
        <v>181</v>
      </c>
      <c r="D667" s="4" t="s">
        <v>6</v>
      </c>
      <c r="E667" s="4" t="s">
        <v>9</v>
      </c>
      <c r="F667" s="4">
        <v>5060000</v>
      </c>
      <c r="G667" s="4" t="s">
        <v>10</v>
      </c>
      <c r="H667" s="7">
        <v>42653.07</v>
      </c>
    </row>
    <row r="668" spans="1:8" x14ac:dyDescent="0.25">
      <c r="A668" s="3">
        <v>2012</v>
      </c>
      <c r="B668" s="4" t="s">
        <v>13</v>
      </c>
      <c r="C668" s="4">
        <v>181</v>
      </c>
      <c r="D668" s="4" t="s">
        <v>6</v>
      </c>
      <c r="E668" s="4" t="s">
        <v>9</v>
      </c>
      <c r="F668" s="4">
        <v>5060000</v>
      </c>
      <c r="G668" s="4" t="s">
        <v>10</v>
      </c>
      <c r="H668" s="7">
        <v>45204.160000000003</v>
      </c>
    </row>
    <row r="669" spans="1:8" x14ac:dyDescent="0.25">
      <c r="A669" s="3">
        <v>2013</v>
      </c>
      <c r="B669" s="4" t="s">
        <v>5</v>
      </c>
      <c r="C669" s="4">
        <v>181</v>
      </c>
      <c r="D669" s="4" t="s">
        <v>6</v>
      </c>
      <c r="E669" s="4" t="s">
        <v>9</v>
      </c>
      <c r="F669" s="4">
        <v>5060000</v>
      </c>
      <c r="G669" s="4" t="s">
        <v>10</v>
      </c>
      <c r="H669" s="7">
        <v>46050.77</v>
      </c>
    </row>
    <row r="670" spans="1:8" x14ac:dyDescent="0.25">
      <c r="A670" s="3">
        <v>2009</v>
      </c>
      <c r="B670" s="4" t="s">
        <v>13</v>
      </c>
      <c r="C670" s="4">
        <v>181</v>
      </c>
      <c r="D670" s="4" t="s">
        <v>6</v>
      </c>
      <c r="E670" s="4" t="s">
        <v>9</v>
      </c>
      <c r="F670" s="4">
        <v>5060000</v>
      </c>
      <c r="G670" s="4" t="s">
        <v>10</v>
      </c>
      <c r="H670" s="7">
        <v>46073.740000000005</v>
      </c>
    </row>
    <row r="671" spans="1:8" x14ac:dyDescent="0.25">
      <c r="A671" s="3">
        <v>2007</v>
      </c>
      <c r="B671" s="4" t="s">
        <v>15</v>
      </c>
      <c r="C671" s="4">
        <v>181</v>
      </c>
      <c r="D671" s="4" t="s">
        <v>6</v>
      </c>
      <c r="E671" s="4" t="s">
        <v>9</v>
      </c>
      <c r="F671" s="4">
        <v>5060000</v>
      </c>
      <c r="G671" s="4" t="s">
        <v>10</v>
      </c>
      <c r="H671" s="7">
        <v>48412.571000000004</v>
      </c>
    </row>
    <row r="672" spans="1:8" x14ac:dyDescent="0.25">
      <c r="A672" s="3">
        <v>2012</v>
      </c>
      <c r="B672" s="4" t="s">
        <v>12</v>
      </c>
      <c r="C672" s="4">
        <v>181</v>
      </c>
      <c r="D672" s="4" t="s">
        <v>6</v>
      </c>
      <c r="E672" s="4" t="s">
        <v>9</v>
      </c>
      <c r="F672" s="4">
        <v>5060000</v>
      </c>
      <c r="G672" s="4" t="s">
        <v>10</v>
      </c>
      <c r="H672" s="7">
        <v>50207.47</v>
      </c>
    </row>
    <row r="673" spans="1:8" x14ac:dyDescent="0.25">
      <c r="A673" s="3">
        <v>2012</v>
      </c>
      <c r="B673" s="4" t="s">
        <v>20</v>
      </c>
      <c r="C673" s="4">
        <v>181</v>
      </c>
      <c r="D673" s="4" t="s">
        <v>6</v>
      </c>
      <c r="E673" s="4" t="s">
        <v>9</v>
      </c>
      <c r="F673" s="4">
        <v>5060000</v>
      </c>
      <c r="G673" s="4" t="s">
        <v>10</v>
      </c>
      <c r="H673" s="7">
        <v>50802.37</v>
      </c>
    </row>
    <row r="674" spans="1:8" x14ac:dyDescent="0.25">
      <c r="A674" s="3">
        <v>2011</v>
      </c>
      <c r="B674" s="4" t="s">
        <v>19</v>
      </c>
      <c r="C674" s="4">
        <v>181</v>
      </c>
      <c r="D674" s="4" t="s">
        <v>6</v>
      </c>
      <c r="E674" s="4" t="s">
        <v>9</v>
      </c>
      <c r="F674" s="4">
        <v>5060000</v>
      </c>
      <c r="G674" s="4" t="s">
        <v>10</v>
      </c>
      <c r="H674" s="7">
        <v>50881.71</v>
      </c>
    </row>
    <row r="675" spans="1:8" x14ac:dyDescent="0.25">
      <c r="A675" s="3">
        <v>2012</v>
      </c>
      <c r="B675" s="4" t="s">
        <v>11</v>
      </c>
      <c r="C675" s="4">
        <v>181</v>
      </c>
      <c r="D675" s="4" t="s">
        <v>6</v>
      </c>
      <c r="E675" s="4" t="s">
        <v>9</v>
      </c>
      <c r="F675" s="4">
        <v>5060000</v>
      </c>
      <c r="G675" s="4" t="s">
        <v>10</v>
      </c>
      <c r="H675" s="7">
        <v>51893.29</v>
      </c>
    </row>
    <row r="676" spans="1:8" x14ac:dyDescent="0.25">
      <c r="A676" s="3">
        <v>2009</v>
      </c>
      <c r="B676" s="4" t="s">
        <v>22</v>
      </c>
      <c r="C676" s="4">
        <v>181</v>
      </c>
      <c r="D676" s="4" t="s">
        <v>6</v>
      </c>
      <c r="E676" s="4" t="s">
        <v>9</v>
      </c>
      <c r="F676" s="4">
        <v>5060000</v>
      </c>
      <c r="G676" s="4" t="s">
        <v>10</v>
      </c>
      <c r="H676" s="7">
        <v>52052.75</v>
      </c>
    </row>
    <row r="677" spans="1:8" x14ac:dyDescent="0.25">
      <c r="A677" s="3">
        <v>2012</v>
      </c>
      <c r="B677" s="4" t="s">
        <v>18</v>
      </c>
      <c r="C677" s="4">
        <v>181</v>
      </c>
      <c r="D677" s="4" t="s">
        <v>6</v>
      </c>
      <c r="E677" s="4" t="s">
        <v>9</v>
      </c>
      <c r="F677" s="4">
        <v>5060000</v>
      </c>
      <c r="G677" s="4" t="s">
        <v>10</v>
      </c>
      <c r="H677" s="7">
        <v>52277.279999999999</v>
      </c>
    </row>
    <row r="678" spans="1:8" x14ac:dyDescent="0.25">
      <c r="A678" s="3">
        <v>2013</v>
      </c>
      <c r="B678" s="4" t="s">
        <v>20</v>
      </c>
      <c r="C678" s="4">
        <v>181</v>
      </c>
      <c r="D678" s="4" t="s">
        <v>6</v>
      </c>
      <c r="E678" s="4" t="s">
        <v>9</v>
      </c>
      <c r="F678" s="4">
        <v>5060000</v>
      </c>
      <c r="G678" s="4" t="s">
        <v>10</v>
      </c>
      <c r="H678" s="7">
        <v>52555.45</v>
      </c>
    </row>
    <row r="679" spans="1:8" x14ac:dyDescent="0.25">
      <c r="A679" s="3">
        <v>2009</v>
      </c>
      <c r="B679" s="4" t="s">
        <v>21</v>
      </c>
      <c r="C679" s="4">
        <v>181</v>
      </c>
      <c r="D679" s="4" t="s">
        <v>6</v>
      </c>
      <c r="E679" s="4" t="s">
        <v>9</v>
      </c>
      <c r="F679" s="4">
        <v>5060000</v>
      </c>
      <c r="G679" s="4" t="s">
        <v>10</v>
      </c>
      <c r="H679" s="7">
        <v>53833.2</v>
      </c>
    </row>
    <row r="680" spans="1:8" x14ac:dyDescent="0.25">
      <c r="A680" s="3">
        <v>2009</v>
      </c>
      <c r="B680" s="4" t="s">
        <v>17</v>
      </c>
      <c r="C680" s="4">
        <v>181</v>
      </c>
      <c r="D680" s="4" t="s">
        <v>6</v>
      </c>
      <c r="E680" s="4" t="s">
        <v>9</v>
      </c>
      <c r="F680" s="4">
        <v>5060000</v>
      </c>
      <c r="G680" s="4" t="s">
        <v>10</v>
      </c>
      <c r="H680" s="7">
        <v>53897.55</v>
      </c>
    </row>
    <row r="681" spans="1:8" x14ac:dyDescent="0.25">
      <c r="A681" s="3">
        <v>2011</v>
      </c>
      <c r="B681" s="4" t="s">
        <v>15</v>
      </c>
      <c r="C681" s="4">
        <v>181</v>
      </c>
      <c r="D681" s="4" t="s">
        <v>6</v>
      </c>
      <c r="E681" s="4" t="s">
        <v>9</v>
      </c>
      <c r="F681" s="4">
        <v>5060000</v>
      </c>
      <c r="G681" s="4" t="s">
        <v>10</v>
      </c>
      <c r="H681" s="7">
        <v>54339.57</v>
      </c>
    </row>
    <row r="682" spans="1:8" x14ac:dyDescent="0.25">
      <c r="A682" s="3">
        <v>2012</v>
      </c>
      <c r="B682" s="4" t="s">
        <v>15</v>
      </c>
      <c r="C682" s="4">
        <v>181</v>
      </c>
      <c r="D682" s="4" t="s">
        <v>6</v>
      </c>
      <c r="E682" s="4" t="s">
        <v>9</v>
      </c>
      <c r="F682" s="4">
        <v>5060000</v>
      </c>
      <c r="G682" s="4" t="s">
        <v>10</v>
      </c>
      <c r="H682" s="7">
        <v>55445.85</v>
      </c>
    </row>
    <row r="683" spans="1:8" x14ac:dyDescent="0.25">
      <c r="A683" s="3">
        <v>2011</v>
      </c>
      <c r="B683" s="4" t="s">
        <v>12</v>
      </c>
      <c r="C683" s="4">
        <v>181</v>
      </c>
      <c r="D683" s="4" t="s">
        <v>6</v>
      </c>
      <c r="E683" s="4" t="s">
        <v>9</v>
      </c>
      <c r="F683" s="4">
        <v>5060000</v>
      </c>
      <c r="G683" s="4" t="s">
        <v>10</v>
      </c>
      <c r="H683" s="7">
        <v>56387.19</v>
      </c>
    </row>
    <row r="684" spans="1:8" x14ac:dyDescent="0.25">
      <c r="A684" s="3">
        <v>2013</v>
      </c>
      <c r="B684" s="4" t="s">
        <v>15</v>
      </c>
      <c r="C684" s="4">
        <v>181</v>
      </c>
      <c r="D684" s="4" t="s">
        <v>6</v>
      </c>
      <c r="E684" s="4" t="s">
        <v>9</v>
      </c>
      <c r="F684" s="4">
        <v>5060000</v>
      </c>
      <c r="G684" s="4" t="s">
        <v>10</v>
      </c>
      <c r="H684" s="7">
        <v>56790.22</v>
      </c>
    </row>
    <row r="685" spans="1:8" x14ac:dyDescent="0.25">
      <c r="A685" s="3">
        <v>2011</v>
      </c>
      <c r="B685" s="4" t="s">
        <v>11</v>
      </c>
      <c r="C685" s="4">
        <v>181</v>
      </c>
      <c r="D685" s="4" t="s">
        <v>6</v>
      </c>
      <c r="E685" s="4" t="s">
        <v>9</v>
      </c>
      <c r="F685" s="4">
        <v>5060000</v>
      </c>
      <c r="G685" s="4" t="s">
        <v>10</v>
      </c>
      <c r="H685" s="7">
        <v>57191.42</v>
      </c>
    </row>
    <row r="686" spans="1:8" x14ac:dyDescent="0.25">
      <c r="A686" s="3">
        <v>2009</v>
      </c>
      <c r="B686" s="4" t="s">
        <v>19</v>
      </c>
      <c r="C686" s="4">
        <v>181</v>
      </c>
      <c r="D686" s="4" t="s">
        <v>6</v>
      </c>
      <c r="E686" s="4" t="s">
        <v>9</v>
      </c>
      <c r="F686" s="4">
        <v>5060000</v>
      </c>
      <c r="G686" s="4" t="s">
        <v>10</v>
      </c>
      <c r="H686" s="7">
        <v>58100.31</v>
      </c>
    </row>
    <row r="687" spans="1:8" x14ac:dyDescent="0.25">
      <c r="A687" s="3">
        <v>2007</v>
      </c>
      <c r="B687" s="4" t="s">
        <v>17</v>
      </c>
      <c r="C687" s="4">
        <v>181</v>
      </c>
      <c r="D687" s="4" t="s">
        <v>6</v>
      </c>
      <c r="E687" s="4" t="s">
        <v>9</v>
      </c>
      <c r="F687" s="4">
        <v>5060000</v>
      </c>
      <c r="G687" s="4" t="s">
        <v>10</v>
      </c>
      <c r="H687" s="7">
        <v>59665.093999999997</v>
      </c>
    </row>
    <row r="688" spans="1:8" x14ac:dyDescent="0.25">
      <c r="A688" s="3">
        <v>2011</v>
      </c>
      <c r="B688" s="4" t="s">
        <v>17</v>
      </c>
      <c r="C688" s="4">
        <v>181</v>
      </c>
      <c r="D688" s="4" t="s">
        <v>6</v>
      </c>
      <c r="E688" s="4" t="s">
        <v>9</v>
      </c>
      <c r="F688" s="4">
        <v>5060000</v>
      </c>
      <c r="G688" s="4" t="s">
        <v>10</v>
      </c>
      <c r="H688" s="7">
        <v>60452.639999999999</v>
      </c>
    </row>
    <row r="689" spans="1:8" x14ac:dyDescent="0.25">
      <c r="A689" s="3">
        <v>2012</v>
      </c>
      <c r="B689" s="4" t="s">
        <v>19</v>
      </c>
      <c r="C689" s="4">
        <v>181</v>
      </c>
      <c r="D689" s="4" t="s">
        <v>6</v>
      </c>
      <c r="E689" s="4" t="s">
        <v>9</v>
      </c>
      <c r="F689" s="4">
        <v>5060000</v>
      </c>
      <c r="G689" s="4" t="s">
        <v>10</v>
      </c>
      <c r="H689" s="7">
        <v>60579.56</v>
      </c>
    </row>
    <row r="690" spans="1:8" x14ac:dyDescent="0.25">
      <c r="A690" s="3">
        <v>2009</v>
      </c>
      <c r="B690" s="4" t="s">
        <v>20</v>
      </c>
      <c r="C690" s="4">
        <v>181</v>
      </c>
      <c r="D690" s="4" t="s">
        <v>6</v>
      </c>
      <c r="E690" s="4" t="s">
        <v>9</v>
      </c>
      <c r="F690" s="4">
        <v>5060000</v>
      </c>
      <c r="G690" s="4" t="s">
        <v>10</v>
      </c>
      <c r="H690" s="7">
        <v>60908.08</v>
      </c>
    </row>
    <row r="691" spans="1:8" x14ac:dyDescent="0.25">
      <c r="A691" s="3">
        <v>2011</v>
      </c>
      <c r="B691" s="4" t="s">
        <v>22</v>
      </c>
      <c r="C691" s="4">
        <v>181</v>
      </c>
      <c r="D691" s="4" t="s">
        <v>6</v>
      </c>
      <c r="E691" s="4" t="s">
        <v>9</v>
      </c>
      <c r="F691" s="4">
        <v>5060000</v>
      </c>
      <c r="G691" s="4" t="s">
        <v>10</v>
      </c>
      <c r="H691" s="7">
        <v>61831.69</v>
      </c>
    </row>
    <row r="692" spans="1:8" x14ac:dyDescent="0.25">
      <c r="A692" s="3">
        <v>2011</v>
      </c>
      <c r="B692" s="4" t="s">
        <v>13</v>
      </c>
      <c r="C692" s="4">
        <v>181</v>
      </c>
      <c r="D692" s="4" t="s">
        <v>6</v>
      </c>
      <c r="E692" s="4" t="s">
        <v>9</v>
      </c>
      <c r="F692" s="4">
        <v>5060000</v>
      </c>
      <c r="G692" s="4" t="s">
        <v>10</v>
      </c>
      <c r="H692" s="7">
        <v>63956.94</v>
      </c>
    </row>
    <row r="693" spans="1:8" x14ac:dyDescent="0.25">
      <c r="A693" s="3">
        <v>2011</v>
      </c>
      <c r="B693" s="4" t="s">
        <v>20</v>
      </c>
      <c r="C693" s="4">
        <v>181</v>
      </c>
      <c r="D693" s="4" t="s">
        <v>6</v>
      </c>
      <c r="E693" s="4" t="s">
        <v>9</v>
      </c>
      <c r="F693" s="4">
        <v>5060000</v>
      </c>
      <c r="G693" s="4" t="s">
        <v>10</v>
      </c>
      <c r="H693" s="7">
        <v>64968.7</v>
      </c>
    </row>
    <row r="694" spans="1:8" x14ac:dyDescent="0.25">
      <c r="A694" s="3">
        <v>2010</v>
      </c>
      <c r="B694" s="4" t="s">
        <v>19</v>
      </c>
      <c r="C694" s="4">
        <v>181</v>
      </c>
      <c r="D694" s="4" t="s">
        <v>6</v>
      </c>
      <c r="E694" s="4" t="s">
        <v>9</v>
      </c>
      <c r="F694" s="4">
        <v>5060000</v>
      </c>
      <c r="G694" s="4" t="s">
        <v>10</v>
      </c>
      <c r="H694" s="7">
        <v>65740.800000000003</v>
      </c>
    </row>
    <row r="695" spans="1:8" x14ac:dyDescent="0.25">
      <c r="A695" s="3">
        <v>2009</v>
      </c>
      <c r="B695" s="4" t="s">
        <v>12</v>
      </c>
      <c r="C695" s="4">
        <v>181</v>
      </c>
      <c r="D695" s="4" t="s">
        <v>6</v>
      </c>
      <c r="E695" s="4" t="s">
        <v>9</v>
      </c>
      <c r="F695" s="4">
        <v>5060000</v>
      </c>
      <c r="G695" s="4" t="s">
        <v>10</v>
      </c>
      <c r="H695" s="7">
        <v>65742.09</v>
      </c>
    </row>
    <row r="696" spans="1:8" x14ac:dyDescent="0.25">
      <c r="A696" s="3">
        <v>2013</v>
      </c>
      <c r="B696" s="4" t="s">
        <v>21</v>
      </c>
      <c r="C696" s="4">
        <v>181</v>
      </c>
      <c r="D696" s="4" t="s">
        <v>6</v>
      </c>
      <c r="E696" s="4" t="s">
        <v>9</v>
      </c>
      <c r="F696" s="4">
        <v>5060000</v>
      </c>
      <c r="G696" s="4" t="s">
        <v>10</v>
      </c>
      <c r="H696" s="7">
        <v>65845.02</v>
      </c>
    </row>
    <row r="697" spans="1:8" x14ac:dyDescent="0.25">
      <c r="A697" s="3">
        <v>2009</v>
      </c>
      <c r="B697" s="4" t="s">
        <v>15</v>
      </c>
      <c r="C697" s="4">
        <v>181</v>
      </c>
      <c r="D697" s="4" t="s">
        <v>6</v>
      </c>
      <c r="E697" s="4" t="s">
        <v>9</v>
      </c>
      <c r="F697" s="4">
        <v>5060000</v>
      </c>
      <c r="G697" s="4" t="s">
        <v>10</v>
      </c>
      <c r="H697" s="7">
        <v>66118.06</v>
      </c>
    </row>
    <row r="698" spans="1:8" x14ac:dyDescent="0.25">
      <c r="A698" s="3">
        <v>2012</v>
      </c>
      <c r="B698" s="4" t="s">
        <v>21</v>
      </c>
      <c r="C698" s="4">
        <v>181</v>
      </c>
      <c r="D698" s="4" t="s">
        <v>6</v>
      </c>
      <c r="E698" s="4" t="s">
        <v>9</v>
      </c>
      <c r="F698" s="4">
        <v>5060000</v>
      </c>
      <c r="G698" s="4" t="s">
        <v>10</v>
      </c>
      <c r="H698" s="7">
        <v>67769.25</v>
      </c>
    </row>
    <row r="699" spans="1:8" x14ac:dyDescent="0.25">
      <c r="A699" s="3">
        <v>2011</v>
      </c>
      <c r="B699" s="4" t="s">
        <v>5</v>
      </c>
      <c r="C699" s="4">
        <v>181</v>
      </c>
      <c r="D699" s="4" t="s">
        <v>6</v>
      </c>
      <c r="E699" s="4" t="s">
        <v>9</v>
      </c>
      <c r="F699" s="4">
        <v>5060000</v>
      </c>
      <c r="G699" s="4" t="s">
        <v>10</v>
      </c>
      <c r="H699" s="7">
        <v>69881.41</v>
      </c>
    </row>
    <row r="700" spans="1:8" x14ac:dyDescent="0.25">
      <c r="A700" s="3">
        <v>2011</v>
      </c>
      <c r="B700" s="4" t="s">
        <v>21</v>
      </c>
      <c r="C700" s="4">
        <v>181</v>
      </c>
      <c r="D700" s="4" t="s">
        <v>6</v>
      </c>
      <c r="E700" s="4" t="s">
        <v>9</v>
      </c>
      <c r="F700" s="4">
        <v>5060000</v>
      </c>
      <c r="G700" s="4" t="s">
        <v>10</v>
      </c>
      <c r="H700" s="7">
        <v>70357.460000000006</v>
      </c>
    </row>
    <row r="701" spans="1:8" x14ac:dyDescent="0.25">
      <c r="A701" s="3">
        <v>2013</v>
      </c>
      <c r="B701" s="4" t="s">
        <v>23</v>
      </c>
      <c r="C701" s="4">
        <v>181</v>
      </c>
      <c r="D701" s="4" t="s">
        <v>6</v>
      </c>
      <c r="E701" s="4" t="s">
        <v>9</v>
      </c>
      <c r="F701" s="4">
        <v>5060000</v>
      </c>
      <c r="G701" s="4" t="s">
        <v>10</v>
      </c>
      <c r="H701" s="7">
        <v>72613.95</v>
      </c>
    </row>
    <row r="702" spans="1:8" x14ac:dyDescent="0.25">
      <c r="A702" s="3">
        <v>2010</v>
      </c>
      <c r="B702" s="4" t="s">
        <v>11</v>
      </c>
      <c r="C702" s="4">
        <v>181</v>
      </c>
      <c r="D702" s="4" t="s">
        <v>6</v>
      </c>
      <c r="E702" s="4" t="s">
        <v>9</v>
      </c>
      <c r="F702" s="4">
        <v>5060000</v>
      </c>
      <c r="G702" s="4" t="s">
        <v>10</v>
      </c>
      <c r="H702" s="7">
        <v>73121.37000000001</v>
      </c>
    </row>
    <row r="703" spans="1:8" x14ac:dyDescent="0.25">
      <c r="A703" s="3">
        <v>2008</v>
      </c>
      <c r="B703" s="4" t="s">
        <v>15</v>
      </c>
      <c r="C703" s="4">
        <v>181</v>
      </c>
      <c r="D703" s="4" t="s">
        <v>6</v>
      </c>
      <c r="E703" s="4" t="s">
        <v>9</v>
      </c>
      <c r="F703" s="4">
        <v>5060000</v>
      </c>
      <c r="G703" s="4" t="s">
        <v>10</v>
      </c>
      <c r="H703" s="7">
        <v>73747.661999999997</v>
      </c>
    </row>
    <row r="704" spans="1:8" x14ac:dyDescent="0.25">
      <c r="A704" s="3">
        <v>2008</v>
      </c>
      <c r="B704" s="4" t="s">
        <v>13</v>
      </c>
      <c r="C704" s="4">
        <v>181</v>
      </c>
      <c r="D704" s="4" t="s">
        <v>6</v>
      </c>
      <c r="E704" s="4" t="s">
        <v>9</v>
      </c>
      <c r="F704" s="4">
        <v>5060000</v>
      </c>
      <c r="G704" s="4" t="s">
        <v>10</v>
      </c>
      <c r="H704" s="7">
        <v>75016.357999999993</v>
      </c>
    </row>
    <row r="705" spans="1:8" x14ac:dyDescent="0.25">
      <c r="A705" s="3">
        <v>2008</v>
      </c>
      <c r="B705" s="4" t="s">
        <v>12</v>
      </c>
      <c r="C705" s="4">
        <v>181</v>
      </c>
      <c r="D705" s="4" t="s">
        <v>6</v>
      </c>
      <c r="E705" s="4" t="s">
        <v>9</v>
      </c>
      <c r="F705" s="4">
        <v>5060000</v>
      </c>
      <c r="G705" s="4" t="s">
        <v>10</v>
      </c>
      <c r="H705" s="7">
        <v>75234.748000000007</v>
      </c>
    </row>
    <row r="706" spans="1:8" x14ac:dyDescent="0.25">
      <c r="A706" s="3">
        <v>2008</v>
      </c>
      <c r="B706" s="4" t="s">
        <v>17</v>
      </c>
      <c r="C706" s="4">
        <v>181</v>
      </c>
      <c r="D706" s="4" t="s">
        <v>6</v>
      </c>
      <c r="E706" s="4" t="s">
        <v>9</v>
      </c>
      <c r="F706" s="4">
        <v>5060000</v>
      </c>
      <c r="G706" s="4" t="s">
        <v>10</v>
      </c>
      <c r="H706" s="7">
        <v>75317.781000000003</v>
      </c>
    </row>
    <row r="707" spans="1:8" x14ac:dyDescent="0.25">
      <c r="A707" s="3">
        <v>2008</v>
      </c>
      <c r="B707" s="4" t="s">
        <v>5</v>
      </c>
      <c r="C707" s="4">
        <v>181</v>
      </c>
      <c r="D707" s="4" t="s">
        <v>6</v>
      </c>
      <c r="E707" s="4" t="s">
        <v>9</v>
      </c>
      <c r="F707" s="4">
        <v>5060000</v>
      </c>
      <c r="G707" s="4" t="s">
        <v>10</v>
      </c>
      <c r="H707" s="7">
        <v>75481.092000000004</v>
      </c>
    </row>
    <row r="708" spans="1:8" x14ac:dyDescent="0.25">
      <c r="A708" s="3">
        <v>2008</v>
      </c>
      <c r="B708" s="4" t="s">
        <v>22</v>
      </c>
      <c r="C708" s="4">
        <v>181</v>
      </c>
      <c r="D708" s="4" t="s">
        <v>6</v>
      </c>
      <c r="E708" s="4" t="s">
        <v>9</v>
      </c>
      <c r="F708" s="4">
        <v>5060000</v>
      </c>
      <c r="G708" s="4" t="s">
        <v>10</v>
      </c>
      <c r="H708" s="7">
        <v>76400.549999999988</v>
      </c>
    </row>
    <row r="709" spans="1:8" x14ac:dyDescent="0.25">
      <c r="A709" s="3">
        <v>2010</v>
      </c>
      <c r="B709" s="4" t="s">
        <v>5</v>
      </c>
      <c r="C709" s="4">
        <v>181</v>
      </c>
      <c r="D709" s="4" t="s">
        <v>6</v>
      </c>
      <c r="E709" s="4" t="s">
        <v>9</v>
      </c>
      <c r="F709" s="4">
        <v>5060000</v>
      </c>
      <c r="G709" s="4" t="s">
        <v>10</v>
      </c>
      <c r="H709" s="7">
        <v>77468.59</v>
      </c>
    </row>
    <row r="710" spans="1:8" x14ac:dyDescent="0.25">
      <c r="A710" s="3">
        <v>2008</v>
      </c>
      <c r="B710" s="4" t="s">
        <v>21</v>
      </c>
      <c r="C710" s="4">
        <v>181</v>
      </c>
      <c r="D710" s="4" t="s">
        <v>6</v>
      </c>
      <c r="E710" s="4" t="s">
        <v>9</v>
      </c>
      <c r="F710" s="4">
        <v>5060000</v>
      </c>
      <c r="G710" s="4" t="s">
        <v>10</v>
      </c>
      <c r="H710" s="7">
        <v>77988.490000000005</v>
      </c>
    </row>
    <row r="711" spans="1:8" x14ac:dyDescent="0.25">
      <c r="A711" s="3">
        <v>2007</v>
      </c>
      <c r="B711" s="4" t="s">
        <v>21</v>
      </c>
      <c r="C711" s="4">
        <v>181</v>
      </c>
      <c r="D711" s="4" t="s">
        <v>6</v>
      </c>
      <c r="E711" s="4" t="s">
        <v>9</v>
      </c>
      <c r="F711" s="4">
        <v>5060000</v>
      </c>
      <c r="G711" s="4" t="s">
        <v>10</v>
      </c>
      <c r="H711" s="7">
        <v>78737.93299999999</v>
      </c>
    </row>
    <row r="712" spans="1:8" x14ac:dyDescent="0.25">
      <c r="A712" s="3">
        <v>2010</v>
      </c>
      <c r="B712" s="4" t="s">
        <v>13</v>
      </c>
      <c r="C712" s="4">
        <v>181</v>
      </c>
      <c r="D712" s="4" t="s">
        <v>6</v>
      </c>
      <c r="E712" s="4" t="s">
        <v>9</v>
      </c>
      <c r="F712" s="4">
        <v>5060000</v>
      </c>
      <c r="G712" s="4" t="s">
        <v>10</v>
      </c>
      <c r="H712" s="7">
        <v>78774.990000000005</v>
      </c>
    </row>
    <row r="713" spans="1:8" x14ac:dyDescent="0.25">
      <c r="A713" s="3">
        <v>2012</v>
      </c>
      <c r="B713" s="4" t="s">
        <v>17</v>
      </c>
      <c r="C713" s="4">
        <v>181</v>
      </c>
      <c r="D713" s="4" t="s">
        <v>6</v>
      </c>
      <c r="E713" s="4" t="s">
        <v>9</v>
      </c>
      <c r="F713" s="4">
        <v>5060000</v>
      </c>
      <c r="G713" s="4" t="s">
        <v>10</v>
      </c>
      <c r="H713" s="7">
        <v>79508.039999999994</v>
      </c>
    </row>
    <row r="714" spans="1:8" x14ac:dyDescent="0.25">
      <c r="A714" s="3">
        <v>2010</v>
      </c>
      <c r="B714" s="4" t="s">
        <v>17</v>
      </c>
      <c r="C714" s="4">
        <v>181</v>
      </c>
      <c r="D714" s="4" t="s">
        <v>6</v>
      </c>
      <c r="E714" s="4" t="s">
        <v>9</v>
      </c>
      <c r="F714" s="4">
        <v>5060000</v>
      </c>
      <c r="G714" s="4" t="s">
        <v>10</v>
      </c>
      <c r="H714" s="7">
        <v>80494.95</v>
      </c>
    </row>
    <row r="715" spans="1:8" x14ac:dyDescent="0.25">
      <c r="A715" s="3">
        <v>2010</v>
      </c>
      <c r="B715" s="4" t="s">
        <v>12</v>
      </c>
      <c r="C715" s="4">
        <v>181</v>
      </c>
      <c r="D715" s="4" t="s">
        <v>6</v>
      </c>
      <c r="E715" s="4" t="s">
        <v>9</v>
      </c>
      <c r="F715" s="4">
        <v>5060000</v>
      </c>
      <c r="G715" s="4" t="s">
        <v>10</v>
      </c>
      <c r="H715" s="7">
        <v>80957.27</v>
      </c>
    </row>
    <row r="716" spans="1:8" x14ac:dyDescent="0.25">
      <c r="A716" s="3">
        <v>2010</v>
      </c>
      <c r="B716" s="4" t="s">
        <v>21</v>
      </c>
      <c r="C716" s="4">
        <v>181</v>
      </c>
      <c r="D716" s="4" t="s">
        <v>6</v>
      </c>
      <c r="E716" s="4" t="s">
        <v>9</v>
      </c>
      <c r="F716" s="4">
        <v>5060000</v>
      </c>
      <c r="G716" s="4" t="s">
        <v>10</v>
      </c>
      <c r="H716" s="7">
        <v>81981.91</v>
      </c>
    </row>
    <row r="717" spans="1:8" x14ac:dyDescent="0.25">
      <c r="A717" s="3">
        <v>2007</v>
      </c>
      <c r="B717" s="4" t="s">
        <v>18</v>
      </c>
      <c r="C717" s="4">
        <v>181</v>
      </c>
      <c r="D717" s="4" t="s">
        <v>6</v>
      </c>
      <c r="E717" s="4" t="s">
        <v>9</v>
      </c>
      <c r="F717" s="4">
        <v>5060000</v>
      </c>
      <c r="G717" s="4" t="s">
        <v>10</v>
      </c>
      <c r="H717" s="7">
        <v>82575.733999999997</v>
      </c>
    </row>
    <row r="718" spans="1:8" x14ac:dyDescent="0.25">
      <c r="A718" s="3">
        <v>2008</v>
      </c>
      <c r="B718" s="4" t="s">
        <v>20</v>
      </c>
      <c r="C718" s="4">
        <v>181</v>
      </c>
      <c r="D718" s="4" t="s">
        <v>6</v>
      </c>
      <c r="E718" s="4" t="s">
        <v>9</v>
      </c>
      <c r="F718" s="4">
        <v>5060000</v>
      </c>
      <c r="G718" s="4" t="s">
        <v>10</v>
      </c>
      <c r="H718" s="7">
        <v>83023.16</v>
      </c>
    </row>
    <row r="719" spans="1:8" x14ac:dyDescent="0.25">
      <c r="A719" s="3">
        <v>2011</v>
      </c>
      <c r="B719" s="4" t="s">
        <v>18</v>
      </c>
      <c r="C719" s="4">
        <v>181</v>
      </c>
      <c r="D719" s="4" t="s">
        <v>6</v>
      </c>
      <c r="E719" s="4" t="s">
        <v>9</v>
      </c>
      <c r="F719" s="4">
        <v>5060000</v>
      </c>
      <c r="G719" s="4" t="s">
        <v>10</v>
      </c>
      <c r="H719" s="7">
        <v>83425.34</v>
      </c>
    </row>
    <row r="720" spans="1:8" x14ac:dyDescent="0.25">
      <c r="A720" s="3">
        <v>2008</v>
      </c>
      <c r="B720" s="4" t="s">
        <v>23</v>
      </c>
      <c r="C720" s="4">
        <v>181</v>
      </c>
      <c r="D720" s="4" t="s">
        <v>6</v>
      </c>
      <c r="E720" s="4" t="s">
        <v>9</v>
      </c>
      <c r="F720" s="4">
        <v>5060000</v>
      </c>
      <c r="G720" s="4" t="s">
        <v>10</v>
      </c>
      <c r="H720" s="7">
        <v>84392.41</v>
      </c>
    </row>
    <row r="721" spans="1:8" x14ac:dyDescent="0.25">
      <c r="A721" s="3">
        <v>2010</v>
      </c>
      <c r="B721" s="4" t="s">
        <v>15</v>
      </c>
      <c r="C721" s="4">
        <v>181</v>
      </c>
      <c r="D721" s="4" t="s">
        <v>6</v>
      </c>
      <c r="E721" s="4" t="s">
        <v>9</v>
      </c>
      <c r="F721" s="4">
        <v>5060000</v>
      </c>
      <c r="G721" s="4" t="s">
        <v>10</v>
      </c>
      <c r="H721" s="7">
        <v>84755.96</v>
      </c>
    </row>
    <row r="722" spans="1:8" x14ac:dyDescent="0.25">
      <c r="A722" s="3">
        <v>2008</v>
      </c>
      <c r="B722" s="4" t="s">
        <v>18</v>
      </c>
      <c r="C722" s="4">
        <v>181</v>
      </c>
      <c r="D722" s="4" t="s">
        <v>6</v>
      </c>
      <c r="E722" s="4" t="s">
        <v>9</v>
      </c>
      <c r="F722" s="4">
        <v>5060000</v>
      </c>
      <c r="G722" s="4" t="s">
        <v>10</v>
      </c>
      <c r="H722" s="7">
        <v>85286.233999999997</v>
      </c>
    </row>
    <row r="723" spans="1:8" x14ac:dyDescent="0.25">
      <c r="A723" s="3">
        <v>2007</v>
      </c>
      <c r="B723" s="4" t="s">
        <v>20</v>
      </c>
      <c r="C723" s="4">
        <v>181</v>
      </c>
      <c r="D723" s="4" t="s">
        <v>6</v>
      </c>
      <c r="E723" s="4" t="s">
        <v>9</v>
      </c>
      <c r="F723" s="4">
        <v>5060000</v>
      </c>
      <c r="G723" s="4" t="s">
        <v>10</v>
      </c>
      <c r="H723" s="7">
        <v>87158.816000000006</v>
      </c>
    </row>
    <row r="724" spans="1:8" x14ac:dyDescent="0.25">
      <c r="A724" s="3">
        <v>2010</v>
      </c>
      <c r="B724" s="4" t="s">
        <v>22</v>
      </c>
      <c r="C724" s="4">
        <v>181</v>
      </c>
      <c r="D724" s="4" t="s">
        <v>6</v>
      </c>
      <c r="E724" s="4" t="s">
        <v>9</v>
      </c>
      <c r="F724" s="4">
        <v>5060000</v>
      </c>
      <c r="G724" s="4" t="s">
        <v>10</v>
      </c>
      <c r="H724" s="7">
        <v>87834.92</v>
      </c>
    </row>
    <row r="725" spans="1:8" x14ac:dyDescent="0.25">
      <c r="A725" s="3">
        <v>2007</v>
      </c>
      <c r="B725" s="4" t="s">
        <v>23</v>
      </c>
      <c r="C725" s="4">
        <v>181</v>
      </c>
      <c r="D725" s="4" t="s">
        <v>6</v>
      </c>
      <c r="E725" s="4" t="s">
        <v>9</v>
      </c>
      <c r="F725" s="4">
        <v>5060000</v>
      </c>
      <c r="G725" s="4" t="s">
        <v>10</v>
      </c>
      <c r="H725" s="7">
        <v>88226.116999999998</v>
      </c>
    </row>
    <row r="726" spans="1:8" x14ac:dyDescent="0.25">
      <c r="A726" s="3">
        <v>2007</v>
      </c>
      <c r="B726" s="4" t="s">
        <v>22</v>
      </c>
      <c r="C726" s="4">
        <v>181</v>
      </c>
      <c r="D726" s="4" t="s">
        <v>6</v>
      </c>
      <c r="E726" s="4" t="s">
        <v>9</v>
      </c>
      <c r="F726" s="4">
        <v>5060000</v>
      </c>
      <c r="G726" s="4" t="s">
        <v>10</v>
      </c>
      <c r="H726" s="7">
        <v>89167.569000000003</v>
      </c>
    </row>
    <row r="727" spans="1:8" x14ac:dyDescent="0.25">
      <c r="A727" s="3">
        <v>2012</v>
      </c>
      <c r="B727" s="4" t="s">
        <v>22</v>
      </c>
      <c r="C727" s="4">
        <v>181</v>
      </c>
      <c r="D727" s="4" t="s">
        <v>6</v>
      </c>
      <c r="E727" s="4" t="s">
        <v>9</v>
      </c>
      <c r="F727" s="4">
        <v>5060000</v>
      </c>
      <c r="G727" s="4" t="s">
        <v>10</v>
      </c>
      <c r="H727" s="7">
        <v>89959.94</v>
      </c>
    </row>
    <row r="728" spans="1:8" x14ac:dyDescent="0.25">
      <c r="A728" s="3">
        <v>2012</v>
      </c>
      <c r="B728" s="4" t="s">
        <v>23</v>
      </c>
      <c r="C728" s="4">
        <v>181</v>
      </c>
      <c r="D728" s="4" t="s">
        <v>6</v>
      </c>
      <c r="E728" s="4" t="s">
        <v>9</v>
      </c>
      <c r="F728" s="4">
        <v>5060000</v>
      </c>
      <c r="G728" s="4" t="s">
        <v>10</v>
      </c>
      <c r="H728" s="7">
        <v>90049.54</v>
      </c>
    </row>
    <row r="729" spans="1:8" x14ac:dyDescent="0.25">
      <c r="A729" s="3">
        <v>2011</v>
      </c>
      <c r="B729" s="4" t="s">
        <v>23</v>
      </c>
      <c r="C729" s="4">
        <v>181</v>
      </c>
      <c r="D729" s="4" t="s">
        <v>6</v>
      </c>
      <c r="E729" s="4" t="s">
        <v>9</v>
      </c>
      <c r="F729" s="4">
        <v>5060000</v>
      </c>
      <c r="G729" s="4" t="s">
        <v>10</v>
      </c>
      <c r="H729" s="7">
        <v>90087.6</v>
      </c>
    </row>
    <row r="730" spans="1:8" x14ac:dyDescent="0.25">
      <c r="A730" s="3">
        <v>2009</v>
      </c>
      <c r="B730" s="4" t="s">
        <v>23</v>
      </c>
      <c r="C730" s="4">
        <v>181</v>
      </c>
      <c r="D730" s="4" t="s">
        <v>6</v>
      </c>
      <c r="E730" s="4" t="s">
        <v>9</v>
      </c>
      <c r="F730" s="4">
        <v>5060000</v>
      </c>
      <c r="G730" s="4" t="s">
        <v>10</v>
      </c>
      <c r="H730" s="7">
        <v>93741.05</v>
      </c>
    </row>
    <row r="731" spans="1:8" x14ac:dyDescent="0.25">
      <c r="A731" s="3">
        <v>2009</v>
      </c>
      <c r="B731" s="4" t="s">
        <v>18</v>
      </c>
      <c r="C731" s="4">
        <v>181</v>
      </c>
      <c r="D731" s="4" t="s">
        <v>6</v>
      </c>
      <c r="E731" s="4" t="s">
        <v>9</v>
      </c>
      <c r="F731" s="4">
        <v>5060000</v>
      </c>
      <c r="G731" s="4" t="s">
        <v>10</v>
      </c>
      <c r="H731" s="7">
        <v>96193.43</v>
      </c>
    </row>
    <row r="732" spans="1:8" x14ac:dyDescent="0.25">
      <c r="A732" s="3">
        <v>2013</v>
      </c>
      <c r="B732" s="4" t="s">
        <v>22</v>
      </c>
      <c r="C732" s="4">
        <v>181</v>
      </c>
      <c r="D732" s="4" t="s">
        <v>6</v>
      </c>
      <c r="E732" s="4" t="s">
        <v>9</v>
      </c>
      <c r="F732" s="4">
        <v>5060000</v>
      </c>
      <c r="G732" s="4" t="s">
        <v>10</v>
      </c>
      <c r="H732" s="7">
        <v>99146.67</v>
      </c>
    </row>
    <row r="733" spans="1:8" x14ac:dyDescent="0.25">
      <c r="A733" s="3">
        <v>2010</v>
      </c>
      <c r="B733" s="4" t="s">
        <v>20</v>
      </c>
      <c r="C733" s="4">
        <v>181</v>
      </c>
      <c r="D733" s="4" t="s">
        <v>6</v>
      </c>
      <c r="E733" s="4" t="s">
        <v>9</v>
      </c>
      <c r="F733" s="4">
        <v>5060000</v>
      </c>
      <c r="G733" s="4" t="s">
        <v>10</v>
      </c>
      <c r="H733" s="7">
        <v>101830.8</v>
      </c>
    </row>
    <row r="734" spans="1:8" x14ac:dyDescent="0.25">
      <c r="A734" s="3">
        <v>2007</v>
      </c>
      <c r="B734" s="4" t="s">
        <v>19</v>
      </c>
      <c r="C734" s="4">
        <v>181</v>
      </c>
      <c r="D734" s="4" t="s">
        <v>6</v>
      </c>
      <c r="E734" s="4" t="s">
        <v>9</v>
      </c>
      <c r="F734" s="4">
        <v>5060000</v>
      </c>
      <c r="G734" s="4" t="s">
        <v>10</v>
      </c>
      <c r="H734" s="7">
        <v>104492.011</v>
      </c>
    </row>
    <row r="735" spans="1:8" x14ac:dyDescent="0.25">
      <c r="A735" s="3">
        <v>2010</v>
      </c>
      <c r="B735" s="4" t="s">
        <v>23</v>
      </c>
      <c r="C735" s="4">
        <v>181</v>
      </c>
      <c r="D735" s="4" t="s">
        <v>6</v>
      </c>
      <c r="E735" s="4" t="s">
        <v>9</v>
      </c>
      <c r="F735" s="4">
        <v>5060000</v>
      </c>
      <c r="G735" s="4" t="s">
        <v>10</v>
      </c>
      <c r="H735" s="7">
        <v>123458.63</v>
      </c>
    </row>
    <row r="736" spans="1:8" x14ac:dyDescent="0.25">
      <c r="A736" s="3">
        <v>2010</v>
      </c>
      <c r="B736" s="4" t="s">
        <v>18</v>
      </c>
      <c r="C736" s="4">
        <v>181</v>
      </c>
      <c r="D736" s="4" t="s">
        <v>6</v>
      </c>
      <c r="E736" s="4" t="s">
        <v>9</v>
      </c>
      <c r="F736" s="4">
        <v>5060000</v>
      </c>
      <c r="G736" s="4" t="s">
        <v>10</v>
      </c>
      <c r="H736" s="7">
        <v>123638.54</v>
      </c>
    </row>
    <row r="737" spans="1:8" x14ac:dyDescent="0.25">
      <c r="A737" s="3">
        <v>2008</v>
      </c>
      <c r="B737" s="4" t="s">
        <v>11</v>
      </c>
      <c r="C737" s="4">
        <v>181</v>
      </c>
      <c r="D737" s="4" t="s">
        <v>6</v>
      </c>
      <c r="E737" s="4" t="s">
        <v>9</v>
      </c>
      <c r="F737" s="4">
        <v>5060000</v>
      </c>
      <c r="G737" s="4" t="s">
        <v>10</v>
      </c>
      <c r="H737" s="7">
        <v>124282.264</v>
      </c>
    </row>
    <row r="738" spans="1:8" x14ac:dyDescent="0.25">
      <c r="A738" s="3">
        <v>2008</v>
      </c>
      <c r="B738" s="4" t="s">
        <v>19</v>
      </c>
      <c r="C738" s="4">
        <v>181</v>
      </c>
      <c r="D738" s="4" t="s">
        <v>6</v>
      </c>
      <c r="E738" s="4" t="s">
        <v>9</v>
      </c>
      <c r="F738" s="4">
        <v>5060000</v>
      </c>
      <c r="G738" s="4" t="s">
        <v>10</v>
      </c>
      <c r="H738" s="7">
        <v>124661.16</v>
      </c>
    </row>
    <row r="739" spans="1:8" x14ac:dyDescent="0.25">
      <c r="A739" s="3">
        <v>2009</v>
      </c>
      <c r="B739" s="4" t="s">
        <v>5</v>
      </c>
      <c r="C739" s="4">
        <v>181</v>
      </c>
      <c r="D739" s="4" t="s">
        <v>6</v>
      </c>
      <c r="E739" s="4" t="s">
        <v>9</v>
      </c>
      <c r="F739" s="4">
        <v>5060000</v>
      </c>
      <c r="G739" s="4" t="s">
        <v>10</v>
      </c>
      <c r="H739" s="7">
        <v>138660.81999999998</v>
      </c>
    </row>
    <row r="740" spans="1:8" x14ac:dyDescent="0.25">
      <c r="A740" s="3">
        <v>2009</v>
      </c>
      <c r="B740" s="4" t="s">
        <v>11</v>
      </c>
      <c r="C740" s="4">
        <v>181</v>
      </c>
      <c r="D740" s="4" t="s">
        <v>6</v>
      </c>
      <c r="E740" s="4" t="s">
        <v>9</v>
      </c>
      <c r="F740" s="4">
        <v>5060000</v>
      </c>
      <c r="G740" s="4" t="s">
        <v>10</v>
      </c>
      <c r="H740" s="7">
        <v>158901.16999999998</v>
      </c>
    </row>
    <row r="741" spans="1:8" x14ac:dyDescent="0.25">
      <c r="A741" s="3">
        <v>2012</v>
      </c>
      <c r="B741" s="4" t="s">
        <v>11</v>
      </c>
      <c r="C741" s="4">
        <v>181</v>
      </c>
      <c r="D741" s="4" t="s">
        <v>6</v>
      </c>
      <c r="E741" s="4" t="s">
        <v>8</v>
      </c>
      <c r="F741" s="4">
        <v>5110000</v>
      </c>
      <c r="G741" s="4" t="s">
        <v>26</v>
      </c>
      <c r="H741" s="7">
        <v>-7500</v>
      </c>
    </row>
    <row r="742" spans="1:8" x14ac:dyDescent="0.25">
      <c r="A742" s="3">
        <v>2013</v>
      </c>
      <c r="B742" s="4" t="s">
        <v>5</v>
      </c>
      <c r="C742" s="4">
        <v>181</v>
      </c>
      <c r="D742" s="4" t="s">
        <v>6</v>
      </c>
      <c r="E742" s="4" t="s">
        <v>8</v>
      </c>
      <c r="F742" s="4">
        <v>5110000</v>
      </c>
      <c r="G742" s="4" t="s">
        <v>26</v>
      </c>
      <c r="H742" s="7">
        <v>-7000</v>
      </c>
    </row>
    <row r="743" spans="1:8" x14ac:dyDescent="0.25">
      <c r="A743" s="3">
        <v>2012</v>
      </c>
      <c r="B743" s="4" t="s">
        <v>5</v>
      </c>
      <c r="C743" s="4">
        <v>181</v>
      </c>
      <c r="D743" s="4" t="s">
        <v>6</v>
      </c>
      <c r="E743" s="4" t="s">
        <v>8</v>
      </c>
      <c r="F743" s="4">
        <v>5110000</v>
      </c>
      <c r="G743" s="4" t="s">
        <v>26</v>
      </c>
      <c r="H743" s="7">
        <v>-5500</v>
      </c>
    </row>
    <row r="744" spans="1:8" x14ac:dyDescent="0.25">
      <c r="A744" s="3">
        <v>2012</v>
      </c>
      <c r="B744" s="4" t="s">
        <v>23</v>
      </c>
      <c r="C744" s="4">
        <v>181</v>
      </c>
      <c r="D744" s="4" t="s">
        <v>6</v>
      </c>
      <c r="E744" s="4" t="s">
        <v>8</v>
      </c>
      <c r="F744" s="4">
        <v>5110000</v>
      </c>
      <c r="G744" s="4" t="s">
        <v>26</v>
      </c>
      <c r="H744" s="7">
        <v>7000</v>
      </c>
    </row>
    <row r="745" spans="1:8" x14ac:dyDescent="0.25">
      <c r="A745" s="3">
        <v>2011</v>
      </c>
      <c r="B745" s="4" t="s">
        <v>23</v>
      </c>
      <c r="C745" s="4">
        <v>181</v>
      </c>
      <c r="D745" s="4" t="s">
        <v>6</v>
      </c>
      <c r="E745" s="4" t="s">
        <v>8</v>
      </c>
      <c r="F745" s="4">
        <v>5110000</v>
      </c>
      <c r="G745" s="4" t="s">
        <v>26</v>
      </c>
      <c r="H745" s="7">
        <v>13000</v>
      </c>
    </row>
    <row r="746" spans="1:8" x14ac:dyDescent="0.25">
      <c r="A746" s="3">
        <v>2012</v>
      </c>
      <c r="B746" s="4" t="s">
        <v>18</v>
      </c>
      <c r="C746" s="4">
        <v>181</v>
      </c>
      <c r="D746" s="4" t="s">
        <v>6</v>
      </c>
      <c r="E746" s="4" t="s">
        <v>8</v>
      </c>
      <c r="F746" s="4">
        <v>5120000</v>
      </c>
      <c r="G746" s="4" t="s">
        <v>16</v>
      </c>
      <c r="H746" s="7">
        <v>-255235.78</v>
      </c>
    </row>
    <row r="747" spans="1:8" x14ac:dyDescent="0.25">
      <c r="A747" s="3">
        <v>2010</v>
      </c>
      <c r="B747" s="4" t="s">
        <v>5</v>
      </c>
      <c r="C747" s="4">
        <v>181</v>
      </c>
      <c r="D747" s="4" t="s">
        <v>6</v>
      </c>
      <c r="E747" s="4" t="s">
        <v>8</v>
      </c>
      <c r="F747" s="4">
        <v>5120000</v>
      </c>
      <c r="G747" s="4" t="s">
        <v>16</v>
      </c>
      <c r="H747" s="7">
        <v>-155301.97999999998</v>
      </c>
    </row>
    <row r="748" spans="1:8" x14ac:dyDescent="0.25">
      <c r="A748" s="3">
        <v>2010</v>
      </c>
      <c r="B748" s="4" t="s">
        <v>21</v>
      </c>
      <c r="C748" s="4">
        <v>181</v>
      </c>
      <c r="D748" s="4" t="s">
        <v>6</v>
      </c>
      <c r="E748" s="4" t="s">
        <v>8</v>
      </c>
      <c r="F748" s="4">
        <v>5120000</v>
      </c>
      <c r="G748" s="4" t="s">
        <v>16</v>
      </c>
      <c r="H748" s="7">
        <v>-123077.28</v>
      </c>
    </row>
    <row r="749" spans="1:8" x14ac:dyDescent="0.25">
      <c r="A749" s="3">
        <v>2011</v>
      </c>
      <c r="B749" s="4" t="s">
        <v>22</v>
      </c>
      <c r="C749" s="4">
        <v>181</v>
      </c>
      <c r="D749" s="4" t="s">
        <v>6</v>
      </c>
      <c r="E749" s="4" t="s">
        <v>8</v>
      </c>
      <c r="F749" s="4">
        <v>5120000</v>
      </c>
      <c r="G749" s="4" t="s">
        <v>16</v>
      </c>
      <c r="H749" s="7">
        <v>-122819.2</v>
      </c>
    </row>
    <row r="750" spans="1:8" x14ac:dyDescent="0.25">
      <c r="A750" s="3">
        <v>2010</v>
      </c>
      <c r="B750" s="4" t="s">
        <v>22</v>
      </c>
      <c r="C750" s="4">
        <v>181</v>
      </c>
      <c r="D750" s="4" t="s">
        <v>6</v>
      </c>
      <c r="E750" s="4" t="s">
        <v>8</v>
      </c>
      <c r="F750" s="4">
        <v>5120000</v>
      </c>
      <c r="G750" s="4" t="s">
        <v>16</v>
      </c>
      <c r="H750" s="7">
        <v>-83238.75999999998</v>
      </c>
    </row>
    <row r="751" spans="1:8" x14ac:dyDescent="0.25">
      <c r="A751" s="3">
        <v>2008</v>
      </c>
      <c r="B751" s="4" t="s">
        <v>18</v>
      </c>
      <c r="C751" s="4">
        <v>181</v>
      </c>
      <c r="D751" s="4" t="s">
        <v>6</v>
      </c>
      <c r="E751" s="4" t="s">
        <v>8</v>
      </c>
      <c r="F751" s="4">
        <v>5120000</v>
      </c>
      <c r="G751" s="4" t="s">
        <v>16</v>
      </c>
      <c r="H751" s="7">
        <v>-22747.495999999999</v>
      </c>
    </row>
    <row r="752" spans="1:8" x14ac:dyDescent="0.25">
      <c r="A752" s="3">
        <v>2007</v>
      </c>
      <c r="B752" s="4" t="s">
        <v>17</v>
      </c>
      <c r="C752" s="4">
        <v>181</v>
      </c>
      <c r="D752" s="4" t="s">
        <v>6</v>
      </c>
      <c r="E752" s="4" t="s">
        <v>8</v>
      </c>
      <c r="F752" s="4">
        <v>5120000</v>
      </c>
      <c r="G752" s="4" t="s">
        <v>16</v>
      </c>
      <c r="H752" s="7">
        <v>3559.933</v>
      </c>
    </row>
    <row r="753" spans="1:8" x14ac:dyDescent="0.25">
      <c r="A753" s="3">
        <v>2012</v>
      </c>
      <c r="B753" s="4" t="s">
        <v>5</v>
      </c>
      <c r="C753" s="4">
        <v>181</v>
      </c>
      <c r="D753" s="4" t="s">
        <v>6</v>
      </c>
      <c r="E753" s="4" t="s">
        <v>8</v>
      </c>
      <c r="F753" s="4">
        <v>5120000</v>
      </c>
      <c r="G753" s="4" t="s">
        <v>16</v>
      </c>
      <c r="H753" s="7">
        <v>5755.1700000000019</v>
      </c>
    </row>
    <row r="754" spans="1:8" x14ac:dyDescent="0.25">
      <c r="A754" s="3">
        <v>2013</v>
      </c>
      <c r="B754" s="4" t="s">
        <v>17</v>
      </c>
      <c r="C754" s="4">
        <v>181</v>
      </c>
      <c r="D754" s="4" t="s">
        <v>6</v>
      </c>
      <c r="E754" s="4" t="s">
        <v>8</v>
      </c>
      <c r="F754" s="4">
        <v>5120000</v>
      </c>
      <c r="G754" s="4" t="s">
        <v>16</v>
      </c>
      <c r="H754" s="7">
        <v>9335.7100000000009</v>
      </c>
    </row>
    <row r="755" spans="1:8" x14ac:dyDescent="0.25">
      <c r="A755" s="3">
        <v>2007</v>
      </c>
      <c r="B755" s="4" t="s">
        <v>18</v>
      </c>
      <c r="C755" s="4">
        <v>181</v>
      </c>
      <c r="D755" s="4" t="s">
        <v>6</v>
      </c>
      <c r="E755" s="4" t="s">
        <v>8</v>
      </c>
      <c r="F755" s="4">
        <v>5120000</v>
      </c>
      <c r="G755" s="4" t="s">
        <v>16</v>
      </c>
      <c r="H755" s="7">
        <v>12192.5</v>
      </c>
    </row>
    <row r="756" spans="1:8" x14ac:dyDescent="0.25">
      <c r="A756" s="3">
        <v>2007</v>
      </c>
      <c r="B756" s="4" t="s">
        <v>20</v>
      </c>
      <c r="C756" s="4">
        <v>181</v>
      </c>
      <c r="D756" s="4" t="s">
        <v>6</v>
      </c>
      <c r="E756" s="4" t="s">
        <v>8</v>
      </c>
      <c r="F756" s="4">
        <v>5120000</v>
      </c>
      <c r="G756" s="4" t="s">
        <v>16</v>
      </c>
      <c r="H756" s="7">
        <v>12374.216</v>
      </c>
    </row>
    <row r="757" spans="1:8" x14ac:dyDescent="0.25">
      <c r="A757" s="3">
        <v>2010</v>
      </c>
      <c r="B757" s="4" t="s">
        <v>18</v>
      </c>
      <c r="C757" s="4">
        <v>181</v>
      </c>
      <c r="D757" s="4" t="s">
        <v>6</v>
      </c>
      <c r="E757" s="4" t="s">
        <v>8</v>
      </c>
      <c r="F757" s="4">
        <v>5120000</v>
      </c>
      <c r="G757" s="4" t="s">
        <v>16</v>
      </c>
      <c r="H757" s="7">
        <v>13342.420000000006</v>
      </c>
    </row>
    <row r="758" spans="1:8" x14ac:dyDescent="0.25">
      <c r="A758" s="3">
        <v>2007</v>
      </c>
      <c r="B758" s="4" t="s">
        <v>23</v>
      </c>
      <c r="C758" s="4">
        <v>181</v>
      </c>
      <c r="D758" s="4" t="s">
        <v>6</v>
      </c>
      <c r="E758" s="4" t="s">
        <v>8</v>
      </c>
      <c r="F758" s="4">
        <v>5120000</v>
      </c>
      <c r="G758" s="4" t="s">
        <v>16</v>
      </c>
      <c r="H758" s="7">
        <v>14404.443000000001</v>
      </c>
    </row>
    <row r="759" spans="1:8" x14ac:dyDescent="0.25">
      <c r="A759" s="3">
        <v>2007</v>
      </c>
      <c r="B759" s="4" t="s">
        <v>22</v>
      </c>
      <c r="C759" s="4">
        <v>181</v>
      </c>
      <c r="D759" s="4" t="s">
        <v>6</v>
      </c>
      <c r="E759" s="4" t="s">
        <v>8</v>
      </c>
      <c r="F759" s="4">
        <v>5120000</v>
      </c>
      <c r="G759" s="4" t="s">
        <v>16</v>
      </c>
      <c r="H759" s="7">
        <v>15873.529</v>
      </c>
    </row>
    <row r="760" spans="1:8" x14ac:dyDescent="0.25">
      <c r="A760" s="3">
        <v>2013</v>
      </c>
      <c r="B760" s="4" t="s">
        <v>23</v>
      </c>
      <c r="C760" s="4">
        <v>181</v>
      </c>
      <c r="D760" s="4" t="s">
        <v>6</v>
      </c>
      <c r="E760" s="4" t="s">
        <v>8</v>
      </c>
      <c r="F760" s="4">
        <v>5120000</v>
      </c>
      <c r="G760" s="4" t="s">
        <v>16</v>
      </c>
      <c r="H760" s="7">
        <v>16199.45</v>
      </c>
    </row>
    <row r="761" spans="1:8" x14ac:dyDescent="0.25">
      <c r="A761" s="3">
        <v>2010</v>
      </c>
      <c r="B761" s="4" t="s">
        <v>19</v>
      </c>
      <c r="C761" s="4">
        <v>181</v>
      </c>
      <c r="D761" s="4" t="s">
        <v>6</v>
      </c>
      <c r="E761" s="4" t="s">
        <v>8</v>
      </c>
      <c r="F761" s="4">
        <v>5120000</v>
      </c>
      <c r="G761" s="4" t="s">
        <v>16</v>
      </c>
      <c r="H761" s="7">
        <v>20196.330000000002</v>
      </c>
    </row>
    <row r="762" spans="1:8" x14ac:dyDescent="0.25">
      <c r="A762" s="3">
        <v>2007</v>
      </c>
      <c r="B762" s="4" t="s">
        <v>21</v>
      </c>
      <c r="C762" s="4">
        <v>181</v>
      </c>
      <c r="D762" s="4" t="s">
        <v>6</v>
      </c>
      <c r="E762" s="4" t="s">
        <v>8</v>
      </c>
      <c r="F762" s="4">
        <v>5120000</v>
      </c>
      <c r="G762" s="4" t="s">
        <v>16</v>
      </c>
      <c r="H762" s="7">
        <v>21882.938000000002</v>
      </c>
    </row>
    <row r="763" spans="1:8" x14ac:dyDescent="0.25">
      <c r="A763" s="3">
        <v>2012</v>
      </c>
      <c r="B763" s="4" t="s">
        <v>13</v>
      </c>
      <c r="C763" s="4">
        <v>181</v>
      </c>
      <c r="D763" s="4" t="s">
        <v>6</v>
      </c>
      <c r="E763" s="4" t="s">
        <v>8</v>
      </c>
      <c r="F763" s="4">
        <v>5120000</v>
      </c>
      <c r="G763" s="4" t="s">
        <v>16</v>
      </c>
      <c r="H763" s="7">
        <v>24646.76</v>
      </c>
    </row>
    <row r="764" spans="1:8" x14ac:dyDescent="0.25">
      <c r="A764" s="3">
        <v>2007</v>
      </c>
      <c r="B764" s="4" t="s">
        <v>19</v>
      </c>
      <c r="C764" s="4">
        <v>181</v>
      </c>
      <c r="D764" s="4" t="s">
        <v>6</v>
      </c>
      <c r="E764" s="4" t="s">
        <v>8</v>
      </c>
      <c r="F764" s="4">
        <v>5120000</v>
      </c>
      <c r="G764" s="4" t="s">
        <v>16</v>
      </c>
      <c r="H764" s="7">
        <v>27220.416000000001</v>
      </c>
    </row>
    <row r="765" spans="1:8" x14ac:dyDescent="0.25">
      <c r="A765" s="3">
        <v>2013</v>
      </c>
      <c r="B765" s="4" t="s">
        <v>5</v>
      </c>
      <c r="C765" s="4">
        <v>181</v>
      </c>
      <c r="D765" s="4" t="s">
        <v>6</v>
      </c>
      <c r="E765" s="4" t="s">
        <v>8</v>
      </c>
      <c r="F765" s="4">
        <v>5120000</v>
      </c>
      <c r="G765" s="4" t="s">
        <v>16</v>
      </c>
      <c r="H765" s="7">
        <v>35371.480000000003</v>
      </c>
    </row>
    <row r="766" spans="1:8" x14ac:dyDescent="0.25">
      <c r="A766" s="3">
        <v>2011</v>
      </c>
      <c r="B766" s="4" t="s">
        <v>5</v>
      </c>
      <c r="C766" s="4">
        <v>181</v>
      </c>
      <c r="D766" s="4" t="s">
        <v>6</v>
      </c>
      <c r="E766" s="4" t="s">
        <v>8</v>
      </c>
      <c r="F766" s="4">
        <v>5120000</v>
      </c>
      <c r="G766" s="4" t="s">
        <v>16</v>
      </c>
      <c r="H766" s="7">
        <v>38152.25</v>
      </c>
    </row>
    <row r="767" spans="1:8" x14ac:dyDescent="0.25">
      <c r="A767" s="3">
        <v>2008</v>
      </c>
      <c r="B767" s="4" t="s">
        <v>5</v>
      </c>
      <c r="C767" s="4">
        <v>181</v>
      </c>
      <c r="D767" s="4" t="s">
        <v>6</v>
      </c>
      <c r="E767" s="4" t="s">
        <v>8</v>
      </c>
      <c r="F767" s="4">
        <v>5120000</v>
      </c>
      <c r="G767" s="4" t="s">
        <v>16</v>
      </c>
      <c r="H767" s="7">
        <v>51543.006999999998</v>
      </c>
    </row>
    <row r="768" spans="1:8" x14ac:dyDescent="0.25">
      <c r="A768" s="3">
        <v>2008</v>
      </c>
      <c r="B768" s="4" t="s">
        <v>21</v>
      </c>
      <c r="C768" s="4">
        <v>181</v>
      </c>
      <c r="D768" s="4" t="s">
        <v>6</v>
      </c>
      <c r="E768" s="4" t="s">
        <v>8</v>
      </c>
      <c r="F768" s="4">
        <v>5120000</v>
      </c>
      <c r="G768" s="4" t="s">
        <v>16</v>
      </c>
      <c r="H768" s="7">
        <v>52821.65</v>
      </c>
    </row>
    <row r="769" spans="1:8" x14ac:dyDescent="0.25">
      <c r="A769" s="3">
        <v>2011</v>
      </c>
      <c r="B769" s="4" t="s">
        <v>18</v>
      </c>
      <c r="C769" s="4">
        <v>181</v>
      </c>
      <c r="D769" s="4" t="s">
        <v>6</v>
      </c>
      <c r="E769" s="4" t="s">
        <v>8</v>
      </c>
      <c r="F769" s="4">
        <v>5120000</v>
      </c>
      <c r="G769" s="4" t="s">
        <v>16</v>
      </c>
      <c r="H769" s="7">
        <v>59218.68</v>
      </c>
    </row>
    <row r="770" spans="1:8" x14ac:dyDescent="0.25">
      <c r="A770" s="3">
        <v>2014</v>
      </c>
      <c r="B770" s="4" t="s">
        <v>13</v>
      </c>
      <c r="C770" s="4">
        <v>181</v>
      </c>
      <c r="D770" s="4" t="s">
        <v>6</v>
      </c>
      <c r="E770" s="4" t="s">
        <v>8</v>
      </c>
      <c r="F770" s="4">
        <v>5120000</v>
      </c>
      <c r="G770" s="4" t="s">
        <v>16</v>
      </c>
      <c r="H770" s="7">
        <v>64075.74</v>
      </c>
    </row>
    <row r="771" spans="1:8" x14ac:dyDescent="0.25">
      <c r="A771" s="3">
        <v>2009</v>
      </c>
      <c r="B771" s="4" t="s">
        <v>5</v>
      </c>
      <c r="C771" s="4">
        <v>181</v>
      </c>
      <c r="D771" s="4" t="s">
        <v>6</v>
      </c>
      <c r="E771" s="4" t="s">
        <v>8</v>
      </c>
      <c r="F771" s="4">
        <v>5120000</v>
      </c>
      <c r="G771" s="4" t="s">
        <v>16</v>
      </c>
      <c r="H771" s="7">
        <v>64087.548999999999</v>
      </c>
    </row>
    <row r="772" spans="1:8" x14ac:dyDescent="0.25">
      <c r="A772" s="3">
        <v>2014</v>
      </c>
      <c r="B772" s="4" t="s">
        <v>13</v>
      </c>
      <c r="C772" s="4">
        <v>117</v>
      </c>
      <c r="D772" s="4" t="s">
        <v>6</v>
      </c>
      <c r="E772" s="4" t="s">
        <v>8</v>
      </c>
      <c r="F772" s="4">
        <v>5120000</v>
      </c>
      <c r="G772" s="4" t="s">
        <v>16</v>
      </c>
      <c r="H772" s="7">
        <v>64112.57</v>
      </c>
    </row>
    <row r="773" spans="1:8" x14ac:dyDescent="0.25">
      <c r="A773" s="3">
        <v>2010</v>
      </c>
      <c r="B773" s="4" t="s">
        <v>11</v>
      </c>
      <c r="C773" s="4">
        <v>181</v>
      </c>
      <c r="D773" s="4" t="s">
        <v>6</v>
      </c>
      <c r="E773" s="4" t="s">
        <v>8</v>
      </c>
      <c r="F773" s="4">
        <v>5120000</v>
      </c>
      <c r="G773" s="4" t="s">
        <v>16</v>
      </c>
      <c r="H773" s="7">
        <v>65748.36</v>
      </c>
    </row>
    <row r="774" spans="1:8" x14ac:dyDescent="0.25">
      <c r="A774" s="3">
        <v>2008</v>
      </c>
      <c r="B774" s="4" t="s">
        <v>15</v>
      </c>
      <c r="C774" s="4">
        <v>181</v>
      </c>
      <c r="D774" s="4" t="s">
        <v>6</v>
      </c>
      <c r="E774" s="4" t="s">
        <v>8</v>
      </c>
      <c r="F774" s="4">
        <v>5120000</v>
      </c>
      <c r="G774" s="4" t="s">
        <v>16</v>
      </c>
      <c r="H774" s="7">
        <v>67194.061000000002</v>
      </c>
    </row>
    <row r="775" spans="1:8" x14ac:dyDescent="0.25">
      <c r="A775" s="3">
        <v>2012</v>
      </c>
      <c r="B775" s="4" t="s">
        <v>20</v>
      </c>
      <c r="C775" s="4">
        <v>181</v>
      </c>
      <c r="D775" s="4" t="s">
        <v>6</v>
      </c>
      <c r="E775" s="4" t="s">
        <v>8</v>
      </c>
      <c r="F775" s="4">
        <v>5120000</v>
      </c>
      <c r="G775" s="4" t="s">
        <v>16</v>
      </c>
      <c r="H775" s="7">
        <v>69800.319999999992</v>
      </c>
    </row>
    <row r="776" spans="1:8" x14ac:dyDescent="0.25">
      <c r="A776" s="3">
        <v>2010</v>
      </c>
      <c r="B776" s="4" t="s">
        <v>12</v>
      </c>
      <c r="C776" s="4">
        <v>181</v>
      </c>
      <c r="D776" s="4" t="s">
        <v>6</v>
      </c>
      <c r="E776" s="4" t="s">
        <v>8</v>
      </c>
      <c r="F776" s="4">
        <v>5120000</v>
      </c>
      <c r="G776" s="4" t="s">
        <v>16</v>
      </c>
      <c r="H776" s="7">
        <v>71877.010000000009</v>
      </c>
    </row>
    <row r="777" spans="1:8" x14ac:dyDescent="0.25">
      <c r="A777" s="3">
        <v>2009</v>
      </c>
      <c r="B777" s="4" t="s">
        <v>11</v>
      </c>
      <c r="C777" s="4">
        <v>181</v>
      </c>
      <c r="D777" s="4" t="s">
        <v>6</v>
      </c>
      <c r="E777" s="4" t="s">
        <v>8</v>
      </c>
      <c r="F777" s="4">
        <v>5120000</v>
      </c>
      <c r="G777" s="4" t="s">
        <v>16</v>
      </c>
      <c r="H777" s="7">
        <v>79778.649999999994</v>
      </c>
    </row>
    <row r="778" spans="1:8" x14ac:dyDescent="0.25">
      <c r="A778" s="3">
        <v>2010</v>
      </c>
      <c r="B778" s="4" t="s">
        <v>13</v>
      </c>
      <c r="C778" s="4">
        <v>181</v>
      </c>
      <c r="D778" s="4" t="s">
        <v>6</v>
      </c>
      <c r="E778" s="4" t="s">
        <v>8</v>
      </c>
      <c r="F778" s="4">
        <v>5120000</v>
      </c>
      <c r="G778" s="4" t="s">
        <v>16</v>
      </c>
      <c r="H778" s="7">
        <v>81666.7</v>
      </c>
    </row>
    <row r="779" spans="1:8" x14ac:dyDescent="0.25">
      <c r="A779" s="3">
        <v>2009</v>
      </c>
      <c r="B779" s="4" t="s">
        <v>18</v>
      </c>
      <c r="C779" s="4">
        <v>181</v>
      </c>
      <c r="D779" s="4" t="s">
        <v>6</v>
      </c>
      <c r="E779" s="4" t="s">
        <v>8</v>
      </c>
      <c r="F779" s="4">
        <v>5120000</v>
      </c>
      <c r="G779" s="4" t="s">
        <v>16</v>
      </c>
      <c r="H779" s="7">
        <v>82367.028999999995</v>
      </c>
    </row>
    <row r="780" spans="1:8" x14ac:dyDescent="0.25">
      <c r="A780" s="3">
        <v>2014</v>
      </c>
      <c r="B780" s="4" t="s">
        <v>18</v>
      </c>
      <c r="C780" s="4">
        <v>117</v>
      </c>
      <c r="D780" s="4" t="s">
        <v>6</v>
      </c>
      <c r="E780" s="4" t="s">
        <v>8</v>
      </c>
      <c r="F780" s="4">
        <v>5120000</v>
      </c>
      <c r="G780" s="4" t="s">
        <v>16</v>
      </c>
      <c r="H780" s="7">
        <v>90012.53</v>
      </c>
    </row>
    <row r="781" spans="1:8" x14ac:dyDescent="0.25">
      <c r="A781" s="3">
        <v>2014</v>
      </c>
      <c r="B781" s="4" t="s">
        <v>18</v>
      </c>
      <c r="C781" s="4">
        <v>181</v>
      </c>
      <c r="D781" s="4" t="s">
        <v>6</v>
      </c>
      <c r="E781" s="4" t="s">
        <v>8</v>
      </c>
      <c r="F781" s="4">
        <v>5120000</v>
      </c>
      <c r="G781" s="4" t="s">
        <v>16</v>
      </c>
      <c r="H781" s="7">
        <v>90211.85</v>
      </c>
    </row>
    <row r="782" spans="1:8" x14ac:dyDescent="0.25">
      <c r="A782" s="3">
        <v>2008</v>
      </c>
      <c r="B782" s="4" t="s">
        <v>11</v>
      </c>
      <c r="C782" s="4">
        <v>181</v>
      </c>
      <c r="D782" s="4" t="s">
        <v>6</v>
      </c>
      <c r="E782" s="4" t="s">
        <v>8</v>
      </c>
      <c r="F782" s="4">
        <v>5120000</v>
      </c>
      <c r="G782" s="4" t="s">
        <v>16</v>
      </c>
      <c r="H782" s="7">
        <v>91309.134999999995</v>
      </c>
    </row>
    <row r="783" spans="1:8" x14ac:dyDescent="0.25">
      <c r="A783" s="3">
        <v>2013</v>
      </c>
      <c r="B783" s="4" t="s">
        <v>20</v>
      </c>
      <c r="C783" s="4">
        <v>181</v>
      </c>
      <c r="D783" s="4" t="s">
        <v>6</v>
      </c>
      <c r="E783" s="4" t="s">
        <v>8</v>
      </c>
      <c r="F783" s="4">
        <v>5120000</v>
      </c>
      <c r="G783" s="4" t="s">
        <v>16</v>
      </c>
      <c r="H783" s="7">
        <v>93706.12</v>
      </c>
    </row>
    <row r="784" spans="1:8" x14ac:dyDescent="0.25">
      <c r="A784" s="3">
        <v>2014</v>
      </c>
      <c r="B784" s="4" t="s">
        <v>19</v>
      </c>
      <c r="C784" s="4">
        <v>117</v>
      </c>
      <c r="D784" s="4" t="s">
        <v>6</v>
      </c>
      <c r="E784" s="4" t="s">
        <v>8</v>
      </c>
      <c r="F784" s="4">
        <v>5120000</v>
      </c>
      <c r="G784" s="4" t="s">
        <v>16</v>
      </c>
      <c r="H784" s="7">
        <v>96861.41</v>
      </c>
    </row>
    <row r="785" spans="1:8" x14ac:dyDescent="0.25">
      <c r="A785" s="3">
        <v>2014</v>
      </c>
      <c r="B785" s="4" t="s">
        <v>19</v>
      </c>
      <c r="C785" s="4">
        <v>181</v>
      </c>
      <c r="D785" s="4" t="s">
        <v>6</v>
      </c>
      <c r="E785" s="4" t="s">
        <v>8</v>
      </c>
      <c r="F785" s="4">
        <v>5120000</v>
      </c>
      <c r="G785" s="4" t="s">
        <v>16</v>
      </c>
      <c r="H785" s="7">
        <v>97103.8</v>
      </c>
    </row>
    <row r="786" spans="1:8" x14ac:dyDescent="0.25">
      <c r="A786" s="3">
        <v>2014</v>
      </c>
      <c r="B786" s="4" t="s">
        <v>21</v>
      </c>
      <c r="C786" s="4">
        <v>117</v>
      </c>
      <c r="D786" s="4" t="s">
        <v>6</v>
      </c>
      <c r="E786" s="4" t="s">
        <v>8</v>
      </c>
      <c r="F786" s="4">
        <v>5120000</v>
      </c>
      <c r="G786" s="4" t="s">
        <v>16</v>
      </c>
      <c r="H786" s="7">
        <v>99234.33</v>
      </c>
    </row>
    <row r="787" spans="1:8" x14ac:dyDescent="0.25">
      <c r="A787" s="3">
        <v>2014</v>
      </c>
      <c r="B787" s="4" t="s">
        <v>21</v>
      </c>
      <c r="C787" s="4">
        <v>181</v>
      </c>
      <c r="D787" s="4" t="s">
        <v>6</v>
      </c>
      <c r="E787" s="4" t="s">
        <v>8</v>
      </c>
      <c r="F787" s="4">
        <v>5120000</v>
      </c>
      <c r="G787" s="4" t="s">
        <v>16</v>
      </c>
      <c r="H787" s="7">
        <v>99576.16</v>
      </c>
    </row>
    <row r="788" spans="1:8" x14ac:dyDescent="0.25">
      <c r="A788" s="3">
        <v>2011</v>
      </c>
      <c r="B788" s="4" t="s">
        <v>17</v>
      </c>
      <c r="C788" s="4">
        <v>181</v>
      </c>
      <c r="D788" s="4" t="s">
        <v>6</v>
      </c>
      <c r="E788" s="4" t="s">
        <v>8</v>
      </c>
      <c r="F788" s="4">
        <v>5120000</v>
      </c>
      <c r="G788" s="4" t="s">
        <v>16</v>
      </c>
      <c r="H788" s="7">
        <v>100444.11</v>
      </c>
    </row>
    <row r="789" spans="1:8" x14ac:dyDescent="0.25">
      <c r="A789" s="3">
        <v>2013</v>
      </c>
      <c r="B789" s="4" t="s">
        <v>19</v>
      </c>
      <c r="C789" s="4">
        <v>181</v>
      </c>
      <c r="D789" s="4" t="s">
        <v>6</v>
      </c>
      <c r="E789" s="4" t="s">
        <v>8</v>
      </c>
      <c r="F789" s="4">
        <v>5120000</v>
      </c>
      <c r="G789" s="4" t="s">
        <v>16</v>
      </c>
      <c r="H789" s="7">
        <v>103449.48</v>
      </c>
    </row>
    <row r="790" spans="1:8" x14ac:dyDescent="0.25">
      <c r="A790" s="3">
        <v>2008</v>
      </c>
      <c r="B790" s="4" t="s">
        <v>17</v>
      </c>
      <c r="C790" s="4">
        <v>181</v>
      </c>
      <c r="D790" s="4" t="s">
        <v>6</v>
      </c>
      <c r="E790" s="4" t="s">
        <v>8</v>
      </c>
      <c r="F790" s="4">
        <v>5120000</v>
      </c>
      <c r="G790" s="4" t="s">
        <v>16</v>
      </c>
      <c r="H790" s="7">
        <v>107302.25900000001</v>
      </c>
    </row>
    <row r="791" spans="1:8" x14ac:dyDescent="0.25">
      <c r="A791" s="3">
        <v>2008</v>
      </c>
      <c r="B791" s="4" t="s">
        <v>12</v>
      </c>
      <c r="C791" s="4">
        <v>181</v>
      </c>
      <c r="D791" s="4" t="s">
        <v>6</v>
      </c>
      <c r="E791" s="4" t="s">
        <v>8</v>
      </c>
      <c r="F791" s="4">
        <v>5120000</v>
      </c>
      <c r="G791" s="4" t="s">
        <v>16</v>
      </c>
      <c r="H791" s="7">
        <v>108134.109</v>
      </c>
    </row>
    <row r="792" spans="1:8" x14ac:dyDescent="0.25">
      <c r="A792" s="3">
        <v>2014</v>
      </c>
      <c r="B792" s="4" t="s">
        <v>20</v>
      </c>
      <c r="C792" s="4">
        <v>117</v>
      </c>
      <c r="D792" s="4" t="s">
        <v>6</v>
      </c>
      <c r="E792" s="4" t="s">
        <v>8</v>
      </c>
      <c r="F792" s="4">
        <v>5120000</v>
      </c>
      <c r="G792" s="4" t="s">
        <v>16</v>
      </c>
      <c r="H792" s="7">
        <v>109141.58</v>
      </c>
    </row>
    <row r="793" spans="1:8" x14ac:dyDescent="0.25">
      <c r="A793" s="3">
        <v>2014</v>
      </c>
      <c r="B793" s="4" t="s">
        <v>20</v>
      </c>
      <c r="C793" s="4">
        <v>181</v>
      </c>
      <c r="D793" s="4" t="s">
        <v>6</v>
      </c>
      <c r="E793" s="4" t="s">
        <v>8</v>
      </c>
      <c r="F793" s="4">
        <v>5120000</v>
      </c>
      <c r="G793" s="4" t="s">
        <v>16</v>
      </c>
      <c r="H793" s="7">
        <v>109460.08</v>
      </c>
    </row>
    <row r="794" spans="1:8" x14ac:dyDescent="0.25">
      <c r="A794" s="3">
        <v>2009</v>
      </c>
      <c r="B794" s="4" t="s">
        <v>12</v>
      </c>
      <c r="C794" s="4">
        <v>181</v>
      </c>
      <c r="D794" s="4" t="s">
        <v>6</v>
      </c>
      <c r="E794" s="4" t="s">
        <v>8</v>
      </c>
      <c r="F794" s="4">
        <v>5120000</v>
      </c>
      <c r="G794" s="4" t="s">
        <v>16</v>
      </c>
      <c r="H794" s="7">
        <v>110917.07</v>
      </c>
    </row>
    <row r="795" spans="1:8" x14ac:dyDescent="0.25">
      <c r="A795" s="3">
        <v>2008</v>
      </c>
      <c r="B795" s="4" t="s">
        <v>13</v>
      </c>
      <c r="C795" s="4">
        <v>181</v>
      </c>
      <c r="D795" s="4" t="s">
        <v>6</v>
      </c>
      <c r="E795" s="4" t="s">
        <v>8</v>
      </c>
      <c r="F795" s="4">
        <v>5120000</v>
      </c>
      <c r="G795" s="4" t="s">
        <v>16</v>
      </c>
      <c r="H795" s="7">
        <v>113167.018</v>
      </c>
    </row>
    <row r="796" spans="1:8" x14ac:dyDescent="0.25">
      <c r="A796" s="3">
        <v>2009</v>
      </c>
      <c r="B796" s="4" t="s">
        <v>21</v>
      </c>
      <c r="C796" s="4">
        <v>181</v>
      </c>
      <c r="D796" s="4" t="s">
        <v>6</v>
      </c>
      <c r="E796" s="4" t="s">
        <v>8</v>
      </c>
      <c r="F796" s="4">
        <v>5120000</v>
      </c>
      <c r="G796" s="4" t="s">
        <v>16</v>
      </c>
      <c r="H796" s="7">
        <v>115813.21</v>
      </c>
    </row>
    <row r="797" spans="1:8" x14ac:dyDescent="0.25">
      <c r="A797" s="3">
        <v>2014</v>
      </c>
      <c r="B797" s="4" t="s">
        <v>12</v>
      </c>
      <c r="C797" s="4">
        <v>181</v>
      </c>
      <c r="D797" s="4" t="s">
        <v>6</v>
      </c>
      <c r="E797" s="4" t="s">
        <v>8</v>
      </c>
      <c r="F797" s="4">
        <v>5120000</v>
      </c>
      <c r="G797" s="4" t="s">
        <v>16</v>
      </c>
      <c r="H797" s="7">
        <v>115882.36</v>
      </c>
    </row>
    <row r="798" spans="1:8" x14ac:dyDescent="0.25">
      <c r="A798" s="3">
        <v>2014</v>
      </c>
      <c r="B798" s="4" t="s">
        <v>12</v>
      </c>
      <c r="C798" s="4">
        <v>117</v>
      </c>
      <c r="D798" s="4" t="s">
        <v>6</v>
      </c>
      <c r="E798" s="4" t="s">
        <v>8</v>
      </c>
      <c r="F798" s="4">
        <v>5120000</v>
      </c>
      <c r="G798" s="4" t="s">
        <v>16</v>
      </c>
      <c r="H798" s="7">
        <v>115953.93</v>
      </c>
    </row>
    <row r="799" spans="1:8" x14ac:dyDescent="0.25">
      <c r="A799" s="3">
        <v>2008</v>
      </c>
      <c r="B799" s="4" t="s">
        <v>23</v>
      </c>
      <c r="C799" s="4">
        <v>181</v>
      </c>
      <c r="D799" s="4" t="s">
        <v>6</v>
      </c>
      <c r="E799" s="4" t="s">
        <v>8</v>
      </c>
      <c r="F799" s="4">
        <v>5120000</v>
      </c>
      <c r="G799" s="4" t="s">
        <v>16</v>
      </c>
      <c r="H799" s="7">
        <v>121434.54</v>
      </c>
    </row>
    <row r="800" spans="1:8" x14ac:dyDescent="0.25">
      <c r="A800" s="3">
        <v>2014</v>
      </c>
      <c r="B800" s="4" t="s">
        <v>5</v>
      </c>
      <c r="C800" s="4">
        <v>117</v>
      </c>
      <c r="D800" s="4" t="s">
        <v>6</v>
      </c>
      <c r="E800" s="4" t="s">
        <v>8</v>
      </c>
      <c r="F800" s="4">
        <v>5120000</v>
      </c>
      <c r="G800" s="4" t="s">
        <v>16</v>
      </c>
      <c r="H800" s="7">
        <v>123936.89</v>
      </c>
    </row>
    <row r="801" spans="1:8" x14ac:dyDescent="0.25">
      <c r="A801" s="3">
        <v>2014</v>
      </c>
      <c r="B801" s="4" t="s">
        <v>5</v>
      </c>
      <c r="C801" s="4">
        <v>181</v>
      </c>
      <c r="D801" s="4" t="s">
        <v>6</v>
      </c>
      <c r="E801" s="4" t="s">
        <v>8</v>
      </c>
      <c r="F801" s="4">
        <v>5120000</v>
      </c>
      <c r="G801" s="4" t="s">
        <v>16</v>
      </c>
      <c r="H801" s="7">
        <v>123938.12</v>
      </c>
    </row>
    <row r="802" spans="1:8" x14ac:dyDescent="0.25">
      <c r="A802" s="3">
        <v>2012</v>
      </c>
      <c r="B802" s="4" t="s">
        <v>11</v>
      </c>
      <c r="C802" s="4">
        <v>181</v>
      </c>
      <c r="D802" s="4" t="s">
        <v>6</v>
      </c>
      <c r="E802" s="4" t="s">
        <v>8</v>
      </c>
      <c r="F802" s="4">
        <v>5120000</v>
      </c>
      <c r="G802" s="4" t="s">
        <v>16</v>
      </c>
      <c r="H802" s="7">
        <v>124307.43999999999</v>
      </c>
    </row>
    <row r="803" spans="1:8" x14ac:dyDescent="0.25">
      <c r="A803" s="3">
        <v>2008</v>
      </c>
      <c r="B803" s="4" t="s">
        <v>19</v>
      </c>
      <c r="C803" s="4">
        <v>181</v>
      </c>
      <c r="D803" s="4" t="s">
        <v>6</v>
      </c>
      <c r="E803" s="4" t="s">
        <v>8</v>
      </c>
      <c r="F803" s="4">
        <v>5120000</v>
      </c>
      <c r="G803" s="4" t="s">
        <v>16</v>
      </c>
      <c r="H803" s="7">
        <v>124739.37</v>
      </c>
    </row>
    <row r="804" spans="1:8" x14ac:dyDescent="0.25">
      <c r="A804" s="3">
        <v>2014</v>
      </c>
      <c r="B804" s="4" t="s">
        <v>23</v>
      </c>
      <c r="C804" s="4">
        <v>117</v>
      </c>
      <c r="D804" s="4" t="s">
        <v>6</v>
      </c>
      <c r="E804" s="4" t="s">
        <v>8</v>
      </c>
      <c r="F804" s="4">
        <v>5120000</v>
      </c>
      <c r="G804" s="4" t="s">
        <v>16</v>
      </c>
      <c r="H804" s="7">
        <v>125452.26</v>
      </c>
    </row>
    <row r="805" spans="1:8" x14ac:dyDescent="0.25">
      <c r="A805" s="3">
        <v>2014</v>
      </c>
      <c r="B805" s="4" t="s">
        <v>23</v>
      </c>
      <c r="C805" s="4">
        <v>181</v>
      </c>
      <c r="D805" s="4" t="s">
        <v>6</v>
      </c>
      <c r="E805" s="4" t="s">
        <v>8</v>
      </c>
      <c r="F805" s="4">
        <v>5120000</v>
      </c>
      <c r="G805" s="4" t="s">
        <v>16</v>
      </c>
      <c r="H805" s="7">
        <v>125788.72</v>
      </c>
    </row>
    <row r="806" spans="1:8" x14ac:dyDescent="0.25">
      <c r="A806" s="3">
        <v>2012</v>
      </c>
      <c r="B806" s="4" t="s">
        <v>21</v>
      </c>
      <c r="C806" s="4">
        <v>181</v>
      </c>
      <c r="D806" s="4" t="s">
        <v>6</v>
      </c>
      <c r="E806" s="4" t="s">
        <v>8</v>
      </c>
      <c r="F806" s="4">
        <v>5120000</v>
      </c>
      <c r="G806" s="4" t="s">
        <v>16</v>
      </c>
      <c r="H806" s="7">
        <v>127251.48</v>
      </c>
    </row>
    <row r="807" spans="1:8" x14ac:dyDescent="0.25">
      <c r="A807" s="3">
        <v>2013</v>
      </c>
      <c r="B807" s="4" t="s">
        <v>21</v>
      </c>
      <c r="C807" s="4">
        <v>181</v>
      </c>
      <c r="D807" s="4" t="s">
        <v>6</v>
      </c>
      <c r="E807" s="4" t="s">
        <v>8</v>
      </c>
      <c r="F807" s="4">
        <v>5120000</v>
      </c>
      <c r="G807" s="4" t="s">
        <v>16</v>
      </c>
      <c r="H807" s="7">
        <v>127460.29</v>
      </c>
    </row>
    <row r="808" spans="1:8" x14ac:dyDescent="0.25">
      <c r="A808" s="3">
        <v>2008</v>
      </c>
      <c r="B808" s="4" t="s">
        <v>20</v>
      </c>
      <c r="C808" s="4">
        <v>181</v>
      </c>
      <c r="D808" s="4" t="s">
        <v>6</v>
      </c>
      <c r="E808" s="4" t="s">
        <v>8</v>
      </c>
      <c r="F808" s="4">
        <v>5120000</v>
      </c>
      <c r="G808" s="4" t="s">
        <v>16</v>
      </c>
      <c r="H808" s="7">
        <v>127944.59</v>
      </c>
    </row>
    <row r="809" spans="1:8" x14ac:dyDescent="0.25">
      <c r="A809" s="3">
        <v>2014</v>
      </c>
      <c r="B809" s="4" t="s">
        <v>15</v>
      </c>
      <c r="C809" s="4">
        <v>181</v>
      </c>
      <c r="D809" s="4" t="s">
        <v>6</v>
      </c>
      <c r="E809" s="4" t="s">
        <v>8</v>
      </c>
      <c r="F809" s="4">
        <v>5120000</v>
      </c>
      <c r="G809" s="4" t="s">
        <v>16</v>
      </c>
      <c r="H809" s="7">
        <v>133207.47</v>
      </c>
    </row>
    <row r="810" spans="1:8" x14ac:dyDescent="0.25">
      <c r="A810" s="3">
        <v>2014</v>
      </c>
      <c r="B810" s="4" t="s">
        <v>15</v>
      </c>
      <c r="C810" s="4">
        <v>117</v>
      </c>
      <c r="D810" s="4" t="s">
        <v>6</v>
      </c>
      <c r="E810" s="4" t="s">
        <v>8</v>
      </c>
      <c r="F810" s="4">
        <v>5120000</v>
      </c>
      <c r="G810" s="4" t="s">
        <v>16</v>
      </c>
      <c r="H810" s="7">
        <v>133251.87</v>
      </c>
    </row>
    <row r="811" spans="1:8" x14ac:dyDescent="0.25">
      <c r="A811" s="3">
        <v>2011</v>
      </c>
      <c r="B811" s="4" t="s">
        <v>20</v>
      </c>
      <c r="C811" s="4">
        <v>181</v>
      </c>
      <c r="D811" s="4" t="s">
        <v>6</v>
      </c>
      <c r="E811" s="4" t="s">
        <v>8</v>
      </c>
      <c r="F811" s="4">
        <v>5120000</v>
      </c>
      <c r="G811" s="4" t="s">
        <v>16</v>
      </c>
      <c r="H811" s="7">
        <v>136172.74000000002</v>
      </c>
    </row>
    <row r="812" spans="1:8" x14ac:dyDescent="0.25">
      <c r="A812" s="3">
        <v>2009</v>
      </c>
      <c r="B812" s="4" t="s">
        <v>13</v>
      </c>
      <c r="C812" s="4">
        <v>181</v>
      </c>
      <c r="D812" s="4" t="s">
        <v>6</v>
      </c>
      <c r="E812" s="4" t="s">
        <v>8</v>
      </c>
      <c r="F812" s="4">
        <v>5120000</v>
      </c>
      <c r="G812" s="4" t="s">
        <v>16</v>
      </c>
      <c r="H812" s="7">
        <v>138141.18</v>
      </c>
    </row>
    <row r="813" spans="1:8" x14ac:dyDescent="0.25">
      <c r="A813" s="3">
        <v>2014</v>
      </c>
      <c r="B813" s="4" t="s">
        <v>22</v>
      </c>
      <c r="C813" s="4">
        <v>117</v>
      </c>
      <c r="D813" s="4" t="s">
        <v>6</v>
      </c>
      <c r="E813" s="4" t="s">
        <v>8</v>
      </c>
      <c r="F813" s="4">
        <v>5120000</v>
      </c>
      <c r="G813" s="4" t="s">
        <v>16</v>
      </c>
      <c r="H813" s="7">
        <v>142991.84</v>
      </c>
    </row>
    <row r="814" spans="1:8" x14ac:dyDescent="0.25">
      <c r="A814" s="3">
        <v>2014</v>
      </c>
      <c r="B814" s="4" t="s">
        <v>22</v>
      </c>
      <c r="C814" s="4">
        <v>181</v>
      </c>
      <c r="D814" s="4" t="s">
        <v>6</v>
      </c>
      <c r="E814" s="4" t="s">
        <v>8</v>
      </c>
      <c r="F814" s="4">
        <v>5120000</v>
      </c>
      <c r="G814" s="4" t="s">
        <v>16</v>
      </c>
      <c r="H814" s="7">
        <v>143413.36000000002</v>
      </c>
    </row>
    <row r="815" spans="1:8" x14ac:dyDescent="0.25">
      <c r="A815" s="3">
        <v>2014</v>
      </c>
      <c r="B815" s="4" t="s">
        <v>17</v>
      </c>
      <c r="C815" s="4">
        <v>117</v>
      </c>
      <c r="D815" s="4" t="s">
        <v>6</v>
      </c>
      <c r="E815" s="4" t="s">
        <v>8</v>
      </c>
      <c r="F815" s="4">
        <v>5120000</v>
      </c>
      <c r="G815" s="4" t="s">
        <v>16</v>
      </c>
      <c r="H815" s="7">
        <v>143757.29</v>
      </c>
    </row>
    <row r="816" spans="1:8" x14ac:dyDescent="0.25">
      <c r="A816" s="3">
        <v>2014</v>
      </c>
      <c r="B816" s="4" t="s">
        <v>17</v>
      </c>
      <c r="C816" s="4">
        <v>181</v>
      </c>
      <c r="D816" s="4" t="s">
        <v>6</v>
      </c>
      <c r="E816" s="4" t="s">
        <v>8</v>
      </c>
      <c r="F816" s="4">
        <v>5120000</v>
      </c>
      <c r="G816" s="4" t="s">
        <v>16</v>
      </c>
      <c r="H816" s="7">
        <v>144068.72</v>
      </c>
    </row>
    <row r="817" spans="1:8" x14ac:dyDescent="0.25">
      <c r="A817" s="3">
        <v>2012</v>
      </c>
      <c r="B817" s="4" t="s">
        <v>19</v>
      </c>
      <c r="C817" s="4">
        <v>181</v>
      </c>
      <c r="D817" s="4" t="s">
        <v>6</v>
      </c>
      <c r="E817" s="4" t="s">
        <v>8</v>
      </c>
      <c r="F817" s="4">
        <v>5120000</v>
      </c>
      <c r="G817" s="4" t="s">
        <v>16</v>
      </c>
      <c r="H817" s="7">
        <v>148367.94</v>
      </c>
    </row>
    <row r="818" spans="1:8" x14ac:dyDescent="0.25">
      <c r="A818" s="3">
        <v>2009</v>
      </c>
      <c r="B818" s="4" t="s">
        <v>19</v>
      </c>
      <c r="C818" s="4">
        <v>181</v>
      </c>
      <c r="D818" s="4" t="s">
        <v>6</v>
      </c>
      <c r="E818" s="4" t="s">
        <v>8</v>
      </c>
      <c r="F818" s="4">
        <v>5120000</v>
      </c>
      <c r="G818" s="4" t="s">
        <v>16</v>
      </c>
      <c r="H818" s="7">
        <v>151002.68</v>
      </c>
    </row>
    <row r="819" spans="1:8" x14ac:dyDescent="0.25">
      <c r="A819" s="3">
        <v>2013</v>
      </c>
      <c r="B819" s="4" t="s">
        <v>18</v>
      </c>
      <c r="C819" s="4">
        <v>181</v>
      </c>
      <c r="D819" s="4" t="s">
        <v>6</v>
      </c>
      <c r="E819" s="4" t="s">
        <v>8</v>
      </c>
      <c r="F819" s="4">
        <v>5120000</v>
      </c>
      <c r="G819" s="4" t="s">
        <v>16</v>
      </c>
      <c r="H819" s="7">
        <v>160109.25</v>
      </c>
    </row>
    <row r="820" spans="1:8" x14ac:dyDescent="0.25">
      <c r="A820" s="3">
        <v>2009</v>
      </c>
      <c r="B820" s="4" t="s">
        <v>15</v>
      </c>
      <c r="C820" s="4">
        <v>181</v>
      </c>
      <c r="D820" s="4" t="s">
        <v>6</v>
      </c>
      <c r="E820" s="4" t="s">
        <v>8</v>
      </c>
      <c r="F820" s="4">
        <v>5120000</v>
      </c>
      <c r="G820" s="4" t="s">
        <v>16</v>
      </c>
      <c r="H820" s="7">
        <v>164335.18</v>
      </c>
    </row>
    <row r="821" spans="1:8" x14ac:dyDescent="0.25">
      <c r="A821" s="3">
        <v>2014</v>
      </c>
      <c r="B821" s="4" t="s">
        <v>11</v>
      </c>
      <c r="C821" s="4">
        <v>181</v>
      </c>
      <c r="D821" s="4" t="s">
        <v>6</v>
      </c>
      <c r="E821" s="4" t="s">
        <v>8</v>
      </c>
      <c r="F821" s="4">
        <v>5120000</v>
      </c>
      <c r="G821" s="4" t="s">
        <v>16</v>
      </c>
      <c r="H821" s="7">
        <v>178194.76</v>
      </c>
    </row>
    <row r="822" spans="1:8" x14ac:dyDescent="0.25">
      <c r="A822" s="3">
        <v>2014</v>
      </c>
      <c r="B822" s="4" t="s">
        <v>11</v>
      </c>
      <c r="C822" s="4">
        <v>117</v>
      </c>
      <c r="D822" s="4" t="s">
        <v>6</v>
      </c>
      <c r="E822" s="4" t="s">
        <v>8</v>
      </c>
      <c r="F822" s="4">
        <v>5120000</v>
      </c>
      <c r="G822" s="4" t="s">
        <v>16</v>
      </c>
      <c r="H822" s="7">
        <v>178362.36</v>
      </c>
    </row>
    <row r="823" spans="1:8" x14ac:dyDescent="0.25">
      <c r="A823" s="3">
        <v>2008</v>
      </c>
      <c r="B823" s="4" t="s">
        <v>22</v>
      </c>
      <c r="C823" s="4">
        <v>181</v>
      </c>
      <c r="D823" s="4" t="s">
        <v>6</v>
      </c>
      <c r="E823" s="4" t="s">
        <v>8</v>
      </c>
      <c r="F823" s="4">
        <v>5120000</v>
      </c>
      <c r="G823" s="4" t="s">
        <v>16</v>
      </c>
      <c r="H823" s="7">
        <v>184632.75</v>
      </c>
    </row>
    <row r="824" spans="1:8" x14ac:dyDescent="0.25">
      <c r="A824" s="3">
        <v>2011</v>
      </c>
      <c r="B824" s="4" t="s">
        <v>21</v>
      </c>
      <c r="C824" s="4">
        <v>181</v>
      </c>
      <c r="D824" s="4" t="s">
        <v>6</v>
      </c>
      <c r="E824" s="4" t="s">
        <v>8</v>
      </c>
      <c r="F824" s="4">
        <v>5120000</v>
      </c>
      <c r="G824" s="4" t="s">
        <v>16</v>
      </c>
      <c r="H824" s="7">
        <v>189561.55</v>
      </c>
    </row>
    <row r="825" spans="1:8" x14ac:dyDescent="0.25">
      <c r="A825" s="3">
        <v>2011</v>
      </c>
      <c r="B825" s="4" t="s">
        <v>19</v>
      </c>
      <c r="C825" s="4">
        <v>181</v>
      </c>
      <c r="D825" s="4" t="s">
        <v>6</v>
      </c>
      <c r="E825" s="4" t="s">
        <v>8</v>
      </c>
      <c r="F825" s="4">
        <v>5120000</v>
      </c>
      <c r="G825" s="4" t="s">
        <v>16</v>
      </c>
      <c r="H825" s="7">
        <v>193558.9</v>
      </c>
    </row>
    <row r="826" spans="1:8" x14ac:dyDescent="0.25">
      <c r="A826" s="3">
        <v>2011</v>
      </c>
      <c r="B826" s="4" t="s">
        <v>12</v>
      </c>
      <c r="C826" s="4">
        <v>181</v>
      </c>
      <c r="D826" s="4" t="s">
        <v>6</v>
      </c>
      <c r="E826" s="4" t="s">
        <v>8</v>
      </c>
      <c r="F826" s="4">
        <v>5120000</v>
      </c>
      <c r="G826" s="4" t="s">
        <v>16</v>
      </c>
      <c r="H826" s="7">
        <v>269948.40000000002</v>
      </c>
    </row>
    <row r="827" spans="1:8" x14ac:dyDescent="0.25">
      <c r="A827" s="3">
        <v>2009</v>
      </c>
      <c r="B827" s="4" t="s">
        <v>17</v>
      </c>
      <c r="C827" s="4">
        <v>181</v>
      </c>
      <c r="D827" s="4" t="s">
        <v>6</v>
      </c>
      <c r="E827" s="4" t="s">
        <v>8</v>
      </c>
      <c r="F827" s="4">
        <v>5120000</v>
      </c>
      <c r="G827" s="4" t="s">
        <v>16</v>
      </c>
      <c r="H827" s="7">
        <v>271132.15899999999</v>
      </c>
    </row>
    <row r="828" spans="1:8" x14ac:dyDescent="0.25">
      <c r="A828" s="3">
        <v>2010</v>
      </c>
      <c r="B828" s="4" t="s">
        <v>23</v>
      </c>
      <c r="C828" s="4">
        <v>181</v>
      </c>
      <c r="D828" s="4" t="s">
        <v>6</v>
      </c>
      <c r="E828" s="4" t="s">
        <v>8</v>
      </c>
      <c r="F828" s="4">
        <v>5120000</v>
      </c>
      <c r="G828" s="4" t="s">
        <v>16</v>
      </c>
      <c r="H828" s="7">
        <v>272793.52999999997</v>
      </c>
    </row>
    <row r="829" spans="1:8" x14ac:dyDescent="0.25">
      <c r="A829" s="3">
        <v>2009</v>
      </c>
      <c r="B829" s="4" t="s">
        <v>20</v>
      </c>
      <c r="C829" s="4">
        <v>181</v>
      </c>
      <c r="D829" s="4" t="s">
        <v>6</v>
      </c>
      <c r="E829" s="4" t="s">
        <v>8</v>
      </c>
      <c r="F829" s="4">
        <v>5120000</v>
      </c>
      <c r="G829" s="4" t="s">
        <v>16</v>
      </c>
      <c r="H829" s="7">
        <v>292753.18</v>
      </c>
    </row>
    <row r="830" spans="1:8" x14ac:dyDescent="0.25">
      <c r="A830" s="3">
        <v>2013</v>
      </c>
      <c r="B830" s="4" t="s">
        <v>15</v>
      </c>
      <c r="C830" s="4">
        <v>181</v>
      </c>
      <c r="D830" s="4" t="s">
        <v>6</v>
      </c>
      <c r="E830" s="4" t="s">
        <v>8</v>
      </c>
      <c r="F830" s="4">
        <v>5120000</v>
      </c>
      <c r="G830" s="4" t="s">
        <v>16</v>
      </c>
      <c r="H830" s="7">
        <v>296640.01</v>
      </c>
    </row>
    <row r="831" spans="1:8" x14ac:dyDescent="0.25">
      <c r="A831" s="3">
        <v>2012</v>
      </c>
      <c r="B831" s="4" t="s">
        <v>22</v>
      </c>
      <c r="C831" s="4">
        <v>181</v>
      </c>
      <c r="D831" s="4" t="s">
        <v>6</v>
      </c>
      <c r="E831" s="4" t="s">
        <v>8</v>
      </c>
      <c r="F831" s="4">
        <v>5120000</v>
      </c>
      <c r="G831" s="4" t="s">
        <v>16</v>
      </c>
      <c r="H831" s="7">
        <v>310848.09999999998</v>
      </c>
    </row>
    <row r="832" spans="1:8" x14ac:dyDescent="0.25">
      <c r="A832" s="3">
        <v>2013</v>
      </c>
      <c r="B832" s="4" t="s">
        <v>22</v>
      </c>
      <c r="C832" s="4">
        <v>181</v>
      </c>
      <c r="D832" s="4" t="s">
        <v>6</v>
      </c>
      <c r="E832" s="4" t="s">
        <v>8</v>
      </c>
      <c r="F832" s="4">
        <v>5120000</v>
      </c>
      <c r="G832" s="4" t="s">
        <v>16</v>
      </c>
      <c r="H832" s="7">
        <v>321515.45</v>
      </c>
    </row>
    <row r="833" spans="1:8" x14ac:dyDescent="0.25">
      <c r="A833" s="3">
        <v>2012</v>
      </c>
      <c r="B833" s="4" t="s">
        <v>17</v>
      </c>
      <c r="C833" s="4">
        <v>181</v>
      </c>
      <c r="D833" s="4" t="s">
        <v>6</v>
      </c>
      <c r="E833" s="4" t="s">
        <v>8</v>
      </c>
      <c r="F833" s="4">
        <v>5120000</v>
      </c>
      <c r="G833" s="4" t="s">
        <v>16</v>
      </c>
      <c r="H833" s="7">
        <v>342783.22</v>
      </c>
    </row>
    <row r="834" spans="1:8" x14ac:dyDescent="0.25">
      <c r="A834" s="3">
        <v>2012</v>
      </c>
      <c r="B834" s="4" t="s">
        <v>23</v>
      </c>
      <c r="C834" s="4">
        <v>181</v>
      </c>
      <c r="D834" s="4" t="s">
        <v>6</v>
      </c>
      <c r="E834" s="4" t="s">
        <v>8</v>
      </c>
      <c r="F834" s="4">
        <v>5120000</v>
      </c>
      <c r="G834" s="4" t="s">
        <v>16</v>
      </c>
      <c r="H834" s="7">
        <v>343800.43</v>
      </c>
    </row>
    <row r="835" spans="1:8" x14ac:dyDescent="0.25">
      <c r="A835" s="3">
        <v>2011</v>
      </c>
      <c r="B835" s="4" t="s">
        <v>13</v>
      </c>
      <c r="C835" s="4">
        <v>181</v>
      </c>
      <c r="D835" s="4" t="s">
        <v>6</v>
      </c>
      <c r="E835" s="4" t="s">
        <v>8</v>
      </c>
      <c r="F835" s="4">
        <v>5120000</v>
      </c>
      <c r="G835" s="4" t="s">
        <v>16</v>
      </c>
      <c r="H835" s="7">
        <v>343945</v>
      </c>
    </row>
    <row r="836" spans="1:8" x14ac:dyDescent="0.25">
      <c r="A836" s="3">
        <v>2011</v>
      </c>
      <c r="B836" s="4" t="s">
        <v>23</v>
      </c>
      <c r="C836" s="4">
        <v>181</v>
      </c>
      <c r="D836" s="4" t="s">
        <v>6</v>
      </c>
      <c r="E836" s="4" t="s">
        <v>8</v>
      </c>
      <c r="F836" s="4">
        <v>5120000</v>
      </c>
      <c r="G836" s="4" t="s">
        <v>16</v>
      </c>
      <c r="H836" s="7">
        <v>362163.86</v>
      </c>
    </row>
    <row r="837" spans="1:8" x14ac:dyDescent="0.25">
      <c r="A837" s="3">
        <v>2011</v>
      </c>
      <c r="B837" s="4" t="s">
        <v>11</v>
      </c>
      <c r="C837" s="4">
        <v>181</v>
      </c>
      <c r="D837" s="4" t="s">
        <v>6</v>
      </c>
      <c r="E837" s="4" t="s">
        <v>8</v>
      </c>
      <c r="F837" s="4">
        <v>5120000</v>
      </c>
      <c r="G837" s="4" t="s">
        <v>16</v>
      </c>
      <c r="H837" s="7">
        <v>380491.01999999996</v>
      </c>
    </row>
    <row r="838" spans="1:8" x14ac:dyDescent="0.25">
      <c r="A838" s="3">
        <v>2009</v>
      </c>
      <c r="B838" s="4" t="s">
        <v>23</v>
      </c>
      <c r="C838" s="4">
        <v>181</v>
      </c>
      <c r="D838" s="4" t="s">
        <v>6</v>
      </c>
      <c r="E838" s="4" t="s">
        <v>8</v>
      </c>
      <c r="F838" s="4">
        <v>5120000</v>
      </c>
      <c r="G838" s="4" t="s">
        <v>16</v>
      </c>
      <c r="H838" s="7">
        <v>415129.04</v>
      </c>
    </row>
    <row r="839" spans="1:8" x14ac:dyDescent="0.25">
      <c r="A839" s="3">
        <v>2013</v>
      </c>
      <c r="B839" s="4" t="s">
        <v>12</v>
      </c>
      <c r="C839" s="4">
        <v>181</v>
      </c>
      <c r="D839" s="4" t="s">
        <v>6</v>
      </c>
      <c r="E839" s="4" t="s">
        <v>8</v>
      </c>
      <c r="F839" s="4">
        <v>5120000</v>
      </c>
      <c r="G839" s="4" t="s">
        <v>16</v>
      </c>
      <c r="H839" s="7">
        <v>430743.7</v>
      </c>
    </row>
    <row r="840" spans="1:8" x14ac:dyDescent="0.25">
      <c r="A840" s="3">
        <v>2011</v>
      </c>
      <c r="B840" s="4" t="s">
        <v>15</v>
      </c>
      <c r="C840" s="4">
        <v>181</v>
      </c>
      <c r="D840" s="4" t="s">
        <v>6</v>
      </c>
      <c r="E840" s="4" t="s">
        <v>8</v>
      </c>
      <c r="F840" s="4">
        <v>5120000</v>
      </c>
      <c r="G840" s="4" t="s">
        <v>16</v>
      </c>
      <c r="H840" s="7">
        <v>484587.07</v>
      </c>
    </row>
    <row r="841" spans="1:8" x14ac:dyDescent="0.25">
      <c r="A841" s="3">
        <v>2012</v>
      </c>
      <c r="B841" s="4" t="s">
        <v>12</v>
      </c>
      <c r="C841" s="4">
        <v>181</v>
      </c>
      <c r="D841" s="4" t="s">
        <v>6</v>
      </c>
      <c r="E841" s="4" t="s">
        <v>8</v>
      </c>
      <c r="F841" s="4">
        <v>5120000</v>
      </c>
      <c r="G841" s="4" t="s">
        <v>16</v>
      </c>
      <c r="H841" s="7">
        <v>497420.76</v>
      </c>
    </row>
    <row r="842" spans="1:8" x14ac:dyDescent="0.25">
      <c r="A842" s="3">
        <v>2010</v>
      </c>
      <c r="B842" s="4" t="s">
        <v>15</v>
      </c>
      <c r="C842" s="4">
        <v>181</v>
      </c>
      <c r="D842" s="4" t="s">
        <v>6</v>
      </c>
      <c r="E842" s="4" t="s">
        <v>8</v>
      </c>
      <c r="F842" s="4">
        <v>5120000</v>
      </c>
      <c r="G842" s="4" t="s">
        <v>16</v>
      </c>
      <c r="H842" s="7">
        <v>549459.06000000006</v>
      </c>
    </row>
    <row r="843" spans="1:8" x14ac:dyDescent="0.25">
      <c r="A843" s="3">
        <v>2013</v>
      </c>
      <c r="B843" s="4" t="s">
        <v>11</v>
      </c>
      <c r="C843" s="4">
        <v>181</v>
      </c>
      <c r="D843" s="4" t="s">
        <v>6</v>
      </c>
      <c r="E843" s="4" t="s">
        <v>8</v>
      </c>
      <c r="F843" s="4">
        <v>5120000</v>
      </c>
      <c r="G843" s="4" t="s">
        <v>16</v>
      </c>
      <c r="H843" s="7">
        <v>560752.68000000005</v>
      </c>
    </row>
    <row r="844" spans="1:8" x14ac:dyDescent="0.25">
      <c r="A844" s="3">
        <v>2012</v>
      </c>
      <c r="B844" s="4" t="s">
        <v>15</v>
      </c>
      <c r="C844" s="4">
        <v>181</v>
      </c>
      <c r="D844" s="4" t="s">
        <v>6</v>
      </c>
      <c r="E844" s="4" t="s">
        <v>8</v>
      </c>
      <c r="F844" s="4">
        <v>5120000</v>
      </c>
      <c r="G844" s="4" t="s">
        <v>16</v>
      </c>
      <c r="H844" s="7">
        <v>614980.82999999996</v>
      </c>
    </row>
    <row r="845" spans="1:8" x14ac:dyDescent="0.25">
      <c r="A845" s="3">
        <v>2013</v>
      </c>
      <c r="B845" s="4" t="s">
        <v>13</v>
      </c>
      <c r="C845" s="4">
        <v>181</v>
      </c>
      <c r="D845" s="4" t="s">
        <v>6</v>
      </c>
      <c r="E845" s="4" t="s">
        <v>8</v>
      </c>
      <c r="F845" s="4">
        <v>5120000</v>
      </c>
      <c r="G845" s="4" t="s">
        <v>16</v>
      </c>
      <c r="H845" s="7">
        <v>618492.31999999995</v>
      </c>
    </row>
    <row r="846" spans="1:8" x14ac:dyDescent="0.25">
      <c r="A846" s="3">
        <v>2009</v>
      </c>
      <c r="B846" s="4" t="s">
        <v>22</v>
      </c>
      <c r="C846" s="4">
        <v>181</v>
      </c>
      <c r="D846" s="4" t="s">
        <v>6</v>
      </c>
      <c r="E846" s="4" t="s">
        <v>8</v>
      </c>
      <c r="F846" s="4">
        <v>5120000</v>
      </c>
      <c r="G846" s="4" t="s">
        <v>16</v>
      </c>
      <c r="H846" s="7">
        <v>685798.12</v>
      </c>
    </row>
    <row r="847" spans="1:8" x14ac:dyDescent="0.25">
      <c r="A847" s="3">
        <v>2010</v>
      </c>
      <c r="B847" s="4" t="s">
        <v>17</v>
      </c>
      <c r="C847" s="4">
        <v>181</v>
      </c>
      <c r="D847" s="4" t="s">
        <v>6</v>
      </c>
      <c r="E847" s="4" t="s">
        <v>8</v>
      </c>
      <c r="F847" s="4">
        <v>5120000</v>
      </c>
      <c r="G847" s="4" t="s">
        <v>16</v>
      </c>
      <c r="H847" s="7">
        <v>801155.8</v>
      </c>
    </row>
    <row r="848" spans="1:8" x14ac:dyDescent="0.25">
      <c r="A848" s="3">
        <v>2010</v>
      </c>
      <c r="B848" s="4" t="s">
        <v>20</v>
      </c>
      <c r="C848" s="4">
        <v>181</v>
      </c>
      <c r="D848" s="4" t="s">
        <v>6</v>
      </c>
      <c r="E848" s="4" t="s">
        <v>8</v>
      </c>
      <c r="F848" s="4">
        <v>5120000</v>
      </c>
      <c r="G848" s="4" t="s">
        <v>16</v>
      </c>
      <c r="H848" s="7">
        <v>1111551.24</v>
      </c>
    </row>
    <row r="849" spans="1:8" x14ac:dyDescent="0.25">
      <c r="A849" s="3">
        <v>2008</v>
      </c>
      <c r="B849" s="4" t="s">
        <v>23</v>
      </c>
      <c r="C849" s="4">
        <v>181</v>
      </c>
      <c r="D849" s="4" t="s">
        <v>6</v>
      </c>
      <c r="E849" s="4" t="s">
        <v>8</v>
      </c>
      <c r="F849" s="4">
        <v>5130000</v>
      </c>
      <c r="G849" s="4" t="s">
        <v>25</v>
      </c>
      <c r="H849" s="7">
        <v>2282.11</v>
      </c>
    </row>
    <row r="850" spans="1:8" x14ac:dyDescent="0.25">
      <c r="A850" s="3">
        <v>2012</v>
      </c>
      <c r="B850" s="4" t="s">
        <v>23</v>
      </c>
      <c r="C850" s="4">
        <v>181</v>
      </c>
      <c r="D850" s="4" t="s">
        <v>6</v>
      </c>
      <c r="E850" s="4" t="s">
        <v>8</v>
      </c>
      <c r="F850" s="4">
        <v>5130000</v>
      </c>
      <c r="G850" s="4" t="s">
        <v>25</v>
      </c>
      <c r="H850" s="7">
        <v>4105</v>
      </c>
    </row>
    <row r="851" spans="1:8" x14ac:dyDescent="0.25">
      <c r="A851" s="3">
        <v>2011</v>
      </c>
      <c r="B851" s="4" t="s">
        <v>12</v>
      </c>
      <c r="C851" s="4">
        <v>181</v>
      </c>
      <c r="D851" s="4" t="s">
        <v>6</v>
      </c>
      <c r="E851" s="4" t="s">
        <v>8</v>
      </c>
      <c r="F851" s="4">
        <v>5130000</v>
      </c>
      <c r="G851" s="4" t="s">
        <v>25</v>
      </c>
      <c r="H851" s="7">
        <v>12135</v>
      </c>
    </row>
    <row r="852" spans="1:8" x14ac:dyDescent="0.25">
      <c r="A852" s="3">
        <v>2012</v>
      </c>
      <c r="B852" s="4" t="s">
        <v>21</v>
      </c>
      <c r="C852" s="4">
        <v>181</v>
      </c>
      <c r="D852" s="4" t="s">
        <v>6</v>
      </c>
      <c r="E852" s="4" t="s">
        <v>8</v>
      </c>
      <c r="F852" s="4">
        <v>5140000</v>
      </c>
      <c r="G852" s="4" t="s">
        <v>24</v>
      </c>
      <c r="H852" s="7">
        <v>-13127.22</v>
      </c>
    </row>
    <row r="853" spans="1:8" x14ac:dyDescent="0.25">
      <c r="A853" s="3">
        <v>2014</v>
      </c>
      <c r="B853" s="4" t="s">
        <v>11</v>
      </c>
      <c r="C853" s="4">
        <v>117</v>
      </c>
      <c r="D853" s="4" t="s">
        <v>6</v>
      </c>
      <c r="E853" s="4" t="s">
        <v>8</v>
      </c>
      <c r="F853" s="4">
        <v>5140000</v>
      </c>
      <c r="G853" s="4" t="s">
        <v>24</v>
      </c>
      <c r="H853" s="7">
        <v>-7720.29</v>
      </c>
    </row>
    <row r="854" spans="1:8" x14ac:dyDescent="0.25">
      <c r="A854" s="3">
        <v>2014</v>
      </c>
      <c r="B854" s="4" t="s">
        <v>11</v>
      </c>
      <c r="C854" s="4">
        <v>181</v>
      </c>
      <c r="D854" s="4" t="s">
        <v>6</v>
      </c>
      <c r="E854" s="4" t="s">
        <v>8</v>
      </c>
      <c r="F854" s="4">
        <v>5140000</v>
      </c>
      <c r="G854" s="4" t="s">
        <v>24</v>
      </c>
      <c r="H854" s="7">
        <v>-7720.27</v>
      </c>
    </row>
    <row r="855" spans="1:8" x14ac:dyDescent="0.25">
      <c r="A855" s="3">
        <v>2010</v>
      </c>
      <c r="B855" s="4" t="s">
        <v>23</v>
      </c>
      <c r="C855" s="4">
        <v>181</v>
      </c>
      <c r="D855" s="4" t="s">
        <v>6</v>
      </c>
      <c r="E855" s="4" t="s">
        <v>8</v>
      </c>
      <c r="F855" s="4">
        <v>5140000</v>
      </c>
      <c r="G855" s="4" t="s">
        <v>24</v>
      </c>
      <c r="H855" s="7">
        <v>-150</v>
      </c>
    </row>
    <row r="856" spans="1:8" x14ac:dyDescent="0.25">
      <c r="A856" s="3">
        <v>2014</v>
      </c>
      <c r="B856" s="4" t="s">
        <v>20</v>
      </c>
      <c r="C856" s="4">
        <v>117</v>
      </c>
      <c r="D856" s="4" t="s">
        <v>6</v>
      </c>
      <c r="E856" s="4" t="s">
        <v>8</v>
      </c>
      <c r="F856" s="4">
        <v>5140000</v>
      </c>
      <c r="G856" s="4" t="s">
        <v>24</v>
      </c>
      <c r="H856" s="7">
        <v>-146.11000000000001</v>
      </c>
    </row>
    <row r="857" spans="1:8" x14ac:dyDescent="0.25">
      <c r="A857" s="3">
        <v>2014</v>
      </c>
      <c r="B857" s="4" t="s">
        <v>20</v>
      </c>
      <c r="C857" s="4">
        <v>181</v>
      </c>
      <c r="D857" s="4" t="s">
        <v>6</v>
      </c>
      <c r="E857" s="4" t="s">
        <v>8</v>
      </c>
      <c r="F857" s="4">
        <v>5140000</v>
      </c>
      <c r="G857" s="4" t="s">
        <v>24</v>
      </c>
      <c r="H857" s="7">
        <v>-146.1</v>
      </c>
    </row>
    <row r="858" spans="1:8" x14ac:dyDescent="0.25">
      <c r="A858" s="3">
        <v>2012</v>
      </c>
      <c r="B858" s="4" t="s">
        <v>22</v>
      </c>
      <c r="C858" s="4">
        <v>181</v>
      </c>
      <c r="D858" s="4" t="s">
        <v>6</v>
      </c>
      <c r="E858" s="4" t="s">
        <v>8</v>
      </c>
      <c r="F858" s="4">
        <v>5140000</v>
      </c>
      <c r="G858" s="4" t="s">
        <v>24</v>
      </c>
      <c r="H858" s="7">
        <v>0.04</v>
      </c>
    </row>
    <row r="859" spans="1:8" x14ac:dyDescent="0.25">
      <c r="A859" s="3">
        <v>2014</v>
      </c>
      <c r="B859" s="4" t="s">
        <v>15</v>
      </c>
      <c r="C859" s="4">
        <v>117</v>
      </c>
      <c r="D859" s="4" t="s">
        <v>6</v>
      </c>
      <c r="E859" s="4" t="s">
        <v>8</v>
      </c>
      <c r="F859" s="4">
        <v>5140000</v>
      </c>
      <c r="G859" s="4" t="s">
        <v>24</v>
      </c>
      <c r="H859" s="7">
        <v>0.45</v>
      </c>
    </row>
    <row r="860" spans="1:8" x14ac:dyDescent="0.25">
      <c r="A860" s="3">
        <v>2014</v>
      </c>
      <c r="B860" s="4" t="s">
        <v>15</v>
      </c>
      <c r="C860" s="4">
        <v>181</v>
      </c>
      <c r="D860" s="4" t="s">
        <v>6</v>
      </c>
      <c r="E860" s="4" t="s">
        <v>8</v>
      </c>
      <c r="F860" s="4">
        <v>5140000</v>
      </c>
      <c r="G860" s="4" t="s">
        <v>24</v>
      </c>
      <c r="H860" s="7">
        <v>0.45</v>
      </c>
    </row>
    <row r="861" spans="1:8" x14ac:dyDescent="0.25">
      <c r="A861" s="3">
        <v>2011</v>
      </c>
      <c r="B861" s="4" t="s">
        <v>19</v>
      </c>
      <c r="C861" s="4">
        <v>181</v>
      </c>
      <c r="D861" s="4" t="s">
        <v>6</v>
      </c>
      <c r="E861" s="4" t="s">
        <v>8</v>
      </c>
      <c r="F861" s="4">
        <v>5140000</v>
      </c>
      <c r="G861" s="4" t="s">
        <v>24</v>
      </c>
      <c r="H861" s="7">
        <v>0.47</v>
      </c>
    </row>
    <row r="862" spans="1:8" x14ac:dyDescent="0.25">
      <c r="A862" s="3">
        <v>2014</v>
      </c>
      <c r="B862" s="4" t="s">
        <v>21</v>
      </c>
      <c r="C862" s="4">
        <v>117</v>
      </c>
      <c r="D862" s="4" t="s">
        <v>6</v>
      </c>
      <c r="E862" s="4" t="s">
        <v>8</v>
      </c>
      <c r="F862" s="4">
        <v>5140000</v>
      </c>
      <c r="G862" s="4" t="s">
        <v>24</v>
      </c>
      <c r="H862" s="7">
        <v>0.93</v>
      </c>
    </row>
    <row r="863" spans="1:8" x14ac:dyDescent="0.25">
      <c r="A863" s="3">
        <v>2014</v>
      </c>
      <c r="B863" s="4" t="s">
        <v>21</v>
      </c>
      <c r="C863" s="4">
        <v>181</v>
      </c>
      <c r="D863" s="4" t="s">
        <v>6</v>
      </c>
      <c r="E863" s="4" t="s">
        <v>8</v>
      </c>
      <c r="F863" s="4">
        <v>5140000</v>
      </c>
      <c r="G863" s="4" t="s">
        <v>24</v>
      </c>
      <c r="H863" s="7">
        <v>0.95</v>
      </c>
    </row>
    <row r="864" spans="1:8" x14ac:dyDescent="0.25">
      <c r="A864" s="3">
        <v>2011</v>
      </c>
      <c r="B864" s="4" t="s">
        <v>21</v>
      </c>
      <c r="C864" s="4">
        <v>181</v>
      </c>
      <c r="D864" s="4" t="s">
        <v>6</v>
      </c>
      <c r="E864" s="4" t="s">
        <v>8</v>
      </c>
      <c r="F864" s="4">
        <v>5140000</v>
      </c>
      <c r="G864" s="4" t="s">
        <v>24</v>
      </c>
      <c r="H864" s="7">
        <v>238.2</v>
      </c>
    </row>
    <row r="865" spans="1:8" x14ac:dyDescent="0.25">
      <c r="A865" s="3">
        <v>2011</v>
      </c>
      <c r="B865" s="4" t="s">
        <v>18</v>
      </c>
      <c r="C865" s="4">
        <v>181</v>
      </c>
      <c r="D865" s="4" t="s">
        <v>6</v>
      </c>
      <c r="E865" s="4" t="s">
        <v>8</v>
      </c>
      <c r="F865" s="4">
        <v>5140000</v>
      </c>
      <c r="G865" s="4" t="s">
        <v>24</v>
      </c>
      <c r="H865" s="7">
        <v>306.20999999999998</v>
      </c>
    </row>
    <row r="866" spans="1:8" x14ac:dyDescent="0.25">
      <c r="A866" s="3">
        <v>2014</v>
      </c>
      <c r="B866" s="4" t="s">
        <v>13</v>
      </c>
      <c r="C866" s="4">
        <v>117</v>
      </c>
      <c r="D866" s="4" t="s">
        <v>6</v>
      </c>
      <c r="E866" s="4" t="s">
        <v>8</v>
      </c>
      <c r="F866" s="4">
        <v>5140000</v>
      </c>
      <c r="G866" s="4" t="s">
        <v>24</v>
      </c>
      <c r="H866" s="7">
        <v>329.2</v>
      </c>
    </row>
    <row r="867" spans="1:8" x14ac:dyDescent="0.25">
      <c r="A867" s="3">
        <v>2014</v>
      </c>
      <c r="B867" s="4" t="s">
        <v>13</v>
      </c>
      <c r="C867" s="4">
        <v>181</v>
      </c>
      <c r="D867" s="4" t="s">
        <v>6</v>
      </c>
      <c r="E867" s="4" t="s">
        <v>8</v>
      </c>
      <c r="F867" s="4">
        <v>5140000</v>
      </c>
      <c r="G867" s="4" t="s">
        <v>24</v>
      </c>
      <c r="H867" s="7">
        <v>329.2</v>
      </c>
    </row>
    <row r="868" spans="1:8" x14ac:dyDescent="0.25">
      <c r="A868" s="3">
        <v>2013</v>
      </c>
      <c r="B868" s="4" t="s">
        <v>20</v>
      </c>
      <c r="C868" s="4">
        <v>181</v>
      </c>
      <c r="D868" s="4" t="s">
        <v>6</v>
      </c>
      <c r="E868" s="4" t="s">
        <v>8</v>
      </c>
      <c r="F868" s="4">
        <v>5140000</v>
      </c>
      <c r="G868" s="4" t="s">
        <v>24</v>
      </c>
      <c r="H868" s="7">
        <v>365.63</v>
      </c>
    </row>
    <row r="869" spans="1:8" x14ac:dyDescent="0.25">
      <c r="A869" s="3">
        <v>2014</v>
      </c>
      <c r="B869" s="4" t="s">
        <v>18</v>
      </c>
      <c r="C869" s="4">
        <v>117</v>
      </c>
      <c r="D869" s="4" t="s">
        <v>6</v>
      </c>
      <c r="E869" s="4" t="s">
        <v>8</v>
      </c>
      <c r="F869" s="4">
        <v>5140000</v>
      </c>
      <c r="G869" s="4" t="s">
        <v>24</v>
      </c>
      <c r="H869" s="7">
        <v>418.79</v>
      </c>
    </row>
    <row r="870" spans="1:8" x14ac:dyDescent="0.25">
      <c r="A870" s="3">
        <v>2014</v>
      </c>
      <c r="B870" s="4" t="s">
        <v>18</v>
      </c>
      <c r="C870" s="4">
        <v>181</v>
      </c>
      <c r="D870" s="4" t="s">
        <v>6</v>
      </c>
      <c r="E870" s="4" t="s">
        <v>8</v>
      </c>
      <c r="F870" s="4">
        <v>5140000</v>
      </c>
      <c r="G870" s="4" t="s">
        <v>24</v>
      </c>
      <c r="H870" s="7">
        <v>418.81</v>
      </c>
    </row>
    <row r="871" spans="1:8" x14ac:dyDescent="0.25">
      <c r="A871" s="3">
        <v>2008</v>
      </c>
      <c r="B871" s="4" t="s">
        <v>13</v>
      </c>
      <c r="C871" s="4">
        <v>181</v>
      </c>
      <c r="D871" s="4" t="s">
        <v>6</v>
      </c>
      <c r="E871" s="4" t="s">
        <v>8</v>
      </c>
      <c r="F871" s="4">
        <v>5140000</v>
      </c>
      <c r="G871" s="4" t="s">
        <v>24</v>
      </c>
      <c r="H871" s="7">
        <v>509.38</v>
      </c>
    </row>
    <row r="872" spans="1:8" x14ac:dyDescent="0.25">
      <c r="A872" s="3">
        <v>2008</v>
      </c>
      <c r="B872" s="4" t="s">
        <v>11</v>
      </c>
      <c r="C872" s="4">
        <v>181</v>
      </c>
      <c r="D872" s="4" t="s">
        <v>6</v>
      </c>
      <c r="E872" s="4" t="s">
        <v>8</v>
      </c>
      <c r="F872" s="4">
        <v>5140000</v>
      </c>
      <c r="G872" s="4" t="s">
        <v>24</v>
      </c>
      <c r="H872" s="7">
        <v>622.01099999999997</v>
      </c>
    </row>
    <row r="873" spans="1:8" x14ac:dyDescent="0.25">
      <c r="A873" s="3">
        <v>2008</v>
      </c>
      <c r="B873" s="4" t="s">
        <v>18</v>
      </c>
      <c r="C873" s="4">
        <v>181</v>
      </c>
      <c r="D873" s="4" t="s">
        <v>6</v>
      </c>
      <c r="E873" s="4" t="s">
        <v>8</v>
      </c>
      <c r="F873" s="4">
        <v>5140000</v>
      </c>
      <c r="G873" s="4" t="s">
        <v>24</v>
      </c>
      <c r="H873" s="7">
        <v>815.82</v>
      </c>
    </row>
    <row r="874" spans="1:8" x14ac:dyDescent="0.25">
      <c r="A874" s="3">
        <v>2011</v>
      </c>
      <c r="B874" s="4" t="s">
        <v>5</v>
      </c>
      <c r="C874" s="4">
        <v>181</v>
      </c>
      <c r="D874" s="4" t="s">
        <v>6</v>
      </c>
      <c r="E874" s="4" t="s">
        <v>8</v>
      </c>
      <c r="F874" s="4">
        <v>5140000</v>
      </c>
      <c r="G874" s="4" t="s">
        <v>24</v>
      </c>
      <c r="H874" s="7">
        <v>872.5</v>
      </c>
    </row>
    <row r="875" spans="1:8" x14ac:dyDescent="0.25">
      <c r="A875" s="3">
        <v>2012</v>
      </c>
      <c r="B875" s="4" t="s">
        <v>17</v>
      </c>
      <c r="C875" s="4">
        <v>181</v>
      </c>
      <c r="D875" s="4" t="s">
        <v>6</v>
      </c>
      <c r="E875" s="4" t="s">
        <v>8</v>
      </c>
      <c r="F875" s="4">
        <v>5140000</v>
      </c>
      <c r="G875" s="4" t="s">
        <v>24</v>
      </c>
      <c r="H875" s="7">
        <v>1320</v>
      </c>
    </row>
    <row r="876" spans="1:8" x14ac:dyDescent="0.25">
      <c r="A876" s="3">
        <v>2014</v>
      </c>
      <c r="B876" s="4" t="s">
        <v>12</v>
      </c>
      <c r="C876" s="4">
        <v>117</v>
      </c>
      <c r="D876" s="4" t="s">
        <v>6</v>
      </c>
      <c r="E876" s="4" t="s">
        <v>8</v>
      </c>
      <c r="F876" s="4">
        <v>5140000</v>
      </c>
      <c r="G876" s="4" t="s">
        <v>24</v>
      </c>
      <c r="H876" s="7">
        <v>1577.39</v>
      </c>
    </row>
    <row r="877" spans="1:8" x14ac:dyDescent="0.25">
      <c r="A877" s="3">
        <v>2014</v>
      </c>
      <c r="B877" s="4" t="s">
        <v>12</v>
      </c>
      <c r="C877" s="4">
        <v>181</v>
      </c>
      <c r="D877" s="4" t="s">
        <v>6</v>
      </c>
      <c r="E877" s="4" t="s">
        <v>8</v>
      </c>
      <c r="F877" s="4">
        <v>5140000</v>
      </c>
      <c r="G877" s="4" t="s">
        <v>24</v>
      </c>
      <c r="H877" s="7">
        <v>1577.4</v>
      </c>
    </row>
    <row r="878" spans="1:8" x14ac:dyDescent="0.25">
      <c r="A878" s="3">
        <v>2014</v>
      </c>
      <c r="B878" s="4" t="s">
        <v>19</v>
      </c>
      <c r="C878" s="4">
        <v>117</v>
      </c>
      <c r="D878" s="4" t="s">
        <v>6</v>
      </c>
      <c r="E878" s="4" t="s">
        <v>8</v>
      </c>
      <c r="F878" s="4">
        <v>5140000</v>
      </c>
      <c r="G878" s="4" t="s">
        <v>24</v>
      </c>
      <c r="H878" s="7">
        <v>1731.76</v>
      </c>
    </row>
    <row r="879" spans="1:8" x14ac:dyDescent="0.25">
      <c r="A879" s="3">
        <v>2014</v>
      </c>
      <c r="B879" s="4" t="s">
        <v>19</v>
      </c>
      <c r="C879" s="4">
        <v>181</v>
      </c>
      <c r="D879" s="4" t="s">
        <v>6</v>
      </c>
      <c r="E879" s="4" t="s">
        <v>8</v>
      </c>
      <c r="F879" s="4">
        <v>5140000</v>
      </c>
      <c r="G879" s="4" t="s">
        <v>24</v>
      </c>
      <c r="H879" s="7">
        <v>1731.8</v>
      </c>
    </row>
    <row r="880" spans="1:8" x14ac:dyDescent="0.25">
      <c r="A880" s="3">
        <v>2013</v>
      </c>
      <c r="B880" s="4" t="s">
        <v>12</v>
      </c>
      <c r="C880" s="4">
        <v>181</v>
      </c>
      <c r="D880" s="4" t="s">
        <v>6</v>
      </c>
      <c r="E880" s="4" t="s">
        <v>8</v>
      </c>
      <c r="F880" s="4">
        <v>5140000</v>
      </c>
      <c r="G880" s="4" t="s">
        <v>24</v>
      </c>
      <c r="H880" s="7">
        <v>2011.88</v>
      </c>
    </row>
    <row r="881" spans="1:8" x14ac:dyDescent="0.25">
      <c r="A881" s="3">
        <v>2014</v>
      </c>
      <c r="B881" s="4" t="s">
        <v>17</v>
      </c>
      <c r="C881" s="4">
        <v>117</v>
      </c>
      <c r="D881" s="4" t="s">
        <v>6</v>
      </c>
      <c r="E881" s="4" t="s">
        <v>8</v>
      </c>
      <c r="F881" s="4">
        <v>5140000</v>
      </c>
      <c r="G881" s="4" t="s">
        <v>24</v>
      </c>
      <c r="H881" s="7">
        <v>2210.17</v>
      </c>
    </row>
    <row r="882" spans="1:8" x14ac:dyDescent="0.25">
      <c r="A882" s="3">
        <v>2014</v>
      </c>
      <c r="B882" s="4" t="s">
        <v>17</v>
      </c>
      <c r="C882" s="4">
        <v>181</v>
      </c>
      <c r="D882" s="4" t="s">
        <v>6</v>
      </c>
      <c r="E882" s="4" t="s">
        <v>8</v>
      </c>
      <c r="F882" s="4">
        <v>5140000</v>
      </c>
      <c r="G882" s="4" t="s">
        <v>24</v>
      </c>
      <c r="H882" s="7">
        <v>2210.23</v>
      </c>
    </row>
    <row r="883" spans="1:8" x14ac:dyDescent="0.25">
      <c r="A883" s="3">
        <v>2008</v>
      </c>
      <c r="B883" s="4" t="s">
        <v>12</v>
      </c>
      <c r="C883" s="4">
        <v>181</v>
      </c>
      <c r="D883" s="4" t="s">
        <v>6</v>
      </c>
      <c r="E883" s="4" t="s">
        <v>8</v>
      </c>
      <c r="F883" s="4">
        <v>5140000</v>
      </c>
      <c r="G883" s="4" t="s">
        <v>24</v>
      </c>
      <c r="H883" s="7">
        <v>2487.6840000000002</v>
      </c>
    </row>
    <row r="884" spans="1:8" x14ac:dyDescent="0.25">
      <c r="A884" s="3">
        <v>2010</v>
      </c>
      <c r="B884" s="4" t="s">
        <v>22</v>
      </c>
      <c r="C884" s="4">
        <v>181</v>
      </c>
      <c r="D884" s="4" t="s">
        <v>6</v>
      </c>
      <c r="E884" s="4" t="s">
        <v>8</v>
      </c>
      <c r="F884" s="4">
        <v>5140000</v>
      </c>
      <c r="G884" s="4" t="s">
        <v>24</v>
      </c>
      <c r="H884" s="7">
        <v>2650</v>
      </c>
    </row>
    <row r="885" spans="1:8" x14ac:dyDescent="0.25">
      <c r="A885" s="3">
        <v>2008</v>
      </c>
      <c r="B885" s="4" t="s">
        <v>15</v>
      </c>
      <c r="C885" s="4">
        <v>181</v>
      </c>
      <c r="D885" s="4" t="s">
        <v>6</v>
      </c>
      <c r="E885" s="4" t="s">
        <v>8</v>
      </c>
      <c r="F885" s="4">
        <v>5140000</v>
      </c>
      <c r="G885" s="4" t="s">
        <v>24</v>
      </c>
      <c r="H885" s="7">
        <v>2818.1</v>
      </c>
    </row>
    <row r="886" spans="1:8" x14ac:dyDescent="0.25">
      <c r="A886" s="3">
        <v>2013</v>
      </c>
      <c r="B886" s="4" t="s">
        <v>18</v>
      </c>
      <c r="C886" s="4">
        <v>181</v>
      </c>
      <c r="D886" s="4" t="s">
        <v>6</v>
      </c>
      <c r="E886" s="4" t="s">
        <v>8</v>
      </c>
      <c r="F886" s="4">
        <v>5140000</v>
      </c>
      <c r="G886" s="4" t="s">
        <v>24</v>
      </c>
      <c r="H886" s="7">
        <v>3490.38</v>
      </c>
    </row>
    <row r="887" spans="1:8" x14ac:dyDescent="0.25">
      <c r="A887" s="3">
        <v>2013</v>
      </c>
      <c r="B887" s="4" t="s">
        <v>15</v>
      </c>
      <c r="C887" s="4">
        <v>181</v>
      </c>
      <c r="D887" s="4" t="s">
        <v>6</v>
      </c>
      <c r="E887" s="4" t="s">
        <v>8</v>
      </c>
      <c r="F887" s="4">
        <v>5140000</v>
      </c>
      <c r="G887" s="4" t="s">
        <v>24</v>
      </c>
      <c r="H887" s="7">
        <v>3567.7</v>
      </c>
    </row>
    <row r="888" spans="1:8" x14ac:dyDescent="0.25">
      <c r="A888" s="3">
        <v>2011</v>
      </c>
      <c r="B888" s="4" t="s">
        <v>20</v>
      </c>
      <c r="C888" s="4">
        <v>181</v>
      </c>
      <c r="D888" s="4" t="s">
        <v>6</v>
      </c>
      <c r="E888" s="4" t="s">
        <v>8</v>
      </c>
      <c r="F888" s="4">
        <v>5140000</v>
      </c>
      <c r="G888" s="4" t="s">
        <v>24</v>
      </c>
      <c r="H888" s="7">
        <v>3767.66</v>
      </c>
    </row>
    <row r="889" spans="1:8" x14ac:dyDescent="0.25">
      <c r="A889" s="3">
        <v>2012</v>
      </c>
      <c r="B889" s="4" t="s">
        <v>12</v>
      </c>
      <c r="C889" s="4">
        <v>181</v>
      </c>
      <c r="D889" s="4" t="s">
        <v>6</v>
      </c>
      <c r="E889" s="4" t="s">
        <v>8</v>
      </c>
      <c r="F889" s="4">
        <v>5140000</v>
      </c>
      <c r="G889" s="4" t="s">
        <v>24</v>
      </c>
      <c r="H889" s="7">
        <v>4458.55</v>
      </c>
    </row>
    <row r="890" spans="1:8" x14ac:dyDescent="0.25">
      <c r="A890" s="3">
        <v>2013</v>
      </c>
      <c r="B890" s="4" t="s">
        <v>22</v>
      </c>
      <c r="C890" s="4">
        <v>181</v>
      </c>
      <c r="D890" s="4" t="s">
        <v>6</v>
      </c>
      <c r="E890" s="4" t="s">
        <v>8</v>
      </c>
      <c r="F890" s="4">
        <v>5140000</v>
      </c>
      <c r="G890" s="4" t="s">
        <v>24</v>
      </c>
      <c r="H890" s="7">
        <v>6077.18</v>
      </c>
    </row>
    <row r="891" spans="1:8" x14ac:dyDescent="0.25">
      <c r="A891" s="3">
        <v>2013</v>
      </c>
      <c r="B891" s="4" t="s">
        <v>11</v>
      </c>
      <c r="C891" s="4">
        <v>181</v>
      </c>
      <c r="D891" s="4" t="s">
        <v>6</v>
      </c>
      <c r="E891" s="4" t="s">
        <v>8</v>
      </c>
      <c r="F891" s="4">
        <v>5140000</v>
      </c>
      <c r="G891" s="4" t="s">
        <v>24</v>
      </c>
      <c r="H891" s="7">
        <v>7500</v>
      </c>
    </row>
    <row r="892" spans="1:8" x14ac:dyDescent="0.25">
      <c r="A892" s="3">
        <v>2014</v>
      </c>
      <c r="B892" s="4" t="s">
        <v>5</v>
      </c>
      <c r="C892" s="4">
        <v>117</v>
      </c>
      <c r="D892" s="4" t="s">
        <v>6</v>
      </c>
      <c r="E892" s="4" t="s">
        <v>8</v>
      </c>
      <c r="F892" s="4">
        <v>5140000</v>
      </c>
      <c r="G892" s="4" t="s">
        <v>24</v>
      </c>
      <c r="H892" s="7">
        <v>8520.52</v>
      </c>
    </row>
    <row r="893" spans="1:8" x14ac:dyDescent="0.25">
      <c r="A893" s="3">
        <v>2014</v>
      </c>
      <c r="B893" s="4" t="s">
        <v>5</v>
      </c>
      <c r="C893" s="4">
        <v>181</v>
      </c>
      <c r="D893" s="4" t="s">
        <v>6</v>
      </c>
      <c r="E893" s="4" t="s">
        <v>8</v>
      </c>
      <c r="F893" s="4">
        <v>5140000</v>
      </c>
      <c r="G893" s="4" t="s">
        <v>24</v>
      </c>
      <c r="H893" s="7">
        <v>8520.5300000000007</v>
      </c>
    </row>
    <row r="894" spans="1:8" x14ac:dyDescent="0.25">
      <c r="A894" s="3">
        <v>2009</v>
      </c>
      <c r="B894" s="4" t="s">
        <v>20</v>
      </c>
      <c r="C894" s="4">
        <v>181</v>
      </c>
      <c r="D894" s="4" t="s">
        <v>6</v>
      </c>
      <c r="E894" s="4" t="s">
        <v>8</v>
      </c>
      <c r="F894" s="4">
        <v>5140000</v>
      </c>
      <c r="G894" s="4" t="s">
        <v>24</v>
      </c>
      <c r="H894" s="7">
        <v>8720.06</v>
      </c>
    </row>
    <row r="895" spans="1:8" x14ac:dyDescent="0.25">
      <c r="A895" s="3">
        <v>2013</v>
      </c>
      <c r="B895" s="4" t="s">
        <v>21</v>
      </c>
      <c r="C895" s="4">
        <v>181</v>
      </c>
      <c r="D895" s="4" t="s">
        <v>6</v>
      </c>
      <c r="E895" s="4" t="s">
        <v>8</v>
      </c>
      <c r="F895" s="4">
        <v>5140000</v>
      </c>
      <c r="G895" s="4" t="s">
        <v>24</v>
      </c>
      <c r="H895" s="7">
        <v>8743.83</v>
      </c>
    </row>
    <row r="896" spans="1:8" x14ac:dyDescent="0.25">
      <c r="A896" s="3">
        <v>2009</v>
      </c>
      <c r="B896" s="4" t="s">
        <v>21</v>
      </c>
      <c r="C896" s="4">
        <v>181</v>
      </c>
      <c r="D896" s="4" t="s">
        <v>6</v>
      </c>
      <c r="E896" s="4" t="s">
        <v>8</v>
      </c>
      <c r="F896" s="4">
        <v>5140000</v>
      </c>
      <c r="G896" s="4" t="s">
        <v>24</v>
      </c>
      <c r="H896" s="7">
        <v>11351.58</v>
      </c>
    </row>
    <row r="897" spans="1:8" x14ac:dyDescent="0.25">
      <c r="A897" s="3">
        <v>2013</v>
      </c>
      <c r="B897" s="4" t="s">
        <v>23</v>
      </c>
      <c r="C897" s="4">
        <v>181</v>
      </c>
      <c r="D897" s="4" t="s">
        <v>6</v>
      </c>
      <c r="E897" s="4" t="s">
        <v>8</v>
      </c>
      <c r="F897" s="4">
        <v>5140000</v>
      </c>
      <c r="G897" s="4" t="s">
        <v>24</v>
      </c>
      <c r="H897" s="7">
        <v>16447.88</v>
      </c>
    </row>
    <row r="898" spans="1:8" x14ac:dyDescent="0.25">
      <c r="A898" s="3">
        <v>2012</v>
      </c>
      <c r="B898" s="4" t="s">
        <v>19</v>
      </c>
      <c r="C898" s="4">
        <v>181</v>
      </c>
      <c r="D898" s="4" t="s">
        <v>6</v>
      </c>
      <c r="E898" s="4" t="s">
        <v>8</v>
      </c>
      <c r="F898" s="4">
        <v>5140000</v>
      </c>
      <c r="G898" s="4" t="s">
        <v>24</v>
      </c>
      <c r="H898" s="7">
        <v>20732.77</v>
      </c>
    </row>
    <row r="899" spans="1:8" x14ac:dyDescent="0.25">
      <c r="A899" s="3">
        <v>2012</v>
      </c>
      <c r="B899" s="4" t="s">
        <v>18</v>
      </c>
      <c r="C899" s="4">
        <v>181</v>
      </c>
      <c r="D899" s="4" t="s">
        <v>6</v>
      </c>
      <c r="E899" s="4" t="s">
        <v>8</v>
      </c>
      <c r="F899" s="4">
        <v>5140000</v>
      </c>
      <c r="G899" s="4" t="s">
        <v>24</v>
      </c>
      <c r="H899" s="7">
        <v>22149.17</v>
      </c>
    </row>
    <row r="900" spans="1:8" x14ac:dyDescent="0.25">
      <c r="A900" s="3">
        <v>2012</v>
      </c>
      <c r="B900" s="4" t="s">
        <v>20</v>
      </c>
      <c r="C900" s="4">
        <v>181</v>
      </c>
      <c r="D900" s="4" t="s">
        <v>6</v>
      </c>
      <c r="E900" s="4" t="s">
        <v>8</v>
      </c>
      <c r="F900" s="4">
        <v>5140000</v>
      </c>
      <c r="G900" s="4" t="s">
        <v>24</v>
      </c>
      <c r="H900" s="7">
        <v>30317.54</v>
      </c>
    </row>
    <row r="901" spans="1:8" x14ac:dyDescent="0.25">
      <c r="A901" s="3">
        <v>2013</v>
      </c>
      <c r="B901" s="4" t="s">
        <v>19</v>
      </c>
      <c r="C901" s="4">
        <v>181</v>
      </c>
      <c r="D901" s="4" t="s">
        <v>6</v>
      </c>
      <c r="E901" s="4" t="s">
        <v>8</v>
      </c>
      <c r="F901" s="4">
        <v>5140000</v>
      </c>
      <c r="G901" s="4" t="s">
        <v>24</v>
      </c>
      <c r="H901" s="7">
        <v>31575.8</v>
      </c>
    </row>
  </sheetData>
  <sortState ref="A2:H1201">
    <sortCondition ref="G2:G1201"/>
  </sortState>
  <pageMargins left="0.44431372549019615" right="0.44431372549019615" top="0.44431372549019615" bottom="0.44431372549019615" header="0.50980392156862753" footer="0.5098039215686275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showGridLines="0" workbookViewId="0">
      <pane ySplit="1" topLeftCell="A2" activePane="bottomLeft" state="frozen"/>
      <selection pane="bottomLeft" sqref="A1:XFD1"/>
    </sheetView>
  </sheetViews>
  <sheetFormatPr defaultRowHeight="13.2" x14ac:dyDescent="0.25"/>
  <cols>
    <col min="1" max="1" width="7.44140625" style="1" bestFit="1" customWidth="1"/>
    <col min="2" max="2" width="9.21875" style="1" bestFit="1" customWidth="1"/>
    <col min="3" max="3" width="6.21875" style="1" bestFit="1" customWidth="1"/>
    <col min="4" max="4" width="20.44140625" style="1" bestFit="1" customWidth="1"/>
    <col min="5" max="5" width="19.88671875" style="1" bestFit="1" customWidth="1"/>
    <col min="6" max="6" width="8.21875" style="1" bestFit="1" customWidth="1"/>
    <col min="7" max="7" width="36.77734375" style="1" bestFit="1" customWidth="1"/>
    <col min="8" max="8" width="10.77734375" style="7" bestFit="1" customWidth="1"/>
    <col min="9" max="16384" width="8.88671875" style="1"/>
  </cols>
  <sheetData>
    <row r="1" spans="1:8" x14ac:dyDescent="0.25">
      <c r="A1" s="2" t="s">
        <v>0</v>
      </c>
      <c r="B1" s="2" t="s">
        <v>1</v>
      </c>
      <c r="C1" s="2" t="s">
        <v>35</v>
      </c>
      <c r="D1" s="2" t="s">
        <v>37</v>
      </c>
      <c r="E1" s="2" t="s">
        <v>38</v>
      </c>
      <c r="F1" s="2" t="s">
        <v>36</v>
      </c>
      <c r="G1" s="2" t="s">
        <v>3</v>
      </c>
      <c r="H1" s="6" t="s">
        <v>34</v>
      </c>
    </row>
    <row r="2" spans="1:8" x14ac:dyDescent="0.25">
      <c r="A2" s="3">
        <v>2015</v>
      </c>
      <c r="B2" s="4" t="s">
        <v>5</v>
      </c>
      <c r="C2" s="4">
        <v>117</v>
      </c>
      <c r="D2" s="4" t="s">
        <v>6</v>
      </c>
      <c r="E2" s="4" t="s">
        <v>39</v>
      </c>
      <c r="F2" s="4">
        <v>5010027</v>
      </c>
      <c r="G2" s="4" t="s">
        <v>28</v>
      </c>
      <c r="H2" s="7">
        <v>31433.935000000001</v>
      </c>
    </row>
    <row r="3" spans="1:8" x14ac:dyDescent="0.25">
      <c r="A3" s="3">
        <v>2015</v>
      </c>
      <c r="B3" s="4" t="s">
        <v>11</v>
      </c>
      <c r="C3" s="4">
        <v>117</v>
      </c>
      <c r="D3" s="4" t="s">
        <v>6</v>
      </c>
      <c r="E3" s="4" t="s">
        <v>39</v>
      </c>
      <c r="F3" s="4">
        <v>5010027</v>
      </c>
      <c r="G3" s="4" t="s">
        <v>28</v>
      </c>
      <c r="H3" s="7">
        <v>31308.978999999999</v>
      </c>
    </row>
    <row r="4" spans="1:8" x14ac:dyDescent="0.25">
      <c r="A4" s="3">
        <v>2015</v>
      </c>
      <c r="B4" s="4" t="s">
        <v>12</v>
      </c>
      <c r="C4" s="4">
        <v>117</v>
      </c>
      <c r="D4" s="4" t="s">
        <v>6</v>
      </c>
      <c r="E4" s="4" t="s">
        <v>39</v>
      </c>
      <c r="F4" s="4">
        <v>5010027</v>
      </c>
      <c r="G4" s="4" t="s">
        <v>28</v>
      </c>
      <c r="H4" s="7">
        <v>31298.338</v>
      </c>
    </row>
    <row r="5" spans="1:8" x14ac:dyDescent="0.25">
      <c r="A5" s="3">
        <v>2015</v>
      </c>
      <c r="B5" s="4" t="s">
        <v>13</v>
      </c>
      <c r="C5" s="4">
        <v>117</v>
      </c>
      <c r="D5" s="4" t="s">
        <v>6</v>
      </c>
      <c r="E5" s="4" t="s">
        <v>39</v>
      </c>
      <c r="F5" s="4">
        <v>5010027</v>
      </c>
      <c r="G5" s="4" t="s">
        <v>28</v>
      </c>
      <c r="H5" s="7">
        <v>31306.642</v>
      </c>
    </row>
    <row r="6" spans="1:8" x14ac:dyDescent="0.25">
      <c r="A6" s="3">
        <v>2015</v>
      </c>
      <c r="B6" s="4" t="s">
        <v>15</v>
      </c>
      <c r="C6" s="4">
        <v>117</v>
      </c>
      <c r="D6" s="4" t="s">
        <v>6</v>
      </c>
      <c r="E6" s="4" t="s">
        <v>39</v>
      </c>
      <c r="F6" s="4">
        <v>5010027</v>
      </c>
      <c r="G6" s="4" t="s">
        <v>28</v>
      </c>
      <c r="H6" s="7">
        <v>31325.5</v>
      </c>
    </row>
    <row r="7" spans="1:8" x14ac:dyDescent="0.25">
      <c r="A7" s="3">
        <v>2015</v>
      </c>
      <c r="B7" s="4" t="s">
        <v>17</v>
      </c>
      <c r="C7" s="4">
        <v>117</v>
      </c>
      <c r="D7" s="4" t="s">
        <v>6</v>
      </c>
      <c r="E7" s="4" t="s">
        <v>39</v>
      </c>
      <c r="F7" s="4">
        <v>5010027</v>
      </c>
      <c r="G7" s="4" t="s">
        <v>28</v>
      </c>
      <c r="H7" s="7">
        <v>31663.402999999998</v>
      </c>
    </row>
    <row r="8" spans="1:8" x14ac:dyDescent="0.25">
      <c r="A8" s="3">
        <v>2015</v>
      </c>
      <c r="B8" s="4" t="s">
        <v>18</v>
      </c>
      <c r="C8" s="4">
        <v>117</v>
      </c>
      <c r="D8" s="4" t="s">
        <v>6</v>
      </c>
      <c r="E8" s="4" t="s">
        <v>39</v>
      </c>
      <c r="F8" s="4">
        <v>5010027</v>
      </c>
      <c r="G8" s="4" t="s">
        <v>28</v>
      </c>
      <c r="H8" s="7">
        <v>31861.881000000001</v>
      </c>
    </row>
    <row r="9" spans="1:8" x14ac:dyDescent="0.25">
      <c r="A9" s="3">
        <v>2015</v>
      </c>
      <c r="B9" s="4" t="s">
        <v>19</v>
      </c>
      <c r="C9" s="4">
        <v>117</v>
      </c>
      <c r="D9" s="4" t="s">
        <v>6</v>
      </c>
      <c r="E9" s="4" t="s">
        <v>39</v>
      </c>
      <c r="F9" s="4">
        <v>5010027</v>
      </c>
      <c r="G9" s="4" t="s">
        <v>28</v>
      </c>
      <c r="H9" s="7">
        <v>31882.566999999999</v>
      </c>
    </row>
    <row r="10" spans="1:8" x14ac:dyDescent="0.25">
      <c r="A10" s="3">
        <v>2015</v>
      </c>
      <c r="B10" s="4" t="s">
        <v>20</v>
      </c>
      <c r="C10" s="4">
        <v>117</v>
      </c>
      <c r="D10" s="4" t="s">
        <v>6</v>
      </c>
      <c r="E10" s="4" t="s">
        <v>39</v>
      </c>
      <c r="F10" s="4">
        <v>5010027</v>
      </c>
      <c r="G10" s="4" t="s">
        <v>28</v>
      </c>
      <c r="H10" s="7">
        <v>31839.422999999999</v>
      </c>
    </row>
    <row r="11" spans="1:8" x14ac:dyDescent="0.25">
      <c r="A11" s="3">
        <v>2015</v>
      </c>
      <c r="B11" s="4" t="s">
        <v>21</v>
      </c>
      <c r="C11" s="4">
        <v>117</v>
      </c>
      <c r="D11" s="4" t="s">
        <v>6</v>
      </c>
      <c r="E11" s="4" t="s">
        <v>39</v>
      </c>
      <c r="F11" s="4">
        <v>5010027</v>
      </c>
      <c r="G11" s="4" t="s">
        <v>28</v>
      </c>
      <c r="H11" s="7">
        <v>31836.974999999999</v>
      </c>
    </row>
    <row r="12" spans="1:8" x14ac:dyDescent="0.25">
      <c r="A12" s="3">
        <v>2015</v>
      </c>
      <c r="B12" s="4" t="s">
        <v>22</v>
      </c>
      <c r="C12" s="4">
        <v>117</v>
      </c>
      <c r="D12" s="4" t="s">
        <v>6</v>
      </c>
      <c r="E12" s="4" t="s">
        <v>39</v>
      </c>
      <c r="F12" s="4">
        <v>5010027</v>
      </c>
      <c r="G12" s="4" t="s">
        <v>28</v>
      </c>
      <c r="H12" s="7">
        <v>31839.48</v>
      </c>
    </row>
    <row r="13" spans="1:8" x14ac:dyDescent="0.25">
      <c r="A13" s="3">
        <v>2015</v>
      </c>
      <c r="B13" s="4" t="s">
        <v>23</v>
      </c>
      <c r="C13" s="4">
        <v>117</v>
      </c>
      <c r="D13" s="4" t="s">
        <v>6</v>
      </c>
      <c r="E13" s="4" t="s">
        <v>39</v>
      </c>
      <c r="F13" s="4">
        <v>5010027</v>
      </c>
      <c r="G13" s="4" t="s">
        <v>28</v>
      </c>
      <c r="H13" s="7">
        <v>31625.267</v>
      </c>
    </row>
    <row r="14" spans="1:8" x14ac:dyDescent="0.25">
      <c r="A14" s="3">
        <v>2016</v>
      </c>
      <c r="B14" s="4" t="s">
        <v>5</v>
      </c>
      <c r="C14" s="4">
        <v>117</v>
      </c>
      <c r="D14" s="4" t="s">
        <v>6</v>
      </c>
      <c r="E14" s="4" t="s">
        <v>39</v>
      </c>
      <c r="F14" s="4">
        <v>5010027</v>
      </c>
      <c r="G14" s="4" t="s">
        <v>28</v>
      </c>
      <c r="H14" s="7">
        <v>34079.370000000003</v>
      </c>
    </row>
    <row r="15" spans="1:8" x14ac:dyDescent="0.25">
      <c r="A15" s="3">
        <v>2016</v>
      </c>
      <c r="B15" s="4" t="s">
        <v>11</v>
      </c>
      <c r="C15" s="4">
        <v>117</v>
      </c>
      <c r="D15" s="4" t="s">
        <v>6</v>
      </c>
      <c r="E15" s="4" t="s">
        <v>39</v>
      </c>
      <c r="F15" s="4">
        <v>5010027</v>
      </c>
      <c r="G15" s="4" t="s">
        <v>28</v>
      </c>
      <c r="H15" s="7">
        <v>33699.781999999999</v>
      </c>
    </row>
    <row r="16" spans="1:8" x14ac:dyDescent="0.25">
      <c r="A16" s="3">
        <v>2016</v>
      </c>
      <c r="B16" s="4" t="s">
        <v>12</v>
      </c>
      <c r="C16" s="4">
        <v>117</v>
      </c>
      <c r="D16" s="4" t="s">
        <v>6</v>
      </c>
      <c r="E16" s="4" t="s">
        <v>39</v>
      </c>
      <c r="F16" s="4">
        <v>5010027</v>
      </c>
      <c r="G16" s="4" t="s">
        <v>28</v>
      </c>
      <c r="H16" s="7">
        <v>33695.248</v>
      </c>
    </row>
    <row r="17" spans="1:8" x14ac:dyDescent="0.25">
      <c r="A17" s="3">
        <v>2016</v>
      </c>
      <c r="B17" s="4" t="s">
        <v>13</v>
      </c>
      <c r="C17" s="4">
        <v>117</v>
      </c>
      <c r="D17" s="4" t="s">
        <v>6</v>
      </c>
      <c r="E17" s="4" t="s">
        <v>39</v>
      </c>
      <c r="F17" s="4">
        <v>5010027</v>
      </c>
      <c r="G17" s="4" t="s">
        <v>28</v>
      </c>
      <c r="H17" s="7">
        <v>33792.375999999997</v>
      </c>
    </row>
    <row r="18" spans="1:8" x14ac:dyDescent="0.25">
      <c r="A18" s="3">
        <v>2016</v>
      </c>
      <c r="B18" s="4" t="s">
        <v>15</v>
      </c>
      <c r="C18" s="4">
        <v>117</v>
      </c>
      <c r="D18" s="4" t="s">
        <v>6</v>
      </c>
      <c r="E18" s="4" t="s">
        <v>39</v>
      </c>
      <c r="F18" s="4">
        <v>5010027</v>
      </c>
      <c r="G18" s="4" t="s">
        <v>28</v>
      </c>
      <c r="H18" s="7">
        <v>33751.237000000001</v>
      </c>
    </row>
    <row r="19" spans="1:8" x14ac:dyDescent="0.25">
      <c r="A19" s="3">
        <v>2016</v>
      </c>
      <c r="B19" s="4" t="s">
        <v>17</v>
      </c>
      <c r="C19" s="4">
        <v>117</v>
      </c>
      <c r="D19" s="4" t="s">
        <v>6</v>
      </c>
      <c r="E19" s="4" t="s">
        <v>39</v>
      </c>
      <c r="F19" s="4">
        <v>5010027</v>
      </c>
      <c r="G19" s="4" t="s">
        <v>28</v>
      </c>
      <c r="H19" s="7">
        <v>34148.383999999998</v>
      </c>
    </row>
    <row r="20" spans="1:8" x14ac:dyDescent="0.25">
      <c r="A20" s="3">
        <v>2016</v>
      </c>
      <c r="B20" s="4" t="s">
        <v>18</v>
      </c>
      <c r="C20" s="4">
        <v>117</v>
      </c>
      <c r="D20" s="4" t="s">
        <v>6</v>
      </c>
      <c r="E20" s="4" t="s">
        <v>39</v>
      </c>
      <c r="F20" s="4">
        <v>5010027</v>
      </c>
      <c r="G20" s="4" t="s">
        <v>28</v>
      </c>
      <c r="H20" s="7">
        <v>34183.913999999997</v>
      </c>
    </row>
    <row r="21" spans="1:8" x14ac:dyDescent="0.25">
      <c r="A21" s="3">
        <v>2016</v>
      </c>
      <c r="B21" s="4" t="s">
        <v>19</v>
      </c>
      <c r="C21" s="4">
        <v>117</v>
      </c>
      <c r="D21" s="4" t="s">
        <v>6</v>
      </c>
      <c r="E21" s="4" t="s">
        <v>39</v>
      </c>
      <c r="F21" s="4">
        <v>5010027</v>
      </c>
      <c r="G21" s="4" t="s">
        <v>28</v>
      </c>
      <c r="H21" s="7">
        <v>34148.383999999998</v>
      </c>
    </row>
    <row r="22" spans="1:8" x14ac:dyDescent="0.25">
      <c r="A22" s="3">
        <v>2016</v>
      </c>
      <c r="B22" s="4" t="s">
        <v>20</v>
      </c>
      <c r="C22" s="4">
        <v>117</v>
      </c>
      <c r="D22" s="4" t="s">
        <v>6</v>
      </c>
      <c r="E22" s="4" t="s">
        <v>39</v>
      </c>
      <c r="F22" s="4">
        <v>5010027</v>
      </c>
      <c r="G22" s="4" t="s">
        <v>28</v>
      </c>
      <c r="H22" s="7">
        <v>34148.383999999998</v>
      </c>
    </row>
    <row r="23" spans="1:8" x14ac:dyDescent="0.25">
      <c r="A23" s="3">
        <v>2016</v>
      </c>
      <c r="B23" s="4" t="s">
        <v>21</v>
      </c>
      <c r="C23" s="4">
        <v>117</v>
      </c>
      <c r="D23" s="4" t="s">
        <v>6</v>
      </c>
      <c r="E23" s="4" t="s">
        <v>39</v>
      </c>
      <c r="F23" s="4">
        <v>5010027</v>
      </c>
      <c r="G23" s="4" t="s">
        <v>28</v>
      </c>
      <c r="H23" s="7">
        <v>34148.383999999998</v>
      </c>
    </row>
    <row r="24" spans="1:8" x14ac:dyDescent="0.25">
      <c r="A24" s="3">
        <v>2016</v>
      </c>
      <c r="B24" s="4" t="s">
        <v>22</v>
      </c>
      <c r="C24" s="4">
        <v>117</v>
      </c>
      <c r="D24" s="4" t="s">
        <v>6</v>
      </c>
      <c r="E24" s="4" t="s">
        <v>39</v>
      </c>
      <c r="F24" s="4">
        <v>5010027</v>
      </c>
      <c r="G24" s="4" t="s">
        <v>28</v>
      </c>
      <c r="H24" s="7">
        <v>34183.997000000003</v>
      </c>
    </row>
    <row r="25" spans="1:8" x14ac:dyDescent="0.25">
      <c r="A25" s="3">
        <v>2016</v>
      </c>
      <c r="B25" s="4" t="s">
        <v>23</v>
      </c>
      <c r="C25" s="4">
        <v>117</v>
      </c>
      <c r="D25" s="4" t="s">
        <v>6</v>
      </c>
      <c r="E25" s="4" t="s">
        <v>39</v>
      </c>
      <c r="F25" s="4">
        <v>5010027</v>
      </c>
      <c r="G25" s="4" t="s">
        <v>28</v>
      </c>
      <c r="H25" s="7">
        <v>34037.065000000002</v>
      </c>
    </row>
    <row r="26" spans="1:8" x14ac:dyDescent="0.25">
      <c r="A26" s="3">
        <v>2017</v>
      </c>
      <c r="B26" s="4" t="s">
        <v>43</v>
      </c>
      <c r="C26" s="4">
        <v>117</v>
      </c>
      <c r="D26" s="4" t="s">
        <v>6</v>
      </c>
      <c r="E26" s="4" t="s">
        <v>39</v>
      </c>
      <c r="F26" s="4">
        <v>5010027</v>
      </c>
      <c r="G26" s="4" t="s">
        <v>28</v>
      </c>
      <c r="H26" s="7">
        <v>412906.837</v>
      </c>
    </row>
    <row r="27" spans="1:8" x14ac:dyDescent="0.25">
      <c r="A27" s="3">
        <v>2018</v>
      </c>
      <c r="B27" s="4" t="s">
        <v>43</v>
      </c>
      <c r="C27" s="4">
        <v>117</v>
      </c>
      <c r="D27" s="4" t="s">
        <v>6</v>
      </c>
      <c r="E27" s="4" t="s">
        <v>39</v>
      </c>
      <c r="F27" s="4">
        <v>5010027</v>
      </c>
      <c r="G27" s="4" t="s">
        <v>28</v>
      </c>
      <c r="H27" s="7">
        <v>418331.83299999998</v>
      </c>
    </row>
    <row r="28" spans="1:8" x14ac:dyDescent="0.25">
      <c r="A28" s="3">
        <v>2019</v>
      </c>
      <c r="B28" s="4" t="s">
        <v>43</v>
      </c>
      <c r="C28" s="4">
        <v>117</v>
      </c>
      <c r="D28" s="4" t="s">
        <v>6</v>
      </c>
      <c r="E28" s="4" t="s">
        <v>39</v>
      </c>
      <c r="F28" s="4">
        <v>5010027</v>
      </c>
      <c r="G28" s="4" t="s">
        <v>28</v>
      </c>
      <c r="H28" s="7">
        <v>424908.37300000002</v>
      </c>
    </row>
    <row r="29" spans="1:8" x14ac:dyDescent="0.25">
      <c r="A29" s="3">
        <v>2020</v>
      </c>
      <c r="B29" s="4" t="s">
        <v>43</v>
      </c>
      <c r="C29" s="4">
        <v>117</v>
      </c>
      <c r="D29" s="4" t="s">
        <v>6</v>
      </c>
      <c r="E29" s="4" t="s">
        <v>39</v>
      </c>
      <c r="F29" s="4">
        <v>5010027</v>
      </c>
      <c r="G29" s="4" t="s">
        <v>28</v>
      </c>
      <c r="H29" s="7">
        <v>432359.55699999997</v>
      </c>
    </row>
    <row r="30" spans="1:8" x14ac:dyDescent="0.25">
      <c r="A30" s="3">
        <v>2015</v>
      </c>
      <c r="B30" s="4" t="s">
        <v>5</v>
      </c>
      <c r="C30" s="4">
        <v>117</v>
      </c>
      <c r="D30" s="4" t="s">
        <v>6</v>
      </c>
      <c r="E30" s="4" t="s">
        <v>39</v>
      </c>
      <c r="F30" s="4">
        <v>5010028</v>
      </c>
      <c r="G30" s="4" t="s">
        <v>31</v>
      </c>
      <c r="H30" s="5">
        <v>-46890</v>
      </c>
    </row>
    <row r="31" spans="1:8" x14ac:dyDescent="0.25">
      <c r="A31" s="3">
        <v>2015</v>
      </c>
      <c r="B31" s="4" t="s">
        <v>11</v>
      </c>
      <c r="C31" s="4">
        <v>117</v>
      </c>
      <c r="D31" s="4" t="s">
        <v>6</v>
      </c>
      <c r="E31" s="4" t="s">
        <v>39</v>
      </c>
      <c r="F31" s="4">
        <v>5010028</v>
      </c>
      <c r="G31" s="4" t="s">
        <v>31</v>
      </c>
      <c r="H31" s="5">
        <v>-46890</v>
      </c>
    </row>
    <row r="32" spans="1:8" x14ac:dyDescent="0.25">
      <c r="A32" s="3">
        <v>2015</v>
      </c>
      <c r="B32" s="4" t="s">
        <v>12</v>
      </c>
      <c r="C32" s="4">
        <v>117</v>
      </c>
      <c r="D32" s="4" t="s">
        <v>6</v>
      </c>
      <c r="E32" s="4" t="s">
        <v>39</v>
      </c>
      <c r="F32" s="4">
        <v>5010028</v>
      </c>
      <c r="G32" s="4" t="s">
        <v>31</v>
      </c>
      <c r="H32" s="5">
        <v>-46890</v>
      </c>
    </row>
    <row r="33" spans="1:8" x14ac:dyDescent="0.25">
      <c r="A33" s="3">
        <v>2015</v>
      </c>
      <c r="B33" s="4" t="s">
        <v>13</v>
      </c>
      <c r="C33" s="4">
        <v>117</v>
      </c>
      <c r="D33" s="4" t="s">
        <v>6</v>
      </c>
      <c r="E33" s="4" t="s">
        <v>39</v>
      </c>
      <c r="F33" s="4">
        <v>5010028</v>
      </c>
      <c r="G33" s="4" t="s">
        <v>31</v>
      </c>
      <c r="H33" s="5">
        <v>-46890</v>
      </c>
    </row>
    <row r="34" spans="1:8" x14ac:dyDescent="0.25">
      <c r="A34" s="3">
        <v>2015</v>
      </c>
      <c r="B34" s="4" t="s">
        <v>15</v>
      </c>
      <c r="C34" s="4">
        <v>117</v>
      </c>
      <c r="D34" s="4" t="s">
        <v>6</v>
      </c>
      <c r="E34" s="4" t="s">
        <v>39</v>
      </c>
      <c r="F34" s="4">
        <v>5010028</v>
      </c>
      <c r="G34" s="4" t="s">
        <v>31</v>
      </c>
      <c r="H34" s="5">
        <v>-46890</v>
      </c>
    </row>
    <row r="35" spans="1:8" x14ac:dyDescent="0.25">
      <c r="A35" s="3">
        <v>2015</v>
      </c>
      <c r="B35" s="4" t="s">
        <v>17</v>
      </c>
      <c r="C35" s="4">
        <v>117</v>
      </c>
      <c r="D35" s="4" t="s">
        <v>6</v>
      </c>
      <c r="E35" s="4" t="s">
        <v>39</v>
      </c>
      <c r="F35" s="4">
        <v>5010028</v>
      </c>
      <c r="G35" s="4" t="s">
        <v>31</v>
      </c>
      <c r="H35" s="5">
        <v>-46890</v>
      </c>
    </row>
    <row r="36" spans="1:8" x14ac:dyDescent="0.25">
      <c r="A36" s="3">
        <v>2015</v>
      </c>
      <c r="B36" s="4" t="s">
        <v>18</v>
      </c>
      <c r="C36" s="4">
        <v>117</v>
      </c>
      <c r="D36" s="4" t="s">
        <v>6</v>
      </c>
      <c r="E36" s="4" t="s">
        <v>39</v>
      </c>
      <c r="F36" s="4">
        <v>5010028</v>
      </c>
      <c r="G36" s="4" t="s">
        <v>31</v>
      </c>
      <c r="H36" s="5">
        <v>-46890</v>
      </c>
    </row>
    <row r="37" spans="1:8" x14ac:dyDescent="0.25">
      <c r="A37" s="3">
        <v>2015</v>
      </c>
      <c r="B37" s="4" t="s">
        <v>19</v>
      </c>
      <c r="C37" s="4">
        <v>117</v>
      </c>
      <c r="D37" s="4" t="s">
        <v>6</v>
      </c>
      <c r="E37" s="4" t="s">
        <v>39</v>
      </c>
      <c r="F37" s="4">
        <v>5010028</v>
      </c>
      <c r="G37" s="4" t="s">
        <v>31</v>
      </c>
      <c r="H37" s="5">
        <v>-46890</v>
      </c>
    </row>
    <row r="38" spans="1:8" x14ac:dyDescent="0.25">
      <c r="A38" s="3">
        <v>2015</v>
      </c>
      <c r="B38" s="4" t="s">
        <v>20</v>
      </c>
      <c r="C38" s="4">
        <v>117</v>
      </c>
      <c r="D38" s="4" t="s">
        <v>6</v>
      </c>
      <c r="E38" s="4" t="s">
        <v>39</v>
      </c>
      <c r="F38" s="4">
        <v>5010028</v>
      </c>
      <c r="G38" s="4" t="s">
        <v>31</v>
      </c>
      <c r="H38" s="5">
        <v>-46890</v>
      </c>
    </row>
    <row r="39" spans="1:8" x14ac:dyDescent="0.25">
      <c r="A39" s="3">
        <v>2015</v>
      </c>
      <c r="B39" s="4" t="s">
        <v>21</v>
      </c>
      <c r="C39" s="4">
        <v>117</v>
      </c>
      <c r="D39" s="4" t="s">
        <v>6</v>
      </c>
      <c r="E39" s="4" t="s">
        <v>39</v>
      </c>
      <c r="F39" s="4">
        <v>5010028</v>
      </c>
      <c r="G39" s="4" t="s">
        <v>31</v>
      </c>
      <c r="H39" s="5">
        <v>-46890</v>
      </c>
    </row>
    <row r="40" spans="1:8" x14ac:dyDescent="0.25">
      <c r="A40" s="3">
        <v>2015</v>
      </c>
      <c r="B40" s="4" t="s">
        <v>22</v>
      </c>
      <c r="C40" s="4">
        <v>117</v>
      </c>
      <c r="D40" s="4" t="s">
        <v>6</v>
      </c>
      <c r="E40" s="4" t="s">
        <v>39</v>
      </c>
      <c r="F40" s="4">
        <v>5010028</v>
      </c>
      <c r="G40" s="4" t="s">
        <v>31</v>
      </c>
      <c r="H40" s="5">
        <v>-46890</v>
      </c>
    </row>
    <row r="41" spans="1:8" x14ac:dyDescent="0.25">
      <c r="A41" s="3">
        <v>2015</v>
      </c>
      <c r="B41" s="4" t="s">
        <v>23</v>
      </c>
      <c r="C41" s="4">
        <v>117</v>
      </c>
      <c r="D41" s="4" t="s">
        <v>6</v>
      </c>
      <c r="E41" s="4" t="s">
        <v>39</v>
      </c>
      <c r="F41" s="4">
        <v>5010028</v>
      </c>
      <c r="G41" s="4" t="s">
        <v>31</v>
      </c>
      <c r="H41" s="5">
        <v>-46890</v>
      </c>
    </row>
    <row r="42" spans="1:8" x14ac:dyDescent="0.25">
      <c r="A42" s="3">
        <v>2016</v>
      </c>
      <c r="B42" s="4" t="s">
        <v>5</v>
      </c>
      <c r="C42" s="4">
        <v>117</v>
      </c>
      <c r="D42" s="4" t="s">
        <v>6</v>
      </c>
      <c r="E42" s="4" t="s">
        <v>39</v>
      </c>
      <c r="F42" s="4">
        <v>5010028</v>
      </c>
      <c r="G42" s="4" t="s">
        <v>31</v>
      </c>
      <c r="H42" s="5">
        <v>-46890</v>
      </c>
    </row>
    <row r="43" spans="1:8" x14ac:dyDescent="0.25">
      <c r="A43" s="3">
        <v>2016</v>
      </c>
      <c r="B43" s="4" t="s">
        <v>11</v>
      </c>
      <c r="C43" s="4">
        <v>117</v>
      </c>
      <c r="D43" s="4" t="s">
        <v>6</v>
      </c>
      <c r="E43" s="4" t="s">
        <v>39</v>
      </c>
      <c r="F43" s="4">
        <v>5010028</v>
      </c>
      <c r="G43" s="4" t="s">
        <v>31</v>
      </c>
      <c r="H43" s="5">
        <v>-46890</v>
      </c>
    </row>
    <row r="44" spans="1:8" x14ac:dyDescent="0.25">
      <c r="A44" s="3">
        <v>2016</v>
      </c>
      <c r="B44" s="4" t="s">
        <v>12</v>
      </c>
      <c r="C44" s="4">
        <v>117</v>
      </c>
      <c r="D44" s="4" t="s">
        <v>6</v>
      </c>
      <c r="E44" s="4" t="s">
        <v>39</v>
      </c>
      <c r="F44" s="4">
        <v>5010028</v>
      </c>
      <c r="G44" s="4" t="s">
        <v>31</v>
      </c>
      <c r="H44" s="5">
        <v>-46890</v>
      </c>
    </row>
    <row r="45" spans="1:8" x14ac:dyDescent="0.25">
      <c r="A45" s="3">
        <v>2016</v>
      </c>
      <c r="B45" s="4" t="s">
        <v>13</v>
      </c>
      <c r="C45" s="4">
        <v>117</v>
      </c>
      <c r="D45" s="4" t="s">
        <v>6</v>
      </c>
      <c r="E45" s="4" t="s">
        <v>39</v>
      </c>
      <c r="F45" s="4">
        <v>5010028</v>
      </c>
      <c r="G45" s="4" t="s">
        <v>31</v>
      </c>
      <c r="H45" s="5">
        <v>-46890</v>
      </c>
    </row>
    <row r="46" spans="1:8" x14ac:dyDescent="0.25">
      <c r="A46" s="3">
        <v>2016</v>
      </c>
      <c r="B46" s="4" t="s">
        <v>15</v>
      </c>
      <c r="C46" s="4">
        <v>117</v>
      </c>
      <c r="D46" s="4" t="s">
        <v>6</v>
      </c>
      <c r="E46" s="4" t="s">
        <v>39</v>
      </c>
      <c r="F46" s="4">
        <v>5010028</v>
      </c>
      <c r="G46" s="4" t="s">
        <v>31</v>
      </c>
      <c r="H46" s="5">
        <v>-46890</v>
      </c>
    </row>
    <row r="47" spans="1:8" x14ac:dyDescent="0.25">
      <c r="A47" s="3">
        <v>2016</v>
      </c>
      <c r="B47" s="4" t="s">
        <v>17</v>
      </c>
      <c r="C47" s="4">
        <v>117</v>
      </c>
      <c r="D47" s="4" t="s">
        <v>6</v>
      </c>
      <c r="E47" s="4" t="s">
        <v>39</v>
      </c>
      <c r="F47" s="4">
        <v>5010028</v>
      </c>
      <c r="G47" s="4" t="s">
        <v>31</v>
      </c>
      <c r="H47" s="5">
        <v>-46890</v>
      </c>
    </row>
    <row r="48" spans="1:8" x14ac:dyDescent="0.25">
      <c r="A48" s="3">
        <v>2016</v>
      </c>
      <c r="B48" s="4" t="s">
        <v>18</v>
      </c>
      <c r="C48" s="4">
        <v>117</v>
      </c>
      <c r="D48" s="4" t="s">
        <v>6</v>
      </c>
      <c r="E48" s="4" t="s">
        <v>39</v>
      </c>
      <c r="F48" s="4">
        <v>5010028</v>
      </c>
      <c r="G48" s="4" t="s">
        <v>31</v>
      </c>
      <c r="H48" s="5">
        <v>-46890</v>
      </c>
    </row>
    <row r="49" spans="1:8" x14ac:dyDescent="0.25">
      <c r="A49" s="3">
        <v>2016</v>
      </c>
      <c r="B49" s="4" t="s">
        <v>19</v>
      </c>
      <c r="C49" s="4">
        <v>117</v>
      </c>
      <c r="D49" s="4" t="s">
        <v>6</v>
      </c>
      <c r="E49" s="4" t="s">
        <v>39</v>
      </c>
      <c r="F49" s="4">
        <v>5010028</v>
      </c>
      <c r="G49" s="4" t="s">
        <v>31</v>
      </c>
      <c r="H49" s="5">
        <v>-46890</v>
      </c>
    </row>
    <row r="50" spans="1:8" x14ac:dyDescent="0.25">
      <c r="A50" s="3">
        <v>2016</v>
      </c>
      <c r="B50" s="4" t="s">
        <v>20</v>
      </c>
      <c r="C50" s="4">
        <v>117</v>
      </c>
      <c r="D50" s="4" t="s">
        <v>6</v>
      </c>
      <c r="E50" s="4" t="s">
        <v>39</v>
      </c>
      <c r="F50" s="4">
        <v>5010028</v>
      </c>
      <c r="G50" s="4" t="s">
        <v>31</v>
      </c>
      <c r="H50" s="5">
        <v>-46890</v>
      </c>
    </row>
    <row r="51" spans="1:8" x14ac:dyDescent="0.25">
      <c r="A51" s="3">
        <v>2016</v>
      </c>
      <c r="B51" s="4" t="s">
        <v>21</v>
      </c>
      <c r="C51" s="4">
        <v>117</v>
      </c>
      <c r="D51" s="4" t="s">
        <v>6</v>
      </c>
      <c r="E51" s="4" t="s">
        <v>39</v>
      </c>
      <c r="F51" s="4">
        <v>5010028</v>
      </c>
      <c r="G51" s="4" t="s">
        <v>31</v>
      </c>
      <c r="H51" s="5">
        <v>-46890</v>
      </c>
    </row>
    <row r="52" spans="1:8" x14ac:dyDescent="0.25">
      <c r="A52" s="3">
        <v>2016</v>
      </c>
      <c r="B52" s="4" t="s">
        <v>22</v>
      </c>
      <c r="C52" s="4">
        <v>117</v>
      </c>
      <c r="D52" s="4" t="s">
        <v>6</v>
      </c>
      <c r="E52" s="4" t="s">
        <v>39</v>
      </c>
      <c r="F52" s="4">
        <v>5010028</v>
      </c>
      <c r="G52" s="4" t="s">
        <v>31</v>
      </c>
      <c r="H52" s="5">
        <v>-46890</v>
      </c>
    </row>
    <row r="53" spans="1:8" x14ac:dyDescent="0.25">
      <c r="A53" s="3">
        <v>2016</v>
      </c>
      <c r="B53" s="4" t="s">
        <v>23</v>
      </c>
      <c r="C53" s="4">
        <v>117</v>
      </c>
      <c r="D53" s="4" t="s">
        <v>6</v>
      </c>
      <c r="E53" s="4" t="s">
        <v>39</v>
      </c>
      <c r="F53" s="4">
        <v>5010028</v>
      </c>
      <c r="G53" s="4" t="s">
        <v>31</v>
      </c>
      <c r="H53" s="5">
        <v>-46890</v>
      </c>
    </row>
    <row r="54" spans="1:8" x14ac:dyDescent="0.25">
      <c r="A54" s="3">
        <v>2017</v>
      </c>
      <c r="B54" s="4" t="s">
        <v>43</v>
      </c>
      <c r="C54" s="4">
        <v>117</v>
      </c>
      <c r="D54" s="4" t="s">
        <v>6</v>
      </c>
      <c r="E54" s="4" t="s">
        <v>39</v>
      </c>
      <c r="F54" s="4">
        <v>5010028</v>
      </c>
      <c r="G54" s="4" t="s">
        <v>31</v>
      </c>
      <c r="H54" s="5">
        <v>-562680</v>
      </c>
    </row>
    <row r="55" spans="1:8" x14ac:dyDescent="0.25">
      <c r="A55" s="3">
        <v>2018</v>
      </c>
      <c r="B55" s="4" t="s">
        <v>43</v>
      </c>
      <c r="C55" s="4">
        <v>117</v>
      </c>
      <c r="D55" s="4" t="s">
        <v>6</v>
      </c>
      <c r="E55" s="4" t="s">
        <v>39</v>
      </c>
      <c r="F55" s="4">
        <v>5010028</v>
      </c>
      <c r="G55" s="4" t="s">
        <v>31</v>
      </c>
      <c r="H55" s="5">
        <v>-562680</v>
      </c>
    </row>
    <row r="56" spans="1:8" x14ac:dyDescent="0.25">
      <c r="A56" s="3">
        <v>2019</v>
      </c>
      <c r="B56" s="4" t="s">
        <v>43</v>
      </c>
      <c r="C56" s="4">
        <v>117</v>
      </c>
      <c r="D56" s="4" t="s">
        <v>6</v>
      </c>
      <c r="E56" s="4" t="s">
        <v>39</v>
      </c>
      <c r="F56" s="4">
        <v>5010028</v>
      </c>
      <c r="G56" s="4" t="s">
        <v>31</v>
      </c>
      <c r="H56" s="5">
        <v>-562680</v>
      </c>
    </row>
    <row r="57" spans="1:8" x14ac:dyDescent="0.25">
      <c r="A57" s="3">
        <v>2020</v>
      </c>
      <c r="B57" s="4" t="s">
        <v>43</v>
      </c>
      <c r="C57" s="4">
        <v>117</v>
      </c>
      <c r="D57" s="4" t="s">
        <v>6</v>
      </c>
      <c r="E57" s="4" t="s">
        <v>39</v>
      </c>
      <c r="F57" s="4">
        <v>5010028</v>
      </c>
      <c r="G57" s="4" t="s">
        <v>31</v>
      </c>
      <c r="H57" s="5">
        <v>-562680</v>
      </c>
    </row>
    <row r="58" spans="1:8" x14ac:dyDescent="0.25">
      <c r="A58" s="3">
        <v>2015</v>
      </c>
      <c r="B58" s="4" t="s">
        <v>5</v>
      </c>
      <c r="C58" s="4">
        <v>117</v>
      </c>
      <c r="D58" s="4" t="s">
        <v>6</v>
      </c>
      <c r="E58" s="4" t="s">
        <v>42</v>
      </c>
      <c r="F58" s="4">
        <v>5020004</v>
      </c>
      <c r="G58" s="4" t="s">
        <v>29</v>
      </c>
      <c r="H58" s="5">
        <v>19673.114000000001</v>
      </c>
    </row>
    <row r="59" spans="1:8" x14ac:dyDescent="0.25">
      <c r="A59" s="3">
        <v>2015</v>
      </c>
      <c r="B59" s="4" t="s">
        <v>11</v>
      </c>
      <c r="C59" s="4">
        <v>117</v>
      </c>
      <c r="D59" s="4" t="s">
        <v>6</v>
      </c>
      <c r="E59" s="4" t="s">
        <v>42</v>
      </c>
      <c r="F59" s="4">
        <v>5020004</v>
      </c>
      <c r="G59" s="4" t="s">
        <v>29</v>
      </c>
      <c r="H59" s="5">
        <v>19524.787</v>
      </c>
    </row>
    <row r="60" spans="1:8" x14ac:dyDescent="0.25">
      <c r="A60" s="3">
        <v>2015</v>
      </c>
      <c r="B60" s="4" t="s">
        <v>12</v>
      </c>
      <c r="C60" s="4">
        <v>117</v>
      </c>
      <c r="D60" s="4" t="s">
        <v>6</v>
      </c>
      <c r="E60" s="4" t="s">
        <v>42</v>
      </c>
      <c r="F60" s="4">
        <v>5020004</v>
      </c>
      <c r="G60" s="4" t="s">
        <v>29</v>
      </c>
      <c r="H60" s="5">
        <v>19520.264999999999</v>
      </c>
    </row>
    <row r="61" spans="1:8" x14ac:dyDescent="0.25">
      <c r="A61" s="3">
        <v>2015</v>
      </c>
      <c r="B61" s="4" t="s">
        <v>13</v>
      </c>
      <c r="C61" s="4">
        <v>117</v>
      </c>
      <c r="D61" s="4" t="s">
        <v>6</v>
      </c>
      <c r="E61" s="4" t="s">
        <v>42</v>
      </c>
      <c r="F61" s="4">
        <v>5020004</v>
      </c>
      <c r="G61" s="4" t="s">
        <v>29</v>
      </c>
      <c r="H61" s="5">
        <v>19508.083999999999</v>
      </c>
    </row>
    <row r="62" spans="1:8" x14ac:dyDescent="0.25">
      <c r="A62" s="3">
        <v>2015</v>
      </c>
      <c r="B62" s="4" t="s">
        <v>15</v>
      </c>
      <c r="C62" s="4">
        <v>117</v>
      </c>
      <c r="D62" s="4" t="s">
        <v>6</v>
      </c>
      <c r="E62" s="4" t="s">
        <v>42</v>
      </c>
      <c r="F62" s="4">
        <v>5020004</v>
      </c>
      <c r="G62" s="4" t="s">
        <v>29</v>
      </c>
      <c r="H62" s="5">
        <v>19515.167000000001</v>
      </c>
    </row>
    <row r="63" spans="1:8" x14ac:dyDescent="0.25">
      <c r="A63" s="3">
        <v>2015</v>
      </c>
      <c r="B63" s="4" t="s">
        <v>17</v>
      </c>
      <c r="C63" s="4">
        <v>117</v>
      </c>
      <c r="D63" s="4" t="s">
        <v>6</v>
      </c>
      <c r="E63" s="4" t="s">
        <v>42</v>
      </c>
      <c r="F63" s="4">
        <v>5020004</v>
      </c>
      <c r="G63" s="4" t="s">
        <v>29</v>
      </c>
      <c r="H63" s="5">
        <v>19675.554</v>
      </c>
    </row>
    <row r="64" spans="1:8" x14ac:dyDescent="0.25">
      <c r="A64" s="3">
        <v>2015</v>
      </c>
      <c r="B64" s="4" t="s">
        <v>18</v>
      </c>
      <c r="C64" s="4">
        <v>117</v>
      </c>
      <c r="D64" s="4" t="s">
        <v>6</v>
      </c>
      <c r="E64" s="4" t="s">
        <v>42</v>
      </c>
      <c r="F64" s="4">
        <v>5020004</v>
      </c>
      <c r="G64" s="4" t="s">
        <v>29</v>
      </c>
      <c r="H64" s="5">
        <v>19794.014999999999</v>
      </c>
    </row>
    <row r="65" spans="1:8" x14ac:dyDescent="0.25">
      <c r="A65" s="3">
        <v>2015</v>
      </c>
      <c r="B65" s="4" t="s">
        <v>19</v>
      </c>
      <c r="C65" s="4">
        <v>117</v>
      </c>
      <c r="D65" s="4" t="s">
        <v>6</v>
      </c>
      <c r="E65" s="4" t="s">
        <v>42</v>
      </c>
      <c r="F65" s="4">
        <v>5020004</v>
      </c>
      <c r="G65" s="4" t="s">
        <v>29</v>
      </c>
      <c r="H65" s="5">
        <v>19802.816999999999</v>
      </c>
    </row>
    <row r="66" spans="1:8" x14ac:dyDescent="0.25">
      <c r="A66" s="3">
        <v>2015</v>
      </c>
      <c r="B66" s="4" t="s">
        <v>20</v>
      </c>
      <c r="C66" s="4">
        <v>117</v>
      </c>
      <c r="D66" s="4" t="s">
        <v>6</v>
      </c>
      <c r="E66" s="4" t="s">
        <v>42</v>
      </c>
      <c r="F66" s="4">
        <v>5020004</v>
      </c>
      <c r="G66" s="4" t="s">
        <v>29</v>
      </c>
      <c r="H66" s="5">
        <v>19784.48</v>
      </c>
    </row>
    <row r="67" spans="1:8" x14ac:dyDescent="0.25">
      <c r="A67" s="3">
        <v>2015</v>
      </c>
      <c r="B67" s="4" t="s">
        <v>21</v>
      </c>
      <c r="C67" s="4">
        <v>117</v>
      </c>
      <c r="D67" s="4" t="s">
        <v>6</v>
      </c>
      <c r="E67" s="4" t="s">
        <v>42</v>
      </c>
      <c r="F67" s="4">
        <v>5020004</v>
      </c>
      <c r="G67" s="4" t="s">
        <v>29</v>
      </c>
      <c r="H67" s="5">
        <v>19783.435000000001</v>
      </c>
    </row>
    <row r="68" spans="1:8" x14ac:dyDescent="0.25">
      <c r="A68" s="3">
        <v>2015</v>
      </c>
      <c r="B68" s="4" t="s">
        <v>22</v>
      </c>
      <c r="C68" s="4">
        <v>117</v>
      </c>
      <c r="D68" s="4" t="s">
        <v>6</v>
      </c>
      <c r="E68" s="4" t="s">
        <v>42</v>
      </c>
      <c r="F68" s="4">
        <v>5020004</v>
      </c>
      <c r="G68" s="4" t="s">
        <v>29</v>
      </c>
      <c r="H68" s="5">
        <v>19784.513999999999</v>
      </c>
    </row>
    <row r="69" spans="1:8" x14ac:dyDescent="0.25">
      <c r="A69" s="3">
        <v>2015</v>
      </c>
      <c r="B69" s="4" t="s">
        <v>23</v>
      </c>
      <c r="C69" s="4">
        <v>117</v>
      </c>
      <c r="D69" s="4" t="s">
        <v>6</v>
      </c>
      <c r="E69" s="4" t="s">
        <v>42</v>
      </c>
      <c r="F69" s="4">
        <v>5020004</v>
      </c>
      <c r="G69" s="4" t="s">
        <v>29</v>
      </c>
      <c r="H69" s="5">
        <v>19758.714</v>
      </c>
    </row>
    <row r="70" spans="1:8" x14ac:dyDescent="0.25">
      <c r="A70" s="3">
        <v>2016</v>
      </c>
      <c r="B70" s="4" t="s">
        <v>5</v>
      </c>
      <c r="C70" s="4">
        <v>117</v>
      </c>
      <c r="D70" s="4" t="s">
        <v>6</v>
      </c>
      <c r="E70" s="4" t="s">
        <v>42</v>
      </c>
      <c r="F70" s="4">
        <v>5020004</v>
      </c>
      <c r="G70" s="4" t="s">
        <v>29</v>
      </c>
      <c r="H70" s="5">
        <v>21431.657999999999</v>
      </c>
    </row>
    <row r="71" spans="1:8" x14ac:dyDescent="0.25">
      <c r="A71" s="3">
        <v>2016</v>
      </c>
      <c r="B71" s="4" t="s">
        <v>11</v>
      </c>
      <c r="C71" s="4">
        <v>117</v>
      </c>
      <c r="D71" s="4" t="s">
        <v>6</v>
      </c>
      <c r="E71" s="4" t="s">
        <v>42</v>
      </c>
      <c r="F71" s="4">
        <v>5020004</v>
      </c>
      <c r="G71" s="4" t="s">
        <v>29</v>
      </c>
      <c r="H71" s="5">
        <v>21147.219000000001</v>
      </c>
    </row>
    <row r="72" spans="1:8" x14ac:dyDescent="0.25">
      <c r="A72" s="3">
        <v>2016</v>
      </c>
      <c r="B72" s="4" t="s">
        <v>12</v>
      </c>
      <c r="C72" s="4">
        <v>117</v>
      </c>
      <c r="D72" s="4" t="s">
        <v>6</v>
      </c>
      <c r="E72" s="4" t="s">
        <v>42</v>
      </c>
      <c r="F72" s="4">
        <v>5020004</v>
      </c>
      <c r="G72" s="4" t="s">
        <v>29</v>
      </c>
      <c r="H72" s="5">
        <v>21144.92</v>
      </c>
    </row>
    <row r="73" spans="1:8" x14ac:dyDescent="0.25">
      <c r="A73" s="3">
        <v>2016</v>
      </c>
      <c r="B73" s="4" t="s">
        <v>13</v>
      </c>
      <c r="C73" s="4">
        <v>117</v>
      </c>
      <c r="D73" s="4" t="s">
        <v>6</v>
      </c>
      <c r="E73" s="4" t="s">
        <v>42</v>
      </c>
      <c r="F73" s="4">
        <v>5020004</v>
      </c>
      <c r="G73" s="4" t="s">
        <v>29</v>
      </c>
      <c r="H73" s="5">
        <v>21132.091</v>
      </c>
    </row>
    <row r="74" spans="1:8" x14ac:dyDescent="0.25">
      <c r="A74" s="3">
        <v>2016</v>
      </c>
      <c r="B74" s="4" t="s">
        <v>15</v>
      </c>
      <c r="C74" s="4">
        <v>117</v>
      </c>
      <c r="D74" s="4" t="s">
        <v>6</v>
      </c>
      <c r="E74" s="4" t="s">
        <v>42</v>
      </c>
      <c r="F74" s="4">
        <v>5020004</v>
      </c>
      <c r="G74" s="4" t="s">
        <v>29</v>
      </c>
      <c r="H74" s="5">
        <v>21110.814999999999</v>
      </c>
    </row>
    <row r="75" spans="1:8" x14ac:dyDescent="0.25">
      <c r="A75" s="3">
        <v>2016</v>
      </c>
      <c r="B75" s="4" t="s">
        <v>17</v>
      </c>
      <c r="C75" s="4">
        <v>117</v>
      </c>
      <c r="D75" s="4" t="s">
        <v>6</v>
      </c>
      <c r="E75" s="4" t="s">
        <v>42</v>
      </c>
      <c r="F75" s="4">
        <v>5020004</v>
      </c>
      <c r="G75" s="4" t="s">
        <v>29</v>
      </c>
      <c r="H75" s="5">
        <v>21374.436000000002</v>
      </c>
    </row>
    <row r="76" spans="1:8" x14ac:dyDescent="0.25">
      <c r="A76" s="3">
        <v>2016</v>
      </c>
      <c r="B76" s="4" t="s">
        <v>18</v>
      </c>
      <c r="C76" s="4">
        <v>117</v>
      </c>
      <c r="D76" s="4" t="s">
        <v>6</v>
      </c>
      <c r="E76" s="4" t="s">
        <v>42</v>
      </c>
      <c r="F76" s="4">
        <v>5020004</v>
      </c>
      <c r="G76" s="4" t="s">
        <v>29</v>
      </c>
      <c r="H76" s="5">
        <v>21392.436000000002</v>
      </c>
    </row>
    <row r="77" spans="1:8" x14ac:dyDescent="0.25">
      <c r="A77" s="3">
        <v>2016</v>
      </c>
      <c r="B77" s="4" t="s">
        <v>19</v>
      </c>
      <c r="C77" s="4">
        <v>117</v>
      </c>
      <c r="D77" s="4" t="s">
        <v>6</v>
      </c>
      <c r="E77" s="4" t="s">
        <v>42</v>
      </c>
      <c r="F77" s="4">
        <v>5020004</v>
      </c>
      <c r="G77" s="4" t="s">
        <v>29</v>
      </c>
      <c r="H77" s="5">
        <v>21374.436000000002</v>
      </c>
    </row>
    <row r="78" spans="1:8" x14ac:dyDescent="0.25">
      <c r="A78" s="3">
        <v>2016</v>
      </c>
      <c r="B78" s="4" t="s">
        <v>20</v>
      </c>
      <c r="C78" s="4">
        <v>117</v>
      </c>
      <c r="D78" s="4" t="s">
        <v>6</v>
      </c>
      <c r="E78" s="4" t="s">
        <v>42</v>
      </c>
      <c r="F78" s="4">
        <v>5020004</v>
      </c>
      <c r="G78" s="4" t="s">
        <v>29</v>
      </c>
      <c r="H78" s="5">
        <v>21374.436000000002</v>
      </c>
    </row>
    <row r="79" spans="1:8" x14ac:dyDescent="0.25">
      <c r="A79" s="3">
        <v>2016</v>
      </c>
      <c r="B79" s="4" t="s">
        <v>21</v>
      </c>
      <c r="C79" s="4">
        <v>117</v>
      </c>
      <c r="D79" s="4" t="s">
        <v>6</v>
      </c>
      <c r="E79" s="4" t="s">
        <v>42</v>
      </c>
      <c r="F79" s="4">
        <v>5020004</v>
      </c>
      <c r="G79" s="4" t="s">
        <v>29</v>
      </c>
      <c r="H79" s="5">
        <v>21374.436000000002</v>
      </c>
    </row>
    <row r="80" spans="1:8" x14ac:dyDescent="0.25">
      <c r="A80" s="3">
        <v>2016</v>
      </c>
      <c r="B80" s="4" t="s">
        <v>22</v>
      </c>
      <c r="C80" s="4">
        <v>117</v>
      </c>
      <c r="D80" s="4" t="s">
        <v>6</v>
      </c>
      <c r="E80" s="4" t="s">
        <v>42</v>
      </c>
      <c r="F80" s="4">
        <v>5020004</v>
      </c>
      <c r="G80" s="4" t="s">
        <v>29</v>
      </c>
      <c r="H80" s="5">
        <v>21392.475999999999</v>
      </c>
    </row>
    <row r="81" spans="1:8" x14ac:dyDescent="0.25">
      <c r="A81" s="3">
        <v>2016</v>
      </c>
      <c r="B81" s="4" t="s">
        <v>23</v>
      </c>
      <c r="C81" s="4">
        <v>117</v>
      </c>
      <c r="D81" s="4" t="s">
        <v>6</v>
      </c>
      <c r="E81" s="4" t="s">
        <v>42</v>
      </c>
      <c r="F81" s="4">
        <v>5020004</v>
      </c>
      <c r="G81" s="4" t="s">
        <v>29</v>
      </c>
      <c r="H81" s="5">
        <v>21348.345000000001</v>
      </c>
    </row>
    <row r="82" spans="1:8" x14ac:dyDescent="0.25">
      <c r="A82" s="3">
        <v>2017</v>
      </c>
      <c r="B82" s="4" t="s">
        <v>43</v>
      </c>
      <c r="C82" s="4">
        <v>117</v>
      </c>
      <c r="D82" s="4" t="s">
        <v>6</v>
      </c>
      <c r="E82" s="4" t="s">
        <v>42</v>
      </c>
      <c r="F82" s="4">
        <v>5020004</v>
      </c>
      <c r="G82" s="4" t="s">
        <v>29</v>
      </c>
      <c r="H82" s="5">
        <v>257850.76</v>
      </c>
    </row>
    <row r="83" spans="1:8" x14ac:dyDescent="0.25">
      <c r="A83" s="3">
        <v>2018</v>
      </c>
      <c r="B83" s="4" t="s">
        <v>43</v>
      </c>
      <c r="C83" s="4">
        <v>117</v>
      </c>
      <c r="D83" s="4" t="s">
        <v>6</v>
      </c>
      <c r="E83" s="4" t="s">
        <v>42</v>
      </c>
      <c r="F83" s="4">
        <v>5020004</v>
      </c>
      <c r="G83" s="4" t="s">
        <v>29</v>
      </c>
      <c r="H83" s="5">
        <v>260355.24600000001</v>
      </c>
    </row>
    <row r="84" spans="1:8" x14ac:dyDescent="0.25">
      <c r="A84" s="3">
        <v>2019</v>
      </c>
      <c r="B84" s="4" t="s">
        <v>43</v>
      </c>
      <c r="C84" s="4">
        <v>117</v>
      </c>
      <c r="D84" s="4" t="s">
        <v>6</v>
      </c>
      <c r="E84" s="4" t="s">
        <v>42</v>
      </c>
      <c r="F84" s="4">
        <v>5020004</v>
      </c>
      <c r="G84" s="4" t="s">
        <v>29</v>
      </c>
      <c r="H84" s="5">
        <v>263622.62599999999</v>
      </c>
    </row>
    <row r="85" spans="1:8" x14ac:dyDescent="0.25">
      <c r="A85" s="3">
        <v>2020</v>
      </c>
      <c r="B85" s="4" t="s">
        <v>43</v>
      </c>
      <c r="C85" s="4">
        <v>117</v>
      </c>
      <c r="D85" s="4" t="s">
        <v>6</v>
      </c>
      <c r="E85" s="4" t="s">
        <v>42</v>
      </c>
      <c r="F85" s="4">
        <v>5020004</v>
      </c>
      <c r="G85" s="4" t="s">
        <v>29</v>
      </c>
      <c r="H85" s="5">
        <v>267431.64899999998</v>
      </c>
    </row>
    <row r="86" spans="1:8" x14ac:dyDescent="0.25">
      <c r="A86" s="3">
        <v>2015</v>
      </c>
      <c r="B86" s="4" t="s">
        <v>5</v>
      </c>
      <c r="C86" s="4">
        <v>117</v>
      </c>
      <c r="D86" s="4" t="s">
        <v>6</v>
      </c>
      <c r="E86" s="4" t="s">
        <v>40</v>
      </c>
      <c r="F86" s="4">
        <v>5020005</v>
      </c>
      <c r="G86" s="4" t="s">
        <v>32</v>
      </c>
      <c r="H86" s="5">
        <v>2811.817</v>
      </c>
    </row>
    <row r="87" spans="1:8" x14ac:dyDescent="0.25">
      <c r="A87" s="3">
        <v>2015</v>
      </c>
      <c r="B87" s="4" t="s">
        <v>11</v>
      </c>
      <c r="C87" s="4">
        <v>117</v>
      </c>
      <c r="D87" s="4" t="s">
        <v>6</v>
      </c>
      <c r="E87" s="4" t="s">
        <v>40</v>
      </c>
      <c r="F87" s="4">
        <v>5020005</v>
      </c>
      <c r="G87" s="4" t="s">
        <v>32</v>
      </c>
      <c r="H87" s="5">
        <v>2813.8719999999998</v>
      </c>
    </row>
    <row r="88" spans="1:8" x14ac:dyDescent="0.25">
      <c r="A88" s="3">
        <v>2015</v>
      </c>
      <c r="B88" s="4" t="s">
        <v>12</v>
      </c>
      <c r="C88" s="4">
        <v>117</v>
      </c>
      <c r="D88" s="4" t="s">
        <v>6</v>
      </c>
      <c r="E88" s="4" t="s">
        <v>40</v>
      </c>
      <c r="F88" s="4">
        <v>5020005</v>
      </c>
      <c r="G88" s="4" t="s">
        <v>32</v>
      </c>
      <c r="H88" s="5">
        <v>2813.5239999999999</v>
      </c>
    </row>
    <row r="89" spans="1:8" x14ac:dyDescent="0.25">
      <c r="A89" s="3">
        <v>2015</v>
      </c>
      <c r="B89" s="4" t="s">
        <v>13</v>
      </c>
      <c r="C89" s="4">
        <v>117</v>
      </c>
      <c r="D89" s="4" t="s">
        <v>6</v>
      </c>
      <c r="E89" s="4" t="s">
        <v>40</v>
      </c>
      <c r="F89" s="4">
        <v>5020005</v>
      </c>
      <c r="G89" s="4" t="s">
        <v>32</v>
      </c>
      <c r="H89" s="5">
        <v>2812.0239999999999</v>
      </c>
    </row>
    <row r="90" spans="1:8" x14ac:dyDescent="0.25">
      <c r="A90" s="3">
        <v>2015</v>
      </c>
      <c r="B90" s="4" t="s">
        <v>15</v>
      </c>
      <c r="C90" s="4">
        <v>117</v>
      </c>
      <c r="D90" s="4" t="s">
        <v>6</v>
      </c>
      <c r="E90" s="4" t="s">
        <v>40</v>
      </c>
      <c r="F90" s="4">
        <v>5020005</v>
      </c>
      <c r="G90" s="4" t="s">
        <v>32</v>
      </c>
      <c r="H90" s="5">
        <v>2812.6120000000001</v>
      </c>
    </row>
    <row r="91" spans="1:8" x14ac:dyDescent="0.25">
      <c r="A91" s="3">
        <v>2015</v>
      </c>
      <c r="B91" s="4" t="s">
        <v>17</v>
      </c>
      <c r="C91" s="4">
        <v>117</v>
      </c>
      <c r="D91" s="4" t="s">
        <v>6</v>
      </c>
      <c r="E91" s="4" t="s">
        <v>40</v>
      </c>
      <c r="F91" s="4">
        <v>5020005</v>
      </c>
      <c r="G91" s="4" t="s">
        <v>32</v>
      </c>
      <c r="H91" s="5">
        <v>2825.4850000000001</v>
      </c>
    </row>
    <row r="92" spans="1:8" x14ac:dyDescent="0.25">
      <c r="A92" s="3">
        <v>2015</v>
      </c>
      <c r="B92" s="4" t="s">
        <v>18</v>
      </c>
      <c r="C92" s="4">
        <v>117</v>
      </c>
      <c r="D92" s="4" t="s">
        <v>6</v>
      </c>
      <c r="E92" s="4" t="s">
        <v>40</v>
      </c>
      <c r="F92" s="4">
        <v>5020005</v>
      </c>
      <c r="G92" s="4" t="s">
        <v>32</v>
      </c>
      <c r="H92" s="5">
        <v>2832.9850000000001</v>
      </c>
    </row>
    <row r="93" spans="1:8" x14ac:dyDescent="0.25">
      <c r="A93" s="3">
        <v>2015</v>
      </c>
      <c r="B93" s="4" t="s">
        <v>19</v>
      </c>
      <c r="C93" s="4">
        <v>117</v>
      </c>
      <c r="D93" s="4" t="s">
        <v>6</v>
      </c>
      <c r="E93" s="4" t="s">
        <v>40</v>
      </c>
      <c r="F93" s="4">
        <v>5020005</v>
      </c>
      <c r="G93" s="4" t="s">
        <v>32</v>
      </c>
      <c r="H93" s="5">
        <v>2833.66</v>
      </c>
    </row>
    <row r="94" spans="1:8" x14ac:dyDescent="0.25">
      <c r="A94" s="3">
        <v>2015</v>
      </c>
      <c r="B94" s="4" t="s">
        <v>20</v>
      </c>
      <c r="C94" s="4">
        <v>117</v>
      </c>
      <c r="D94" s="4" t="s">
        <v>6</v>
      </c>
      <c r="E94" s="4" t="s">
        <v>40</v>
      </c>
      <c r="F94" s="4">
        <v>5020005</v>
      </c>
      <c r="G94" s="4" t="s">
        <v>32</v>
      </c>
      <c r="H94" s="5">
        <v>2832.2469999999998</v>
      </c>
    </row>
    <row r="95" spans="1:8" x14ac:dyDescent="0.25">
      <c r="A95" s="3">
        <v>2015</v>
      </c>
      <c r="B95" s="4" t="s">
        <v>21</v>
      </c>
      <c r="C95" s="4">
        <v>117</v>
      </c>
      <c r="D95" s="4" t="s">
        <v>6</v>
      </c>
      <c r="E95" s="4" t="s">
        <v>40</v>
      </c>
      <c r="F95" s="4">
        <v>5020005</v>
      </c>
      <c r="G95" s="4" t="s">
        <v>32</v>
      </c>
      <c r="H95" s="5">
        <v>2832.1660000000002</v>
      </c>
    </row>
    <row r="96" spans="1:8" x14ac:dyDescent="0.25">
      <c r="A96" s="3">
        <v>2015</v>
      </c>
      <c r="B96" s="4" t="s">
        <v>22</v>
      </c>
      <c r="C96" s="4">
        <v>117</v>
      </c>
      <c r="D96" s="4" t="s">
        <v>6</v>
      </c>
      <c r="E96" s="4" t="s">
        <v>40</v>
      </c>
      <c r="F96" s="4">
        <v>5020005</v>
      </c>
      <c r="G96" s="4" t="s">
        <v>32</v>
      </c>
      <c r="H96" s="5">
        <v>2832.2489999999998</v>
      </c>
    </row>
    <row r="97" spans="1:8" x14ac:dyDescent="0.25">
      <c r="A97" s="3">
        <v>2015</v>
      </c>
      <c r="B97" s="4" t="s">
        <v>23</v>
      </c>
      <c r="C97" s="4">
        <v>117</v>
      </c>
      <c r="D97" s="4" t="s">
        <v>6</v>
      </c>
      <c r="E97" s="4" t="s">
        <v>40</v>
      </c>
      <c r="F97" s="4">
        <v>5020005</v>
      </c>
      <c r="G97" s="4" t="s">
        <v>32</v>
      </c>
      <c r="H97" s="5">
        <v>2833.7919999999999</v>
      </c>
    </row>
    <row r="98" spans="1:8" x14ac:dyDescent="0.25">
      <c r="A98" s="3">
        <v>2016</v>
      </c>
      <c r="B98" s="4" t="s">
        <v>5</v>
      </c>
      <c r="C98" s="4">
        <v>117</v>
      </c>
      <c r="D98" s="4" t="s">
        <v>6</v>
      </c>
      <c r="E98" s="4" t="s">
        <v>40</v>
      </c>
      <c r="F98" s="4">
        <v>5020005</v>
      </c>
      <c r="G98" s="4" t="s">
        <v>32</v>
      </c>
      <c r="H98" s="5">
        <v>2626.0259999999998</v>
      </c>
    </row>
    <row r="99" spans="1:8" x14ac:dyDescent="0.25">
      <c r="A99" s="3">
        <v>2016</v>
      </c>
      <c r="B99" s="4" t="s">
        <v>11</v>
      </c>
      <c r="C99" s="4">
        <v>117</v>
      </c>
      <c r="D99" s="4" t="s">
        <v>6</v>
      </c>
      <c r="E99" s="4" t="s">
        <v>40</v>
      </c>
      <c r="F99" s="4">
        <v>5020005</v>
      </c>
      <c r="G99" s="4" t="s">
        <v>32</v>
      </c>
      <c r="H99" s="5">
        <v>2627.1729999999998</v>
      </c>
    </row>
    <row r="100" spans="1:8" x14ac:dyDescent="0.25">
      <c r="A100" s="3">
        <v>2016</v>
      </c>
      <c r="B100" s="4" t="s">
        <v>12</v>
      </c>
      <c r="C100" s="4">
        <v>117</v>
      </c>
      <c r="D100" s="4" t="s">
        <v>6</v>
      </c>
      <c r="E100" s="4" t="s">
        <v>40</v>
      </c>
      <c r="F100" s="4">
        <v>5020005</v>
      </c>
      <c r="G100" s="4" t="s">
        <v>32</v>
      </c>
      <c r="H100" s="5">
        <v>2627.1039999999998</v>
      </c>
    </row>
    <row r="101" spans="1:8" x14ac:dyDescent="0.25">
      <c r="A101" s="3">
        <v>2016</v>
      </c>
      <c r="B101" s="4" t="s">
        <v>13</v>
      </c>
      <c r="C101" s="4">
        <v>117</v>
      </c>
      <c r="D101" s="4" t="s">
        <v>6</v>
      </c>
      <c r="E101" s="4" t="s">
        <v>40</v>
      </c>
      <c r="F101" s="4">
        <v>5020005</v>
      </c>
      <c r="G101" s="4" t="s">
        <v>32</v>
      </c>
      <c r="H101" s="5">
        <v>2626.7649999999999</v>
      </c>
    </row>
    <row r="102" spans="1:8" x14ac:dyDescent="0.25">
      <c r="A102" s="3">
        <v>2016</v>
      </c>
      <c r="B102" s="4" t="s">
        <v>15</v>
      </c>
      <c r="C102" s="4">
        <v>117</v>
      </c>
      <c r="D102" s="4" t="s">
        <v>6</v>
      </c>
      <c r="E102" s="4" t="s">
        <v>40</v>
      </c>
      <c r="F102" s="4">
        <v>5020005</v>
      </c>
      <c r="G102" s="4" t="s">
        <v>32</v>
      </c>
      <c r="H102" s="5">
        <v>2626.18</v>
      </c>
    </row>
    <row r="103" spans="1:8" x14ac:dyDescent="0.25">
      <c r="A103" s="3">
        <v>2016</v>
      </c>
      <c r="B103" s="4" t="s">
        <v>17</v>
      </c>
      <c r="C103" s="4">
        <v>117</v>
      </c>
      <c r="D103" s="4" t="s">
        <v>6</v>
      </c>
      <c r="E103" s="4" t="s">
        <v>40</v>
      </c>
      <c r="F103" s="4">
        <v>5020005</v>
      </c>
      <c r="G103" s="4" t="s">
        <v>32</v>
      </c>
      <c r="H103" s="5">
        <v>2634.123</v>
      </c>
    </row>
    <row r="104" spans="1:8" x14ac:dyDescent="0.25">
      <c r="A104" s="3">
        <v>2016</v>
      </c>
      <c r="B104" s="4" t="s">
        <v>18</v>
      </c>
      <c r="C104" s="4">
        <v>117</v>
      </c>
      <c r="D104" s="4" t="s">
        <v>6</v>
      </c>
      <c r="E104" s="4" t="s">
        <v>40</v>
      </c>
      <c r="F104" s="4">
        <v>5020005</v>
      </c>
      <c r="G104" s="4" t="s">
        <v>32</v>
      </c>
      <c r="H104" s="5">
        <v>2634.674</v>
      </c>
    </row>
    <row r="105" spans="1:8" x14ac:dyDescent="0.25">
      <c r="A105" s="3">
        <v>2016</v>
      </c>
      <c r="B105" s="4" t="s">
        <v>19</v>
      </c>
      <c r="C105" s="4">
        <v>117</v>
      </c>
      <c r="D105" s="4" t="s">
        <v>6</v>
      </c>
      <c r="E105" s="4" t="s">
        <v>40</v>
      </c>
      <c r="F105" s="4">
        <v>5020005</v>
      </c>
      <c r="G105" s="4" t="s">
        <v>32</v>
      </c>
      <c r="H105" s="5">
        <v>2634.123</v>
      </c>
    </row>
    <row r="106" spans="1:8" x14ac:dyDescent="0.25">
      <c r="A106" s="3">
        <v>2016</v>
      </c>
      <c r="B106" s="4" t="s">
        <v>20</v>
      </c>
      <c r="C106" s="4">
        <v>117</v>
      </c>
      <c r="D106" s="4" t="s">
        <v>6</v>
      </c>
      <c r="E106" s="4" t="s">
        <v>40</v>
      </c>
      <c r="F106" s="4">
        <v>5020005</v>
      </c>
      <c r="G106" s="4" t="s">
        <v>32</v>
      </c>
      <c r="H106" s="5">
        <v>2634.123</v>
      </c>
    </row>
    <row r="107" spans="1:8" x14ac:dyDescent="0.25">
      <c r="A107" s="3">
        <v>2016</v>
      </c>
      <c r="B107" s="4" t="s">
        <v>21</v>
      </c>
      <c r="C107" s="4">
        <v>117</v>
      </c>
      <c r="D107" s="4" t="s">
        <v>6</v>
      </c>
      <c r="E107" s="4" t="s">
        <v>40</v>
      </c>
      <c r="F107" s="4">
        <v>5020005</v>
      </c>
      <c r="G107" s="4" t="s">
        <v>32</v>
      </c>
      <c r="H107" s="5">
        <v>2634.123</v>
      </c>
    </row>
    <row r="108" spans="1:8" x14ac:dyDescent="0.25">
      <c r="A108" s="3">
        <v>2016</v>
      </c>
      <c r="B108" s="4" t="s">
        <v>22</v>
      </c>
      <c r="C108" s="4">
        <v>117</v>
      </c>
      <c r="D108" s="4" t="s">
        <v>6</v>
      </c>
      <c r="E108" s="4" t="s">
        <v>40</v>
      </c>
      <c r="F108" s="4">
        <v>5020005</v>
      </c>
      <c r="G108" s="4" t="s">
        <v>32</v>
      </c>
      <c r="H108" s="5">
        <v>2634.6759999999999</v>
      </c>
    </row>
    <row r="109" spans="1:8" x14ac:dyDescent="0.25">
      <c r="A109" s="3">
        <v>2016</v>
      </c>
      <c r="B109" s="4" t="s">
        <v>23</v>
      </c>
      <c r="C109" s="4">
        <v>117</v>
      </c>
      <c r="D109" s="4" t="s">
        <v>6</v>
      </c>
      <c r="E109" s="4" t="s">
        <v>40</v>
      </c>
      <c r="F109" s="4">
        <v>5020005</v>
      </c>
      <c r="G109" s="4" t="s">
        <v>32</v>
      </c>
      <c r="H109" s="5">
        <v>2634.7710000000002</v>
      </c>
    </row>
    <row r="110" spans="1:8" x14ac:dyDescent="0.25">
      <c r="A110" s="3">
        <v>2017</v>
      </c>
      <c r="B110" s="4" t="s">
        <v>43</v>
      </c>
      <c r="C110" s="4">
        <v>117</v>
      </c>
      <c r="D110" s="4" t="s">
        <v>6</v>
      </c>
      <c r="E110" s="4" t="s">
        <v>40</v>
      </c>
      <c r="F110" s="4">
        <v>5020005</v>
      </c>
      <c r="G110" s="4" t="s">
        <v>32</v>
      </c>
      <c r="H110" s="5">
        <v>31667.874</v>
      </c>
    </row>
    <row r="111" spans="1:8" x14ac:dyDescent="0.25">
      <c r="A111" s="3">
        <v>2018</v>
      </c>
      <c r="B111" s="4" t="s">
        <v>43</v>
      </c>
      <c r="C111" s="4">
        <v>117</v>
      </c>
      <c r="D111" s="4" t="s">
        <v>6</v>
      </c>
      <c r="E111" s="4" t="s">
        <v>40</v>
      </c>
      <c r="F111" s="4">
        <v>5020005</v>
      </c>
      <c r="G111" s="4" t="s">
        <v>32</v>
      </c>
      <c r="H111" s="5">
        <v>31771.670999999998</v>
      </c>
    </row>
    <row r="112" spans="1:8" x14ac:dyDescent="0.25">
      <c r="A112" s="3">
        <v>2019</v>
      </c>
      <c r="B112" s="4" t="s">
        <v>43</v>
      </c>
      <c r="C112" s="4">
        <v>117</v>
      </c>
      <c r="D112" s="4" t="s">
        <v>6</v>
      </c>
      <c r="E112" s="4" t="s">
        <v>40</v>
      </c>
      <c r="F112" s="4">
        <v>5020005</v>
      </c>
      <c r="G112" s="4" t="s">
        <v>32</v>
      </c>
      <c r="H112" s="5">
        <v>31878.606</v>
      </c>
    </row>
    <row r="113" spans="1:8" x14ac:dyDescent="0.25">
      <c r="A113" s="3">
        <v>2020</v>
      </c>
      <c r="B113" s="4" t="s">
        <v>43</v>
      </c>
      <c r="C113" s="4">
        <v>117</v>
      </c>
      <c r="D113" s="4" t="s">
        <v>6</v>
      </c>
      <c r="E113" s="4" t="s">
        <v>40</v>
      </c>
      <c r="F113" s="4">
        <v>5020005</v>
      </c>
      <c r="G113" s="4" t="s">
        <v>32</v>
      </c>
      <c r="H113" s="5">
        <v>31990.895</v>
      </c>
    </row>
    <row r="114" spans="1:8" x14ac:dyDescent="0.25">
      <c r="A114" s="3">
        <v>2015</v>
      </c>
      <c r="B114" s="4" t="s">
        <v>5</v>
      </c>
      <c r="C114" s="4">
        <v>117</v>
      </c>
      <c r="D114" s="4" t="s">
        <v>6</v>
      </c>
      <c r="E114" s="4" t="s">
        <v>41</v>
      </c>
      <c r="F114" s="4">
        <v>5020007</v>
      </c>
      <c r="G114" s="4" t="s">
        <v>30</v>
      </c>
      <c r="H114" s="5">
        <v>267.17</v>
      </c>
    </row>
    <row r="115" spans="1:8" x14ac:dyDescent="0.25">
      <c r="A115" s="3">
        <v>2015</v>
      </c>
      <c r="B115" s="4" t="s">
        <v>11</v>
      </c>
      <c r="C115" s="4">
        <v>117</v>
      </c>
      <c r="D115" s="4" t="s">
        <v>6</v>
      </c>
      <c r="E115" s="4" t="s">
        <v>41</v>
      </c>
      <c r="F115" s="4">
        <v>5020007</v>
      </c>
      <c r="G115" s="4" t="s">
        <v>30</v>
      </c>
      <c r="H115" s="5">
        <v>267.923</v>
      </c>
    </row>
    <row r="116" spans="1:8" x14ac:dyDescent="0.25">
      <c r="A116" s="3">
        <v>2015</v>
      </c>
      <c r="B116" s="4" t="s">
        <v>12</v>
      </c>
      <c r="C116" s="4">
        <v>117</v>
      </c>
      <c r="D116" s="4" t="s">
        <v>6</v>
      </c>
      <c r="E116" s="4" t="s">
        <v>41</v>
      </c>
      <c r="F116" s="4">
        <v>5020007</v>
      </c>
      <c r="G116" s="4" t="s">
        <v>30</v>
      </c>
      <c r="H116" s="5">
        <v>267.71199999999999</v>
      </c>
    </row>
    <row r="117" spans="1:8" x14ac:dyDescent="0.25">
      <c r="A117" s="3">
        <v>2015</v>
      </c>
      <c r="B117" s="4" t="s">
        <v>13</v>
      </c>
      <c r="C117" s="4">
        <v>117</v>
      </c>
      <c r="D117" s="4" t="s">
        <v>6</v>
      </c>
      <c r="E117" s="4" t="s">
        <v>41</v>
      </c>
      <c r="F117" s="4">
        <v>5020007</v>
      </c>
      <c r="G117" s="4" t="s">
        <v>30</v>
      </c>
      <c r="H117" s="5">
        <v>266.97500000000002</v>
      </c>
    </row>
    <row r="118" spans="1:8" x14ac:dyDescent="0.25">
      <c r="A118" s="3">
        <v>2015</v>
      </c>
      <c r="B118" s="4" t="s">
        <v>15</v>
      </c>
      <c r="C118" s="4">
        <v>117</v>
      </c>
      <c r="D118" s="4" t="s">
        <v>6</v>
      </c>
      <c r="E118" s="4" t="s">
        <v>41</v>
      </c>
      <c r="F118" s="4">
        <v>5020007</v>
      </c>
      <c r="G118" s="4" t="s">
        <v>30</v>
      </c>
      <c r="H118" s="5">
        <v>267.38400000000001</v>
      </c>
    </row>
    <row r="119" spans="1:8" x14ac:dyDescent="0.25">
      <c r="A119" s="3">
        <v>2015</v>
      </c>
      <c r="B119" s="4" t="s">
        <v>17</v>
      </c>
      <c r="C119" s="4">
        <v>117</v>
      </c>
      <c r="D119" s="4" t="s">
        <v>6</v>
      </c>
      <c r="E119" s="4" t="s">
        <v>41</v>
      </c>
      <c r="F119" s="4">
        <v>5020007</v>
      </c>
      <c r="G119" s="4" t="s">
        <v>30</v>
      </c>
      <c r="H119" s="5">
        <v>274.887</v>
      </c>
    </row>
    <row r="120" spans="1:8" x14ac:dyDescent="0.25">
      <c r="A120" s="3">
        <v>2015</v>
      </c>
      <c r="B120" s="4" t="s">
        <v>18</v>
      </c>
      <c r="C120" s="4">
        <v>117</v>
      </c>
      <c r="D120" s="4" t="s">
        <v>6</v>
      </c>
      <c r="E120" s="4" t="s">
        <v>41</v>
      </c>
      <c r="F120" s="4">
        <v>5020007</v>
      </c>
      <c r="G120" s="4" t="s">
        <v>30</v>
      </c>
      <c r="H120" s="5">
        <v>277.41399999999999</v>
      </c>
    </row>
    <row r="121" spans="1:8" x14ac:dyDescent="0.25">
      <c r="A121" s="3">
        <v>2015</v>
      </c>
      <c r="B121" s="4" t="s">
        <v>19</v>
      </c>
      <c r="C121" s="4">
        <v>117</v>
      </c>
      <c r="D121" s="4" t="s">
        <v>6</v>
      </c>
      <c r="E121" s="4" t="s">
        <v>41</v>
      </c>
      <c r="F121" s="4">
        <v>5020007</v>
      </c>
      <c r="G121" s="4" t="s">
        <v>30</v>
      </c>
      <c r="H121" s="5">
        <v>277.82</v>
      </c>
    </row>
    <row r="122" spans="1:8" x14ac:dyDescent="0.25">
      <c r="A122" s="3">
        <v>2015</v>
      </c>
      <c r="B122" s="4" t="s">
        <v>20</v>
      </c>
      <c r="C122" s="4">
        <v>117</v>
      </c>
      <c r="D122" s="4" t="s">
        <v>6</v>
      </c>
      <c r="E122" s="4" t="s">
        <v>41</v>
      </c>
      <c r="F122" s="4">
        <v>5020007</v>
      </c>
      <c r="G122" s="4" t="s">
        <v>30</v>
      </c>
      <c r="H122" s="5">
        <v>276.97199999999998</v>
      </c>
    </row>
    <row r="123" spans="1:8" x14ac:dyDescent="0.25">
      <c r="A123" s="3">
        <v>2015</v>
      </c>
      <c r="B123" s="4" t="s">
        <v>21</v>
      </c>
      <c r="C123" s="4">
        <v>117</v>
      </c>
      <c r="D123" s="4" t="s">
        <v>6</v>
      </c>
      <c r="E123" s="4" t="s">
        <v>41</v>
      </c>
      <c r="F123" s="4">
        <v>5020007</v>
      </c>
      <c r="G123" s="4" t="s">
        <v>30</v>
      </c>
      <c r="H123" s="5">
        <v>276.923</v>
      </c>
    </row>
    <row r="124" spans="1:8" x14ac:dyDescent="0.25">
      <c r="A124" s="3">
        <v>2015</v>
      </c>
      <c r="B124" s="4" t="s">
        <v>22</v>
      </c>
      <c r="C124" s="4">
        <v>117</v>
      </c>
      <c r="D124" s="4" t="s">
        <v>6</v>
      </c>
      <c r="E124" s="4" t="s">
        <v>41</v>
      </c>
      <c r="F124" s="4">
        <v>5020007</v>
      </c>
      <c r="G124" s="4" t="s">
        <v>30</v>
      </c>
      <c r="H124" s="5">
        <v>276.97399999999999</v>
      </c>
    </row>
    <row r="125" spans="1:8" x14ac:dyDescent="0.25">
      <c r="A125" s="3">
        <v>2015</v>
      </c>
      <c r="B125" s="4" t="s">
        <v>23</v>
      </c>
      <c r="C125" s="4">
        <v>117</v>
      </c>
      <c r="D125" s="4" t="s">
        <v>6</v>
      </c>
      <c r="E125" s="4" t="s">
        <v>41</v>
      </c>
      <c r="F125" s="4">
        <v>5020007</v>
      </c>
      <c r="G125" s="4" t="s">
        <v>30</v>
      </c>
      <c r="H125" s="5">
        <v>277.89</v>
      </c>
    </row>
    <row r="126" spans="1:8" x14ac:dyDescent="0.25">
      <c r="A126" s="3">
        <v>2016</v>
      </c>
      <c r="B126" s="4" t="s">
        <v>5</v>
      </c>
      <c r="C126" s="4">
        <v>117</v>
      </c>
      <c r="D126" s="4" t="s">
        <v>6</v>
      </c>
      <c r="E126" s="4" t="s">
        <v>41</v>
      </c>
      <c r="F126" s="4">
        <v>5020007</v>
      </c>
      <c r="G126" s="4" t="s">
        <v>30</v>
      </c>
      <c r="H126" s="5">
        <v>281.52600000000001</v>
      </c>
    </row>
    <row r="127" spans="1:8" x14ac:dyDescent="0.25">
      <c r="A127" s="3">
        <v>2016</v>
      </c>
      <c r="B127" s="4" t="s">
        <v>11</v>
      </c>
      <c r="C127" s="4">
        <v>117</v>
      </c>
      <c r="D127" s="4" t="s">
        <v>6</v>
      </c>
      <c r="E127" s="4" t="s">
        <v>41</v>
      </c>
      <c r="F127" s="4">
        <v>5020007</v>
      </c>
      <c r="G127" s="4" t="s">
        <v>30</v>
      </c>
      <c r="H127" s="5">
        <v>282.673</v>
      </c>
    </row>
    <row r="128" spans="1:8" x14ac:dyDescent="0.25">
      <c r="A128" s="3">
        <v>2016</v>
      </c>
      <c r="B128" s="4" t="s">
        <v>12</v>
      </c>
      <c r="C128" s="4">
        <v>117</v>
      </c>
      <c r="D128" s="4" t="s">
        <v>6</v>
      </c>
      <c r="E128" s="4" t="s">
        <v>41</v>
      </c>
      <c r="F128" s="4">
        <v>5020007</v>
      </c>
      <c r="G128" s="4" t="s">
        <v>30</v>
      </c>
      <c r="H128" s="5">
        <v>282.60399999999998</v>
      </c>
    </row>
    <row r="129" spans="1:8" x14ac:dyDescent="0.25">
      <c r="A129" s="3">
        <v>2016</v>
      </c>
      <c r="B129" s="4" t="s">
        <v>13</v>
      </c>
      <c r="C129" s="4">
        <v>117</v>
      </c>
      <c r="D129" s="4" t="s">
        <v>6</v>
      </c>
      <c r="E129" s="4" t="s">
        <v>41</v>
      </c>
      <c r="F129" s="4">
        <v>5020007</v>
      </c>
      <c r="G129" s="4" t="s">
        <v>30</v>
      </c>
      <c r="H129" s="5">
        <v>282.26499999999999</v>
      </c>
    </row>
    <row r="130" spans="1:8" x14ac:dyDescent="0.25">
      <c r="A130" s="3">
        <v>2016</v>
      </c>
      <c r="B130" s="4" t="s">
        <v>15</v>
      </c>
      <c r="C130" s="4">
        <v>117</v>
      </c>
      <c r="D130" s="4" t="s">
        <v>6</v>
      </c>
      <c r="E130" s="4" t="s">
        <v>41</v>
      </c>
      <c r="F130" s="4">
        <v>5020007</v>
      </c>
      <c r="G130" s="4" t="s">
        <v>30</v>
      </c>
      <c r="H130" s="5">
        <v>281.68</v>
      </c>
    </row>
    <row r="131" spans="1:8" x14ac:dyDescent="0.25">
      <c r="A131" s="3">
        <v>2016</v>
      </c>
      <c r="B131" s="4" t="s">
        <v>17</v>
      </c>
      <c r="C131" s="4">
        <v>117</v>
      </c>
      <c r="D131" s="4" t="s">
        <v>6</v>
      </c>
      <c r="E131" s="4" t="s">
        <v>41</v>
      </c>
      <c r="F131" s="4">
        <v>5020007</v>
      </c>
      <c r="G131" s="4" t="s">
        <v>30</v>
      </c>
      <c r="H131" s="5">
        <v>289.62299999999999</v>
      </c>
    </row>
    <row r="132" spans="1:8" x14ac:dyDescent="0.25">
      <c r="A132" s="3">
        <v>2016</v>
      </c>
      <c r="B132" s="4" t="s">
        <v>18</v>
      </c>
      <c r="C132" s="4">
        <v>117</v>
      </c>
      <c r="D132" s="4" t="s">
        <v>6</v>
      </c>
      <c r="E132" s="4" t="s">
        <v>41</v>
      </c>
      <c r="F132" s="4">
        <v>5020007</v>
      </c>
      <c r="G132" s="4" t="s">
        <v>30</v>
      </c>
      <c r="H132" s="5">
        <v>290.17399999999998</v>
      </c>
    </row>
    <row r="133" spans="1:8" x14ac:dyDescent="0.25">
      <c r="A133" s="3">
        <v>2016</v>
      </c>
      <c r="B133" s="4" t="s">
        <v>19</v>
      </c>
      <c r="C133" s="4">
        <v>117</v>
      </c>
      <c r="D133" s="4" t="s">
        <v>6</v>
      </c>
      <c r="E133" s="4" t="s">
        <v>41</v>
      </c>
      <c r="F133" s="4">
        <v>5020007</v>
      </c>
      <c r="G133" s="4" t="s">
        <v>30</v>
      </c>
      <c r="H133" s="5">
        <v>289.62299999999999</v>
      </c>
    </row>
    <row r="134" spans="1:8" x14ac:dyDescent="0.25">
      <c r="A134" s="3">
        <v>2016</v>
      </c>
      <c r="B134" s="4" t="s">
        <v>20</v>
      </c>
      <c r="C134" s="4">
        <v>117</v>
      </c>
      <c r="D134" s="4" t="s">
        <v>6</v>
      </c>
      <c r="E134" s="4" t="s">
        <v>41</v>
      </c>
      <c r="F134" s="4">
        <v>5020007</v>
      </c>
      <c r="G134" s="4" t="s">
        <v>30</v>
      </c>
      <c r="H134" s="5">
        <v>289.62299999999999</v>
      </c>
    </row>
    <row r="135" spans="1:8" x14ac:dyDescent="0.25">
      <c r="A135" s="3">
        <v>2016</v>
      </c>
      <c r="B135" s="4" t="s">
        <v>21</v>
      </c>
      <c r="C135" s="4">
        <v>117</v>
      </c>
      <c r="D135" s="4" t="s">
        <v>6</v>
      </c>
      <c r="E135" s="4" t="s">
        <v>41</v>
      </c>
      <c r="F135" s="4">
        <v>5020007</v>
      </c>
      <c r="G135" s="4" t="s">
        <v>30</v>
      </c>
      <c r="H135" s="5">
        <v>289.62299999999999</v>
      </c>
    </row>
    <row r="136" spans="1:8" x14ac:dyDescent="0.25">
      <c r="A136" s="3">
        <v>2016</v>
      </c>
      <c r="B136" s="4" t="s">
        <v>22</v>
      </c>
      <c r="C136" s="4">
        <v>117</v>
      </c>
      <c r="D136" s="4" t="s">
        <v>6</v>
      </c>
      <c r="E136" s="4" t="s">
        <v>41</v>
      </c>
      <c r="F136" s="4">
        <v>5020007</v>
      </c>
      <c r="G136" s="4" t="s">
        <v>30</v>
      </c>
      <c r="H136" s="5">
        <v>290.17599999999999</v>
      </c>
    </row>
    <row r="137" spans="1:8" x14ac:dyDescent="0.25">
      <c r="A137" s="3">
        <v>2016</v>
      </c>
      <c r="B137" s="4" t="s">
        <v>23</v>
      </c>
      <c r="C137" s="4">
        <v>117</v>
      </c>
      <c r="D137" s="4" t="s">
        <v>6</v>
      </c>
      <c r="E137" s="4" t="s">
        <v>41</v>
      </c>
      <c r="F137" s="4">
        <v>5020007</v>
      </c>
      <c r="G137" s="4" t="s">
        <v>30</v>
      </c>
      <c r="H137" s="5">
        <v>290.27100000000002</v>
      </c>
    </row>
    <row r="138" spans="1:8" x14ac:dyDescent="0.25">
      <c r="A138" s="3">
        <v>2017</v>
      </c>
      <c r="B138" s="4" t="s">
        <v>43</v>
      </c>
      <c r="C138" s="4">
        <v>117</v>
      </c>
      <c r="D138" s="4" t="s">
        <v>6</v>
      </c>
      <c r="E138" s="4" t="s">
        <v>41</v>
      </c>
      <c r="F138" s="4">
        <v>5020007</v>
      </c>
      <c r="G138" s="4" t="s">
        <v>30</v>
      </c>
      <c r="H138" s="5">
        <v>3533.8739999999998</v>
      </c>
    </row>
    <row r="139" spans="1:8" x14ac:dyDescent="0.25">
      <c r="A139" s="3">
        <v>2018</v>
      </c>
      <c r="B139" s="4" t="s">
        <v>43</v>
      </c>
      <c r="C139" s="4">
        <v>117</v>
      </c>
      <c r="D139" s="4" t="s">
        <v>6</v>
      </c>
      <c r="E139" s="4" t="s">
        <v>41</v>
      </c>
      <c r="F139" s="4">
        <v>5020007</v>
      </c>
      <c r="G139" s="4" t="s">
        <v>30</v>
      </c>
      <c r="H139" s="5">
        <v>3637.6709999999998</v>
      </c>
    </row>
    <row r="140" spans="1:8" x14ac:dyDescent="0.25">
      <c r="A140" s="3">
        <v>2019</v>
      </c>
      <c r="B140" s="4" t="s">
        <v>43</v>
      </c>
      <c r="C140" s="4">
        <v>117</v>
      </c>
      <c r="D140" s="4" t="s">
        <v>6</v>
      </c>
      <c r="E140" s="4" t="s">
        <v>41</v>
      </c>
      <c r="F140" s="4">
        <v>5020007</v>
      </c>
      <c r="G140" s="4" t="s">
        <v>30</v>
      </c>
      <c r="H140" s="5">
        <v>3744.6060000000002</v>
      </c>
    </row>
    <row r="141" spans="1:8" x14ac:dyDescent="0.25">
      <c r="A141" s="3">
        <v>2020</v>
      </c>
      <c r="B141" s="4" t="s">
        <v>43</v>
      </c>
      <c r="C141" s="4">
        <v>117</v>
      </c>
      <c r="D141" s="4" t="s">
        <v>6</v>
      </c>
      <c r="E141" s="4" t="s">
        <v>41</v>
      </c>
      <c r="F141" s="4">
        <v>5020007</v>
      </c>
      <c r="G141" s="4" t="s">
        <v>30</v>
      </c>
      <c r="H141" s="5">
        <v>3856.895</v>
      </c>
    </row>
    <row r="142" spans="1:8" x14ac:dyDescent="0.25">
      <c r="A142" s="15">
        <v>2015</v>
      </c>
      <c r="B142" s="16" t="s">
        <v>5</v>
      </c>
      <c r="C142" s="16">
        <v>117</v>
      </c>
      <c r="D142" s="16" t="s">
        <v>6</v>
      </c>
      <c r="E142" s="16" t="s">
        <v>39</v>
      </c>
      <c r="F142" s="16">
        <v>5010027</v>
      </c>
      <c r="G142" s="16" t="s">
        <v>28</v>
      </c>
      <c r="H142" s="7">
        <v>45000</v>
      </c>
    </row>
    <row r="143" spans="1:8" x14ac:dyDescent="0.25">
      <c r="A143" s="15">
        <v>2015</v>
      </c>
      <c r="B143" s="16" t="s">
        <v>11</v>
      </c>
      <c r="C143" s="16">
        <v>117</v>
      </c>
      <c r="D143" s="16" t="s">
        <v>6</v>
      </c>
      <c r="E143" s="16" t="s">
        <v>39</v>
      </c>
      <c r="F143" s="16">
        <v>5010027</v>
      </c>
      <c r="G143" s="16" t="s">
        <v>28</v>
      </c>
      <c r="H143" s="7">
        <v>45000</v>
      </c>
    </row>
    <row r="144" spans="1:8" x14ac:dyDescent="0.25">
      <c r="A144" s="15">
        <v>2015</v>
      </c>
      <c r="B144" s="16" t="s">
        <v>12</v>
      </c>
      <c r="C144" s="16">
        <v>117</v>
      </c>
      <c r="D144" s="16" t="s">
        <v>6</v>
      </c>
      <c r="E144" s="16" t="s">
        <v>39</v>
      </c>
      <c r="F144" s="16">
        <v>5010027</v>
      </c>
      <c r="G144" s="16" t="s">
        <v>28</v>
      </c>
      <c r="H144" s="7">
        <v>45000</v>
      </c>
    </row>
    <row r="145" spans="1:8" x14ac:dyDescent="0.25">
      <c r="A145" s="15">
        <v>2015</v>
      </c>
      <c r="B145" s="16" t="s">
        <v>13</v>
      </c>
      <c r="C145" s="16">
        <v>117</v>
      </c>
      <c r="D145" s="16" t="s">
        <v>6</v>
      </c>
      <c r="E145" s="16" t="s">
        <v>39</v>
      </c>
      <c r="F145" s="16">
        <v>5010027</v>
      </c>
      <c r="G145" s="16" t="s">
        <v>28</v>
      </c>
      <c r="H145" s="7">
        <v>45000</v>
      </c>
    </row>
    <row r="146" spans="1:8" x14ac:dyDescent="0.25">
      <c r="A146" s="15">
        <v>2015</v>
      </c>
      <c r="B146" s="16" t="s">
        <v>15</v>
      </c>
      <c r="C146" s="16">
        <v>117</v>
      </c>
      <c r="D146" s="16" t="s">
        <v>6</v>
      </c>
      <c r="E146" s="16" t="s">
        <v>39</v>
      </c>
      <c r="F146" s="16">
        <v>5010027</v>
      </c>
      <c r="G146" s="16" t="s">
        <v>28</v>
      </c>
      <c r="H146" s="7">
        <v>45000</v>
      </c>
    </row>
    <row r="147" spans="1:8" x14ac:dyDescent="0.25">
      <c r="A147" s="15">
        <v>2015</v>
      </c>
      <c r="B147" s="16" t="s">
        <v>17</v>
      </c>
      <c r="C147" s="16">
        <v>117</v>
      </c>
      <c r="D147" s="16" t="s">
        <v>6</v>
      </c>
      <c r="E147" s="16" t="s">
        <v>39</v>
      </c>
      <c r="F147" s="16">
        <v>5010027</v>
      </c>
      <c r="G147" s="16" t="s">
        <v>28</v>
      </c>
      <c r="H147" s="7">
        <v>45000</v>
      </c>
    </row>
    <row r="148" spans="1:8" x14ac:dyDescent="0.25">
      <c r="A148" s="15">
        <v>2015</v>
      </c>
      <c r="B148" s="16" t="s">
        <v>18</v>
      </c>
      <c r="C148" s="16">
        <v>117</v>
      </c>
      <c r="D148" s="16" t="s">
        <v>6</v>
      </c>
      <c r="E148" s="16" t="s">
        <v>39</v>
      </c>
      <c r="F148" s="16">
        <v>5010027</v>
      </c>
      <c r="G148" s="16" t="s">
        <v>28</v>
      </c>
      <c r="H148" s="7">
        <v>45000</v>
      </c>
    </row>
    <row r="149" spans="1:8" x14ac:dyDescent="0.25">
      <c r="A149" s="15">
        <v>2015</v>
      </c>
      <c r="B149" s="16" t="s">
        <v>19</v>
      </c>
      <c r="C149" s="16">
        <v>117</v>
      </c>
      <c r="D149" s="16" t="s">
        <v>6</v>
      </c>
      <c r="E149" s="16" t="s">
        <v>39</v>
      </c>
      <c r="F149" s="16">
        <v>5010027</v>
      </c>
      <c r="G149" s="16" t="s">
        <v>28</v>
      </c>
      <c r="H149" s="7">
        <v>45000</v>
      </c>
    </row>
    <row r="150" spans="1:8" x14ac:dyDescent="0.25">
      <c r="A150" s="15">
        <v>2015</v>
      </c>
      <c r="B150" s="16" t="s">
        <v>20</v>
      </c>
      <c r="C150" s="16">
        <v>117</v>
      </c>
      <c r="D150" s="16" t="s">
        <v>6</v>
      </c>
      <c r="E150" s="16" t="s">
        <v>39</v>
      </c>
      <c r="F150" s="16">
        <v>5010027</v>
      </c>
      <c r="G150" s="16" t="s">
        <v>28</v>
      </c>
      <c r="H150" s="7">
        <v>45000</v>
      </c>
    </row>
    <row r="151" spans="1:8" x14ac:dyDescent="0.25">
      <c r="A151" s="15">
        <v>2015</v>
      </c>
      <c r="B151" s="16" t="s">
        <v>21</v>
      </c>
      <c r="C151" s="16">
        <v>117</v>
      </c>
      <c r="D151" s="16" t="s">
        <v>6</v>
      </c>
      <c r="E151" s="16" t="s">
        <v>39</v>
      </c>
      <c r="F151" s="16">
        <v>5010027</v>
      </c>
      <c r="G151" s="16" t="s">
        <v>28</v>
      </c>
      <c r="H151" s="7">
        <v>45000</v>
      </c>
    </row>
    <row r="152" spans="1:8" x14ac:dyDescent="0.25">
      <c r="A152" s="15">
        <v>2015</v>
      </c>
      <c r="B152" s="16" t="s">
        <v>22</v>
      </c>
      <c r="C152" s="16">
        <v>117</v>
      </c>
      <c r="D152" s="16" t="s">
        <v>6</v>
      </c>
      <c r="E152" s="16" t="s">
        <v>39</v>
      </c>
      <c r="F152" s="16">
        <v>5010027</v>
      </c>
      <c r="G152" s="16" t="s">
        <v>28</v>
      </c>
      <c r="H152" s="7">
        <v>45000</v>
      </c>
    </row>
    <row r="153" spans="1:8" x14ac:dyDescent="0.25">
      <c r="A153" s="15">
        <v>2015</v>
      </c>
      <c r="B153" s="16" t="s">
        <v>23</v>
      </c>
      <c r="C153" s="16">
        <v>117</v>
      </c>
      <c r="D153" s="16" t="s">
        <v>6</v>
      </c>
      <c r="E153" s="16" t="s">
        <v>39</v>
      </c>
      <c r="F153" s="16">
        <v>5010027</v>
      </c>
      <c r="G153" s="16" t="s">
        <v>28</v>
      </c>
      <c r="H153" s="7">
        <v>45000</v>
      </c>
    </row>
    <row r="154" spans="1:8" x14ac:dyDescent="0.25">
      <c r="A154" s="15">
        <v>2016</v>
      </c>
      <c r="B154" s="16" t="s">
        <v>5</v>
      </c>
      <c r="C154" s="16">
        <v>117</v>
      </c>
      <c r="D154" s="16" t="s">
        <v>6</v>
      </c>
      <c r="E154" s="16" t="s">
        <v>39</v>
      </c>
      <c r="F154" s="16">
        <v>5010027</v>
      </c>
      <c r="G154" s="16" t="s">
        <v>28</v>
      </c>
      <c r="H154" s="7">
        <v>50000</v>
      </c>
    </row>
    <row r="155" spans="1:8" x14ac:dyDescent="0.25">
      <c r="A155" s="15">
        <v>2016</v>
      </c>
      <c r="B155" s="16" t="s">
        <v>11</v>
      </c>
      <c r="C155" s="16">
        <v>117</v>
      </c>
      <c r="D155" s="16" t="s">
        <v>6</v>
      </c>
      <c r="E155" s="16" t="s">
        <v>39</v>
      </c>
      <c r="F155" s="16">
        <v>5010027</v>
      </c>
      <c r="G155" s="16" t="s">
        <v>28</v>
      </c>
      <c r="H155" s="7">
        <v>50000</v>
      </c>
    </row>
    <row r="156" spans="1:8" x14ac:dyDescent="0.25">
      <c r="A156" s="15">
        <v>2016</v>
      </c>
      <c r="B156" s="16" t="s">
        <v>12</v>
      </c>
      <c r="C156" s="16">
        <v>117</v>
      </c>
      <c r="D156" s="16" t="s">
        <v>6</v>
      </c>
      <c r="E156" s="16" t="s">
        <v>39</v>
      </c>
      <c r="F156" s="16">
        <v>5010027</v>
      </c>
      <c r="G156" s="16" t="s">
        <v>28</v>
      </c>
      <c r="H156" s="7">
        <v>50000</v>
      </c>
    </row>
    <row r="157" spans="1:8" x14ac:dyDescent="0.25">
      <c r="A157" s="15">
        <v>2016</v>
      </c>
      <c r="B157" s="16" t="s">
        <v>13</v>
      </c>
      <c r="C157" s="16">
        <v>117</v>
      </c>
      <c r="D157" s="16" t="s">
        <v>6</v>
      </c>
      <c r="E157" s="16" t="s">
        <v>39</v>
      </c>
      <c r="F157" s="16">
        <v>5010027</v>
      </c>
      <c r="G157" s="16" t="s">
        <v>28</v>
      </c>
      <c r="H157" s="7">
        <v>50000</v>
      </c>
    </row>
    <row r="158" spans="1:8" x14ac:dyDescent="0.25">
      <c r="A158" s="15">
        <v>2016</v>
      </c>
      <c r="B158" s="16" t="s">
        <v>15</v>
      </c>
      <c r="C158" s="16">
        <v>117</v>
      </c>
      <c r="D158" s="16" t="s">
        <v>6</v>
      </c>
      <c r="E158" s="16" t="s">
        <v>39</v>
      </c>
      <c r="F158" s="16">
        <v>5010027</v>
      </c>
      <c r="G158" s="16" t="s">
        <v>28</v>
      </c>
      <c r="H158" s="7">
        <v>50000</v>
      </c>
    </row>
    <row r="159" spans="1:8" x14ac:dyDescent="0.25">
      <c r="A159" s="15">
        <v>2016</v>
      </c>
      <c r="B159" s="16" t="s">
        <v>17</v>
      </c>
      <c r="C159" s="16">
        <v>117</v>
      </c>
      <c r="D159" s="16" t="s">
        <v>6</v>
      </c>
      <c r="E159" s="16" t="s">
        <v>39</v>
      </c>
      <c r="F159" s="16">
        <v>5010027</v>
      </c>
      <c r="G159" s="16" t="s">
        <v>28</v>
      </c>
      <c r="H159" s="7">
        <v>50000</v>
      </c>
    </row>
    <row r="160" spans="1:8" x14ac:dyDescent="0.25">
      <c r="A160" s="15">
        <v>2016</v>
      </c>
      <c r="B160" s="16" t="s">
        <v>18</v>
      </c>
      <c r="C160" s="16">
        <v>117</v>
      </c>
      <c r="D160" s="16" t="s">
        <v>6</v>
      </c>
      <c r="E160" s="16" t="s">
        <v>39</v>
      </c>
      <c r="F160" s="16">
        <v>5010027</v>
      </c>
      <c r="G160" s="16" t="s">
        <v>28</v>
      </c>
      <c r="H160" s="7">
        <v>50000</v>
      </c>
    </row>
    <row r="161" spans="1:8" x14ac:dyDescent="0.25">
      <c r="A161" s="15">
        <v>2016</v>
      </c>
      <c r="B161" s="16" t="s">
        <v>19</v>
      </c>
      <c r="C161" s="16">
        <v>117</v>
      </c>
      <c r="D161" s="16" t="s">
        <v>6</v>
      </c>
      <c r="E161" s="16" t="s">
        <v>39</v>
      </c>
      <c r="F161" s="16">
        <v>5010027</v>
      </c>
      <c r="G161" s="16" t="s">
        <v>28</v>
      </c>
      <c r="H161" s="7">
        <v>50000</v>
      </c>
    </row>
    <row r="162" spans="1:8" x14ac:dyDescent="0.25">
      <c r="A162" s="15">
        <v>2016</v>
      </c>
      <c r="B162" s="16" t="s">
        <v>20</v>
      </c>
      <c r="C162" s="16">
        <v>117</v>
      </c>
      <c r="D162" s="16" t="s">
        <v>6</v>
      </c>
      <c r="E162" s="16" t="s">
        <v>39</v>
      </c>
      <c r="F162" s="16">
        <v>5010027</v>
      </c>
      <c r="G162" s="16" t="s">
        <v>28</v>
      </c>
      <c r="H162" s="7">
        <v>50000</v>
      </c>
    </row>
    <row r="163" spans="1:8" x14ac:dyDescent="0.25">
      <c r="A163" s="15">
        <v>2016</v>
      </c>
      <c r="B163" s="16" t="s">
        <v>21</v>
      </c>
      <c r="C163" s="16">
        <v>117</v>
      </c>
      <c r="D163" s="16" t="s">
        <v>6</v>
      </c>
      <c r="E163" s="16" t="s">
        <v>39</v>
      </c>
      <c r="F163" s="16">
        <v>5010027</v>
      </c>
      <c r="G163" s="16" t="s">
        <v>28</v>
      </c>
      <c r="H163" s="7">
        <v>50000</v>
      </c>
    </row>
    <row r="164" spans="1:8" x14ac:dyDescent="0.25">
      <c r="A164" s="15">
        <v>2016</v>
      </c>
      <c r="B164" s="16" t="s">
        <v>22</v>
      </c>
      <c r="C164" s="16">
        <v>117</v>
      </c>
      <c r="D164" s="16" t="s">
        <v>6</v>
      </c>
      <c r="E164" s="16" t="s">
        <v>39</v>
      </c>
      <c r="F164" s="16">
        <v>5010027</v>
      </c>
      <c r="G164" s="16" t="s">
        <v>28</v>
      </c>
      <c r="H164" s="7">
        <v>50000</v>
      </c>
    </row>
    <row r="165" spans="1:8" x14ac:dyDescent="0.25">
      <c r="A165" s="15">
        <v>2016</v>
      </c>
      <c r="B165" s="16" t="s">
        <v>23</v>
      </c>
      <c r="C165" s="16">
        <v>117</v>
      </c>
      <c r="D165" s="16" t="s">
        <v>6</v>
      </c>
      <c r="E165" s="16" t="s">
        <v>39</v>
      </c>
      <c r="F165" s="16">
        <v>5010027</v>
      </c>
      <c r="G165" s="16" t="s">
        <v>28</v>
      </c>
      <c r="H165" s="7">
        <v>50000</v>
      </c>
    </row>
    <row r="166" spans="1:8" x14ac:dyDescent="0.25">
      <c r="A166" s="15">
        <v>2017</v>
      </c>
      <c r="B166" s="16" t="s">
        <v>43</v>
      </c>
      <c r="C166" s="16">
        <v>117</v>
      </c>
      <c r="D166" s="16" t="s">
        <v>6</v>
      </c>
      <c r="E166" s="16" t="s">
        <v>39</v>
      </c>
      <c r="F166" s="16">
        <v>5010027</v>
      </c>
      <c r="G166" s="16" t="s">
        <v>28</v>
      </c>
      <c r="H166" s="7">
        <f>55000*12</f>
        <v>660000</v>
      </c>
    </row>
    <row r="167" spans="1:8" x14ac:dyDescent="0.25">
      <c r="A167" s="15">
        <v>2018</v>
      </c>
      <c r="B167" s="16" t="s">
        <v>43</v>
      </c>
      <c r="C167" s="16">
        <v>117</v>
      </c>
      <c r="D167" s="16" t="s">
        <v>6</v>
      </c>
      <c r="E167" s="16" t="s">
        <v>39</v>
      </c>
      <c r="F167" s="16">
        <v>5010027</v>
      </c>
      <c r="G167" s="16" t="s">
        <v>28</v>
      </c>
      <c r="H167" s="7">
        <f>60000*12</f>
        <v>720000</v>
      </c>
    </row>
    <row r="168" spans="1:8" x14ac:dyDescent="0.25">
      <c r="A168" s="15">
        <v>2019</v>
      </c>
      <c r="B168" s="16" t="s">
        <v>43</v>
      </c>
      <c r="C168" s="16">
        <v>117</v>
      </c>
      <c r="D168" s="16" t="s">
        <v>6</v>
      </c>
      <c r="E168" s="16" t="s">
        <v>39</v>
      </c>
      <c r="F168" s="16">
        <v>5010027</v>
      </c>
      <c r="G168" s="16" t="s">
        <v>28</v>
      </c>
      <c r="H168" s="7">
        <f>65000*12</f>
        <v>780000</v>
      </c>
    </row>
    <row r="169" spans="1:8" x14ac:dyDescent="0.25">
      <c r="A169" s="15">
        <v>2020</v>
      </c>
      <c r="B169" s="16" t="s">
        <v>43</v>
      </c>
      <c r="C169" s="16">
        <v>117</v>
      </c>
      <c r="D169" s="16" t="s">
        <v>6</v>
      </c>
      <c r="E169" s="16" t="s">
        <v>39</v>
      </c>
      <c r="F169" s="16">
        <v>5010027</v>
      </c>
      <c r="G169" s="16" t="s">
        <v>28</v>
      </c>
      <c r="H169" s="7">
        <f>70000*12</f>
        <v>840000</v>
      </c>
    </row>
    <row r="170" spans="1:8" x14ac:dyDescent="0.25">
      <c r="A170" s="15">
        <v>2015</v>
      </c>
      <c r="B170" s="16" t="s">
        <v>5</v>
      </c>
      <c r="C170" s="16">
        <v>117</v>
      </c>
      <c r="D170" s="16" t="s">
        <v>6</v>
      </c>
      <c r="E170" s="16" t="s">
        <v>42</v>
      </c>
      <c r="F170" s="16">
        <v>5020004</v>
      </c>
      <c r="G170" s="16" t="s">
        <v>29</v>
      </c>
      <c r="H170" s="7">
        <v>720000</v>
      </c>
    </row>
    <row r="171" spans="1:8" x14ac:dyDescent="0.25">
      <c r="A171" s="15">
        <v>2015</v>
      </c>
      <c r="B171" s="16" t="s">
        <v>11</v>
      </c>
      <c r="C171" s="16">
        <v>117</v>
      </c>
      <c r="D171" s="16" t="s">
        <v>6</v>
      </c>
      <c r="E171" s="16" t="s">
        <v>42</v>
      </c>
      <c r="F171" s="16">
        <v>5020004</v>
      </c>
      <c r="G171" s="16" t="s">
        <v>29</v>
      </c>
      <c r="H171" s="7">
        <v>720000</v>
      </c>
    </row>
    <row r="172" spans="1:8" x14ac:dyDescent="0.25">
      <c r="A172" s="15">
        <v>2015</v>
      </c>
      <c r="B172" s="16" t="s">
        <v>12</v>
      </c>
      <c r="C172" s="16">
        <v>117</v>
      </c>
      <c r="D172" s="16" t="s">
        <v>6</v>
      </c>
      <c r="E172" s="16" t="s">
        <v>42</v>
      </c>
      <c r="F172" s="16">
        <v>5020004</v>
      </c>
      <c r="G172" s="16" t="s">
        <v>29</v>
      </c>
      <c r="H172" s="7">
        <v>720000</v>
      </c>
    </row>
    <row r="173" spans="1:8" x14ac:dyDescent="0.25">
      <c r="A173" s="15">
        <v>2015</v>
      </c>
      <c r="B173" s="16" t="s">
        <v>13</v>
      </c>
      <c r="C173" s="16">
        <v>117</v>
      </c>
      <c r="D173" s="16" t="s">
        <v>6</v>
      </c>
      <c r="E173" s="16" t="s">
        <v>42</v>
      </c>
      <c r="F173" s="16">
        <v>5020004</v>
      </c>
      <c r="G173" s="16" t="s">
        <v>29</v>
      </c>
      <c r="H173" s="7">
        <v>720000</v>
      </c>
    </row>
    <row r="174" spans="1:8" x14ac:dyDescent="0.25">
      <c r="A174" s="15">
        <v>2015</v>
      </c>
      <c r="B174" s="16" t="s">
        <v>15</v>
      </c>
      <c r="C174" s="16">
        <v>117</v>
      </c>
      <c r="D174" s="16" t="s">
        <v>6</v>
      </c>
      <c r="E174" s="16" t="s">
        <v>42</v>
      </c>
      <c r="F174" s="16">
        <v>5020004</v>
      </c>
      <c r="G174" s="16" t="s">
        <v>29</v>
      </c>
      <c r="H174" s="7">
        <v>720000</v>
      </c>
    </row>
    <row r="175" spans="1:8" x14ac:dyDescent="0.25">
      <c r="A175" s="15">
        <v>2015</v>
      </c>
      <c r="B175" s="16" t="s">
        <v>17</v>
      </c>
      <c r="C175" s="16">
        <v>117</v>
      </c>
      <c r="D175" s="16" t="s">
        <v>6</v>
      </c>
      <c r="E175" s="16" t="s">
        <v>42</v>
      </c>
      <c r="F175" s="16">
        <v>5020004</v>
      </c>
      <c r="G175" s="16" t="s">
        <v>29</v>
      </c>
      <c r="H175" s="7">
        <v>720000</v>
      </c>
    </row>
    <row r="176" spans="1:8" x14ac:dyDescent="0.25">
      <c r="A176" s="15">
        <v>2015</v>
      </c>
      <c r="B176" s="16" t="s">
        <v>18</v>
      </c>
      <c r="C176" s="16">
        <v>117</v>
      </c>
      <c r="D176" s="16" t="s">
        <v>6</v>
      </c>
      <c r="E176" s="16" t="s">
        <v>42</v>
      </c>
      <c r="F176" s="16">
        <v>5020004</v>
      </c>
      <c r="G176" s="16" t="s">
        <v>29</v>
      </c>
      <c r="H176" s="7">
        <v>720000</v>
      </c>
    </row>
    <row r="177" spans="1:8" x14ac:dyDescent="0.25">
      <c r="A177" s="15">
        <v>2015</v>
      </c>
      <c r="B177" s="16" t="s">
        <v>19</v>
      </c>
      <c r="C177" s="16">
        <v>117</v>
      </c>
      <c r="D177" s="16" t="s">
        <v>6</v>
      </c>
      <c r="E177" s="16" t="s">
        <v>42</v>
      </c>
      <c r="F177" s="16">
        <v>5020004</v>
      </c>
      <c r="G177" s="16" t="s">
        <v>29</v>
      </c>
      <c r="H177" s="7">
        <v>720000</v>
      </c>
    </row>
    <row r="178" spans="1:8" x14ac:dyDescent="0.25">
      <c r="A178" s="15">
        <v>2015</v>
      </c>
      <c r="B178" s="16" t="s">
        <v>20</v>
      </c>
      <c r="C178" s="16">
        <v>117</v>
      </c>
      <c r="D178" s="16" t="s">
        <v>6</v>
      </c>
      <c r="E178" s="16" t="s">
        <v>42</v>
      </c>
      <c r="F178" s="16">
        <v>5020004</v>
      </c>
      <c r="G178" s="16" t="s">
        <v>29</v>
      </c>
      <c r="H178" s="7">
        <v>720000</v>
      </c>
    </row>
    <row r="179" spans="1:8" x14ac:dyDescent="0.25">
      <c r="A179" s="15">
        <v>2015</v>
      </c>
      <c r="B179" s="16" t="s">
        <v>21</v>
      </c>
      <c r="C179" s="16">
        <v>117</v>
      </c>
      <c r="D179" s="16" t="s">
        <v>6</v>
      </c>
      <c r="E179" s="16" t="s">
        <v>42</v>
      </c>
      <c r="F179" s="16">
        <v>5020004</v>
      </c>
      <c r="G179" s="16" t="s">
        <v>29</v>
      </c>
      <c r="H179" s="7">
        <v>720000</v>
      </c>
    </row>
    <row r="180" spans="1:8" x14ac:dyDescent="0.25">
      <c r="A180" s="15">
        <v>2015</v>
      </c>
      <c r="B180" s="16" t="s">
        <v>22</v>
      </c>
      <c r="C180" s="16">
        <v>117</v>
      </c>
      <c r="D180" s="16" t="s">
        <v>6</v>
      </c>
      <c r="E180" s="16" t="s">
        <v>42</v>
      </c>
      <c r="F180" s="16">
        <v>5020004</v>
      </c>
      <c r="G180" s="16" t="s">
        <v>29</v>
      </c>
      <c r="H180" s="7">
        <v>720000</v>
      </c>
    </row>
    <row r="181" spans="1:8" x14ac:dyDescent="0.25">
      <c r="A181" s="15">
        <v>2015</v>
      </c>
      <c r="B181" s="16" t="s">
        <v>23</v>
      </c>
      <c r="C181" s="16">
        <v>117</v>
      </c>
      <c r="D181" s="16" t="s">
        <v>6</v>
      </c>
      <c r="E181" s="16" t="s">
        <v>42</v>
      </c>
      <c r="F181" s="16">
        <v>5020004</v>
      </c>
      <c r="G181" s="16" t="s">
        <v>29</v>
      </c>
      <c r="H181" s="7">
        <v>720000</v>
      </c>
    </row>
    <row r="182" spans="1:8" x14ac:dyDescent="0.25">
      <c r="A182" s="15">
        <v>2016</v>
      </c>
      <c r="B182" s="16" t="s">
        <v>5</v>
      </c>
      <c r="C182" s="16">
        <v>117</v>
      </c>
      <c r="D182" s="16" t="s">
        <v>6</v>
      </c>
      <c r="E182" s="16" t="s">
        <v>42</v>
      </c>
      <c r="F182" s="16">
        <v>5020004</v>
      </c>
      <c r="G182" s="16" t="s">
        <v>29</v>
      </c>
      <c r="H182" s="7">
        <v>750000</v>
      </c>
    </row>
    <row r="183" spans="1:8" x14ac:dyDescent="0.25">
      <c r="A183" s="15">
        <v>2016</v>
      </c>
      <c r="B183" s="16" t="s">
        <v>11</v>
      </c>
      <c r="C183" s="16">
        <v>117</v>
      </c>
      <c r="D183" s="16" t="s">
        <v>6</v>
      </c>
      <c r="E183" s="16" t="s">
        <v>42</v>
      </c>
      <c r="F183" s="16">
        <v>5020004</v>
      </c>
      <c r="G183" s="16" t="s">
        <v>29</v>
      </c>
      <c r="H183" s="7">
        <v>750000</v>
      </c>
    </row>
    <row r="184" spans="1:8" x14ac:dyDescent="0.25">
      <c r="A184" s="15">
        <v>2016</v>
      </c>
      <c r="B184" s="16" t="s">
        <v>12</v>
      </c>
      <c r="C184" s="16">
        <v>117</v>
      </c>
      <c r="D184" s="16" t="s">
        <v>6</v>
      </c>
      <c r="E184" s="16" t="s">
        <v>42</v>
      </c>
      <c r="F184" s="16">
        <v>5020004</v>
      </c>
      <c r="G184" s="16" t="s">
        <v>29</v>
      </c>
      <c r="H184" s="7">
        <v>750000</v>
      </c>
    </row>
    <row r="185" spans="1:8" x14ac:dyDescent="0.25">
      <c r="A185" s="15">
        <v>2016</v>
      </c>
      <c r="B185" s="16" t="s">
        <v>13</v>
      </c>
      <c r="C185" s="16">
        <v>117</v>
      </c>
      <c r="D185" s="16" t="s">
        <v>6</v>
      </c>
      <c r="E185" s="16" t="s">
        <v>42</v>
      </c>
      <c r="F185" s="16">
        <v>5020004</v>
      </c>
      <c r="G185" s="16" t="s">
        <v>29</v>
      </c>
      <c r="H185" s="7">
        <v>750000</v>
      </c>
    </row>
    <row r="186" spans="1:8" x14ac:dyDescent="0.25">
      <c r="A186" s="15">
        <v>2016</v>
      </c>
      <c r="B186" s="16" t="s">
        <v>15</v>
      </c>
      <c r="C186" s="16">
        <v>117</v>
      </c>
      <c r="D186" s="16" t="s">
        <v>6</v>
      </c>
      <c r="E186" s="16" t="s">
        <v>42</v>
      </c>
      <c r="F186" s="16">
        <v>5020004</v>
      </c>
      <c r="G186" s="16" t="s">
        <v>29</v>
      </c>
      <c r="H186" s="7">
        <v>750000</v>
      </c>
    </row>
    <row r="187" spans="1:8" x14ac:dyDescent="0.25">
      <c r="A187" s="15">
        <v>2016</v>
      </c>
      <c r="B187" s="16" t="s">
        <v>17</v>
      </c>
      <c r="C187" s="16">
        <v>117</v>
      </c>
      <c r="D187" s="16" t="s">
        <v>6</v>
      </c>
      <c r="E187" s="16" t="s">
        <v>42</v>
      </c>
      <c r="F187" s="16">
        <v>5020004</v>
      </c>
      <c r="G187" s="16" t="s">
        <v>29</v>
      </c>
      <c r="H187" s="7">
        <v>750000</v>
      </c>
    </row>
    <row r="188" spans="1:8" x14ac:dyDescent="0.25">
      <c r="A188" s="15">
        <v>2016</v>
      </c>
      <c r="B188" s="16" t="s">
        <v>18</v>
      </c>
      <c r="C188" s="16">
        <v>117</v>
      </c>
      <c r="D188" s="16" t="s">
        <v>6</v>
      </c>
      <c r="E188" s="16" t="s">
        <v>42</v>
      </c>
      <c r="F188" s="16">
        <v>5020004</v>
      </c>
      <c r="G188" s="16" t="s">
        <v>29</v>
      </c>
      <c r="H188" s="7">
        <v>750000</v>
      </c>
    </row>
    <row r="189" spans="1:8" x14ac:dyDescent="0.25">
      <c r="A189" s="15">
        <v>2016</v>
      </c>
      <c r="B189" s="16" t="s">
        <v>19</v>
      </c>
      <c r="C189" s="16">
        <v>117</v>
      </c>
      <c r="D189" s="16" t="s">
        <v>6</v>
      </c>
      <c r="E189" s="16" t="s">
        <v>42</v>
      </c>
      <c r="F189" s="16">
        <v>5020004</v>
      </c>
      <c r="G189" s="16" t="s">
        <v>29</v>
      </c>
      <c r="H189" s="7">
        <v>750000</v>
      </c>
    </row>
    <row r="190" spans="1:8" x14ac:dyDescent="0.25">
      <c r="A190" s="15">
        <v>2016</v>
      </c>
      <c r="B190" s="16" t="s">
        <v>20</v>
      </c>
      <c r="C190" s="16">
        <v>117</v>
      </c>
      <c r="D190" s="16" t="s">
        <v>6</v>
      </c>
      <c r="E190" s="16" t="s">
        <v>42</v>
      </c>
      <c r="F190" s="16">
        <v>5020004</v>
      </c>
      <c r="G190" s="16" t="s">
        <v>29</v>
      </c>
      <c r="H190" s="7">
        <v>750000</v>
      </c>
    </row>
    <row r="191" spans="1:8" x14ac:dyDescent="0.25">
      <c r="A191" s="15">
        <v>2016</v>
      </c>
      <c r="B191" s="16" t="s">
        <v>21</v>
      </c>
      <c r="C191" s="16">
        <v>117</v>
      </c>
      <c r="D191" s="16" t="s">
        <v>6</v>
      </c>
      <c r="E191" s="16" t="s">
        <v>42</v>
      </c>
      <c r="F191" s="16">
        <v>5020004</v>
      </c>
      <c r="G191" s="16" t="s">
        <v>29</v>
      </c>
      <c r="H191" s="7">
        <v>750000</v>
      </c>
    </row>
    <row r="192" spans="1:8" x14ac:dyDescent="0.25">
      <c r="A192" s="15">
        <v>2016</v>
      </c>
      <c r="B192" s="16" t="s">
        <v>22</v>
      </c>
      <c r="C192" s="16">
        <v>117</v>
      </c>
      <c r="D192" s="16" t="s">
        <v>6</v>
      </c>
      <c r="E192" s="16" t="s">
        <v>42</v>
      </c>
      <c r="F192" s="16">
        <v>5020004</v>
      </c>
      <c r="G192" s="16" t="s">
        <v>29</v>
      </c>
      <c r="H192" s="7">
        <v>750000</v>
      </c>
    </row>
    <row r="193" spans="1:8" x14ac:dyDescent="0.25">
      <c r="A193" s="15">
        <v>2016</v>
      </c>
      <c r="B193" s="16" t="s">
        <v>23</v>
      </c>
      <c r="C193" s="16">
        <v>117</v>
      </c>
      <c r="D193" s="16" t="s">
        <v>6</v>
      </c>
      <c r="E193" s="16" t="s">
        <v>42</v>
      </c>
      <c r="F193" s="16">
        <v>5020004</v>
      </c>
      <c r="G193" s="16" t="s">
        <v>29</v>
      </c>
      <c r="H193" s="7">
        <v>750000</v>
      </c>
    </row>
    <row r="194" spans="1:8" x14ac:dyDescent="0.25">
      <c r="A194" s="15">
        <v>2017</v>
      </c>
      <c r="B194" s="16" t="s">
        <v>43</v>
      </c>
      <c r="C194" s="16">
        <v>117</v>
      </c>
      <c r="D194" s="16" t="s">
        <v>6</v>
      </c>
      <c r="E194" s="16" t="s">
        <v>42</v>
      </c>
      <c r="F194" s="16">
        <v>5020004</v>
      </c>
      <c r="G194" s="16" t="s">
        <v>29</v>
      </c>
      <c r="H194" s="7">
        <f>770000*12</f>
        <v>9240000</v>
      </c>
    </row>
    <row r="195" spans="1:8" x14ac:dyDescent="0.25">
      <c r="A195" s="15">
        <v>2018</v>
      </c>
      <c r="B195" s="16" t="s">
        <v>43</v>
      </c>
      <c r="C195" s="16">
        <v>117</v>
      </c>
      <c r="D195" s="16" t="s">
        <v>6</v>
      </c>
      <c r="E195" s="16" t="s">
        <v>42</v>
      </c>
      <c r="F195" s="16">
        <v>5020004</v>
      </c>
      <c r="G195" s="16" t="s">
        <v>29</v>
      </c>
      <c r="H195" s="7">
        <f>790000*12</f>
        <v>9480000</v>
      </c>
    </row>
    <row r="196" spans="1:8" x14ac:dyDescent="0.25">
      <c r="A196" s="15">
        <v>2019</v>
      </c>
      <c r="B196" s="16" t="s">
        <v>43</v>
      </c>
      <c r="C196" s="16">
        <v>117</v>
      </c>
      <c r="D196" s="16" t="s">
        <v>6</v>
      </c>
      <c r="E196" s="16" t="s">
        <v>42</v>
      </c>
      <c r="F196" s="16">
        <v>5020004</v>
      </c>
      <c r="G196" s="16" t="s">
        <v>29</v>
      </c>
      <c r="H196" s="7">
        <f>810000*12</f>
        <v>9720000</v>
      </c>
    </row>
    <row r="197" spans="1:8" x14ac:dyDescent="0.25">
      <c r="A197" s="15">
        <v>2020</v>
      </c>
      <c r="B197" s="16" t="s">
        <v>43</v>
      </c>
      <c r="C197" s="16">
        <v>117</v>
      </c>
      <c r="D197" s="16" t="s">
        <v>6</v>
      </c>
      <c r="E197" s="16" t="s">
        <v>42</v>
      </c>
      <c r="F197" s="16">
        <v>5020004</v>
      </c>
      <c r="G197" s="16" t="s">
        <v>29</v>
      </c>
      <c r="H197" s="7">
        <f>830000*12</f>
        <v>9960000</v>
      </c>
    </row>
    <row r="198" spans="1:8" x14ac:dyDescent="0.25">
      <c r="A198" s="15">
        <v>2015</v>
      </c>
      <c r="B198" s="16" t="s">
        <v>5</v>
      </c>
      <c r="C198" s="16">
        <v>117</v>
      </c>
      <c r="D198" s="16" t="s">
        <v>6</v>
      </c>
      <c r="E198" s="16" t="s">
        <v>40</v>
      </c>
      <c r="F198" s="16">
        <v>5020005</v>
      </c>
      <c r="G198" s="16" t="s">
        <v>32</v>
      </c>
      <c r="H198" s="7">
        <v>13000</v>
      </c>
    </row>
    <row r="199" spans="1:8" x14ac:dyDescent="0.25">
      <c r="A199" s="15">
        <v>2015</v>
      </c>
      <c r="B199" s="16" t="s">
        <v>11</v>
      </c>
      <c r="C199" s="16">
        <v>117</v>
      </c>
      <c r="D199" s="16" t="s">
        <v>6</v>
      </c>
      <c r="E199" s="16" t="s">
        <v>40</v>
      </c>
      <c r="F199" s="16">
        <v>5020005</v>
      </c>
      <c r="G199" s="16" t="s">
        <v>32</v>
      </c>
      <c r="H199" s="7">
        <v>13000</v>
      </c>
    </row>
    <row r="200" spans="1:8" x14ac:dyDescent="0.25">
      <c r="A200" s="15">
        <v>2015</v>
      </c>
      <c r="B200" s="16" t="s">
        <v>12</v>
      </c>
      <c r="C200" s="16">
        <v>117</v>
      </c>
      <c r="D200" s="16" t="s">
        <v>6</v>
      </c>
      <c r="E200" s="16" t="s">
        <v>40</v>
      </c>
      <c r="F200" s="16">
        <v>5020005</v>
      </c>
      <c r="G200" s="16" t="s">
        <v>32</v>
      </c>
      <c r="H200" s="7">
        <v>13000</v>
      </c>
    </row>
    <row r="201" spans="1:8" x14ac:dyDescent="0.25">
      <c r="A201" s="15">
        <v>2015</v>
      </c>
      <c r="B201" s="16" t="s">
        <v>13</v>
      </c>
      <c r="C201" s="16">
        <v>117</v>
      </c>
      <c r="D201" s="16" t="s">
        <v>6</v>
      </c>
      <c r="E201" s="16" t="s">
        <v>40</v>
      </c>
      <c r="F201" s="16">
        <v>5020005</v>
      </c>
      <c r="G201" s="16" t="s">
        <v>32</v>
      </c>
      <c r="H201" s="7">
        <v>13000</v>
      </c>
    </row>
    <row r="202" spans="1:8" x14ac:dyDescent="0.25">
      <c r="A202" s="15">
        <v>2015</v>
      </c>
      <c r="B202" s="16" t="s">
        <v>15</v>
      </c>
      <c r="C202" s="16">
        <v>117</v>
      </c>
      <c r="D202" s="16" t="s">
        <v>6</v>
      </c>
      <c r="E202" s="16" t="s">
        <v>40</v>
      </c>
      <c r="F202" s="16">
        <v>5020005</v>
      </c>
      <c r="G202" s="16" t="s">
        <v>32</v>
      </c>
      <c r="H202" s="7">
        <v>13000</v>
      </c>
    </row>
    <row r="203" spans="1:8" x14ac:dyDescent="0.25">
      <c r="A203" s="15">
        <v>2015</v>
      </c>
      <c r="B203" s="16" t="s">
        <v>17</v>
      </c>
      <c r="C203" s="16">
        <v>117</v>
      </c>
      <c r="D203" s="16" t="s">
        <v>6</v>
      </c>
      <c r="E203" s="16" t="s">
        <v>40</v>
      </c>
      <c r="F203" s="16">
        <v>5020005</v>
      </c>
      <c r="G203" s="16" t="s">
        <v>32</v>
      </c>
      <c r="H203" s="7">
        <v>13000</v>
      </c>
    </row>
    <row r="204" spans="1:8" x14ac:dyDescent="0.25">
      <c r="A204" s="15">
        <v>2015</v>
      </c>
      <c r="B204" s="16" t="s">
        <v>18</v>
      </c>
      <c r="C204" s="16">
        <v>117</v>
      </c>
      <c r="D204" s="16" t="s">
        <v>6</v>
      </c>
      <c r="E204" s="16" t="s">
        <v>40</v>
      </c>
      <c r="F204" s="16">
        <v>5020005</v>
      </c>
      <c r="G204" s="16" t="s">
        <v>32</v>
      </c>
      <c r="H204" s="7">
        <v>13000</v>
      </c>
    </row>
    <row r="205" spans="1:8" x14ac:dyDescent="0.25">
      <c r="A205" s="15">
        <v>2015</v>
      </c>
      <c r="B205" s="16" t="s">
        <v>19</v>
      </c>
      <c r="C205" s="16">
        <v>117</v>
      </c>
      <c r="D205" s="16" t="s">
        <v>6</v>
      </c>
      <c r="E205" s="16" t="s">
        <v>40</v>
      </c>
      <c r="F205" s="16">
        <v>5020005</v>
      </c>
      <c r="G205" s="16" t="s">
        <v>32</v>
      </c>
      <c r="H205" s="7">
        <v>13000</v>
      </c>
    </row>
    <row r="206" spans="1:8" x14ac:dyDescent="0.25">
      <c r="A206" s="15">
        <v>2015</v>
      </c>
      <c r="B206" s="16" t="s">
        <v>20</v>
      </c>
      <c r="C206" s="16">
        <v>117</v>
      </c>
      <c r="D206" s="16" t="s">
        <v>6</v>
      </c>
      <c r="E206" s="16" t="s">
        <v>40</v>
      </c>
      <c r="F206" s="16">
        <v>5020005</v>
      </c>
      <c r="G206" s="16" t="s">
        <v>32</v>
      </c>
      <c r="H206" s="7">
        <v>13000</v>
      </c>
    </row>
    <row r="207" spans="1:8" x14ac:dyDescent="0.25">
      <c r="A207" s="15">
        <v>2015</v>
      </c>
      <c r="B207" s="16" t="s">
        <v>21</v>
      </c>
      <c r="C207" s="16">
        <v>117</v>
      </c>
      <c r="D207" s="16" t="s">
        <v>6</v>
      </c>
      <c r="E207" s="16" t="s">
        <v>40</v>
      </c>
      <c r="F207" s="16">
        <v>5020005</v>
      </c>
      <c r="G207" s="16" t="s">
        <v>32</v>
      </c>
      <c r="H207" s="7">
        <v>13000</v>
      </c>
    </row>
    <row r="208" spans="1:8" x14ac:dyDescent="0.25">
      <c r="A208" s="15">
        <v>2015</v>
      </c>
      <c r="B208" s="16" t="s">
        <v>22</v>
      </c>
      <c r="C208" s="16">
        <v>117</v>
      </c>
      <c r="D208" s="16" t="s">
        <v>6</v>
      </c>
      <c r="E208" s="16" t="s">
        <v>40</v>
      </c>
      <c r="F208" s="16">
        <v>5020005</v>
      </c>
      <c r="G208" s="16" t="s">
        <v>32</v>
      </c>
      <c r="H208" s="7">
        <v>13000</v>
      </c>
    </row>
    <row r="209" spans="1:8" x14ac:dyDescent="0.25">
      <c r="A209" s="15">
        <v>2015</v>
      </c>
      <c r="B209" s="16" t="s">
        <v>23</v>
      </c>
      <c r="C209" s="16">
        <v>117</v>
      </c>
      <c r="D209" s="16" t="s">
        <v>6</v>
      </c>
      <c r="E209" s="16" t="s">
        <v>40</v>
      </c>
      <c r="F209" s="16">
        <v>5020005</v>
      </c>
      <c r="G209" s="16" t="s">
        <v>32</v>
      </c>
      <c r="H209" s="7">
        <v>13000</v>
      </c>
    </row>
    <row r="210" spans="1:8" x14ac:dyDescent="0.25">
      <c r="A210" s="15">
        <v>2016</v>
      </c>
      <c r="B210" s="16" t="s">
        <v>5</v>
      </c>
      <c r="C210" s="16">
        <v>117</v>
      </c>
      <c r="D210" s="16" t="s">
        <v>6</v>
      </c>
      <c r="E210" s="16" t="s">
        <v>40</v>
      </c>
      <c r="F210" s="16">
        <v>5020005</v>
      </c>
      <c r="G210" s="16" t="s">
        <v>32</v>
      </c>
      <c r="H210" s="7">
        <v>15000</v>
      </c>
    </row>
    <row r="211" spans="1:8" x14ac:dyDescent="0.25">
      <c r="A211" s="15">
        <v>2016</v>
      </c>
      <c r="B211" s="16" t="s">
        <v>11</v>
      </c>
      <c r="C211" s="16">
        <v>117</v>
      </c>
      <c r="D211" s="16" t="s">
        <v>6</v>
      </c>
      <c r="E211" s="16" t="s">
        <v>40</v>
      </c>
      <c r="F211" s="16">
        <v>5020005</v>
      </c>
      <c r="G211" s="16" t="s">
        <v>32</v>
      </c>
      <c r="H211" s="7">
        <v>15000</v>
      </c>
    </row>
    <row r="212" spans="1:8" x14ac:dyDescent="0.25">
      <c r="A212" s="15">
        <v>2016</v>
      </c>
      <c r="B212" s="16" t="s">
        <v>12</v>
      </c>
      <c r="C212" s="16">
        <v>117</v>
      </c>
      <c r="D212" s="16" t="s">
        <v>6</v>
      </c>
      <c r="E212" s="16" t="s">
        <v>40</v>
      </c>
      <c r="F212" s="16">
        <v>5020005</v>
      </c>
      <c r="G212" s="16" t="s">
        <v>32</v>
      </c>
      <c r="H212" s="7">
        <v>15000</v>
      </c>
    </row>
    <row r="213" spans="1:8" x14ac:dyDescent="0.25">
      <c r="A213" s="15">
        <v>2016</v>
      </c>
      <c r="B213" s="16" t="s">
        <v>13</v>
      </c>
      <c r="C213" s="16">
        <v>117</v>
      </c>
      <c r="D213" s="16" t="s">
        <v>6</v>
      </c>
      <c r="E213" s="16" t="s">
        <v>40</v>
      </c>
      <c r="F213" s="16">
        <v>5020005</v>
      </c>
      <c r="G213" s="16" t="s">
        <v>32</v>
      </c>
      <c r="H213" s="7">
        <v>15000</v>
      </c>
    </row>
    <row r="214" spans="1:8" x14ac:dyDescent="0.25">
      <c r="A214" s="15">
        <v>2016</v>
      </c>
      <c r="B214" s="16" t="s">
        <v>15</v>
      </c>
      <c r="C214" s="16">
        <v>117</v>
      </c>
      <c r="D214" s="16" t="s">
        <v>6</v>
      </c>
      <c r="E214" s="16" t="s">
        <v>40</v>
      </c>
      <c r="F214" s="16">
        <v>5020005</v>
      </c>
      <c r="G214" s="16" t="s">
        <v>32</v>
      </c>
      <c r="H214" s="7">
        <v>15000</v>
      </c>
    </row>
    <row r="215" spans="1:8" x14ac:dyDescent="0.25">
      <c r="A215" s="15">
        <v>2016</v>
      </c>
      <c r="B215" s="16" t="s">
        <v>17</v>
      </c>
      <c r="C215" s="16">
        <v>117</v>
      </c>
      <c r="D215" s="16" t="s">
        <v>6</v>
      </c>
      <c r="E215" s="16" t="s">
        <v>40</v>
      </c>
      <c r="F215" s="16">
        <v>5020005</v>
      </c>
      <c r="G215" s="16" t="s">
        <v>32</v>
      </c>
      <c r="H215" s="7">
        <v>15000</v>
      </c>
    </row>
    <row r="216" spans="1:8" x14ac:dyDescent="0.25">
      <c r="A216" s="15">
        <v>2016</v>
      </c>
      <c r="B216" s="16" t="s">
        <v>18</v>
      </c>
      <c r="C216" s="16">
        <v>117</v>
      </c>
      <c r="D216" s="16" t="s">
        <v>6</v>
      </c>
      <c r="E216" s="16" t="s">
        <v>40</v>
      </c>
      <c r="F216" s="16">
        <v>5020005</v>
      </c>
      <c r="G216" s="16" t="s">
        <v>32</v>
      </c>
      <c r="H216" s="7">
        <v>15000</v>
      </c>
    </row>
    <row r="217" spans="1:8" x14ac:dyDescent="0.25">
      <c r="A217" s="15">
        <v>2016</v>
      </c>
      <c r="B217" s="16" t="s">
        <v>19</v>
      </c>
      <c r="C217" s="16">
        <v>117</v>
      </c>
      <c r="D217" s="16" t="s">
        <v>6</v>
      </c>
      <c r="E217" s="16" t="s">
        <v>40</v>
      </c>
      <c r="F217" s="16">
        <v>5020005</v>
      </c>
      <c r="G217" s="16" t="s">
        <v>32</v>
      </c>
      <c r="H217" s="7">
        <v>15000</v>
      </c>
    </row>
    <row r="218" spans="1:8" x14ac:dyDescent="0.25">
      <c r="A218" s="15">
        <v>2016</v>
      </c>
      <c r="B218" s="16" t="s">
        <v>20</v>
      </c>
      <c r="C218" s="16">
        <v>117</v>
      </c>
      <c r="D218" s="16" t="s">
        <v>6</v>
      </c>
      <c r="E218" s="16" t="s">
        <v>40</v>
      </c>
      <c r="F218" s="16">
        <v>5020005</v>
      </c>
      <c r="G218" s="16" t="s">
        <v>32</v>
      </c>
      <c r="H218" s="7">
        <v>15000</v>
      </c>
    </row>
    <row r="219" spans="1:8" x14ac:dyDescent="0.25">
      <c r="A219" s="15">
        <v>2016</v>
      </c>
      <c r="B219" s="16" t="s">
        <v>21</v>
      </c>
      <c r="C219" s="16">
        <v>117</v>
      </c>
      <c r="D219" s="16" t="s">
        <v>6</v>
      </c>
      <c r="E219" s="16" t="s">
        <v>40</v>
      </c>
      <c r="F219" s="16">
        <v>5020005</v>
      </c>
      <c r="G219" s="16" t="s">
        <v>32</v>
      </c>
      <c r="H219" s="7">
        <v>15000</v>
      </c>
    </row>
    <row r="220" spans="1:8" x14ac:dyDescent="0.25">
      <c r="A220" s="15">
        <v>2016</v>
      </c>
      <c r="B220" s="16" t="s">
        <v>22</v>
      </c>
      <c r="C220" s="16">
        <v>117</v>
      </c>
      <c r="D220" s="16" t="s">
        <v>6</v>
      </c>
      <c r="E220" s="16" t="s">
        <v>40</v>
      </c>
      <c r="F220" s="16">
        <v>5020005</v>
      </c>
      <c r="G220" s="16" t="s">
        <v>32</v>
      </c>
      <c r="H220" s="7">
        <v>15000</v>
      </c>
    </row>
    <row r="221" spans="1:8" x14ac:dyDescent="0.25">
      <c r="A221" s="15">
        <v>2016</v>
      </c>
      <c r="B221" s="16" t="s">
        <v>23</v>
      </c>
      <c r="C221" s="16">
        <v>117</v>
      </c>
      <c r="D221" s="16" t="s">
        <v>6</v>
      </c>
      <c r="E221" s="16" t="s">
        <v>40</v>
      </c>
      <c r="F221" s="16">
        <v>5020005</v>
      </c>
      <c r="G221" s="16" t="s">
        <v>32</v>
      </c>
      <c r="H221" s="7">
        <v>15000</v>
      </c>
    </row>
    <row r="222" spans="1:8" x14ac:dyDescent="0.25">
      <c r="A222" s="15">
        <v>2017</v>
      </c>
      <c r="B222" s="16" t="s">
        <v>43</v>
      </c>
      <c r="C222" s="16">
        <v>117</v>
      </c>
      <c r="D222" s="16" t="s">
        <v>6</v>
      </c>
      <c r="E222" s="16" t="s">
        <v>40</v>
      </c>
      <c r="F222" s="16">
        <v>5020005</v>
      </c>
      <c r="G222" s="16" t="s">
        <v>32</v>
      </c>
      <c r="H222" s="7">
        <f>17000*12</f>
        <v>204000</v>
      </c>
    </row>
    <row r="223" spans="1:8" x14ac:dyDescent="0.25">
      <c r="A223" s="15">
        <v>2018</v>
      </c>
      <c r="B223" s="16" t="s">
        <v>43</v>
      </c>
      <c r="C223" s="16">
        <v>117</v>
      </c>
      <c r="D223" s="16" t="s">
        <v>6</v>
      </c>
      <c r="E223" s="16" t="s">
        <v>40</v>
      </c>
      <c r="F223" s="16">
        <v>5020005</v>
      </c>
      <c r="G223" s="16" t="s">
        <v>32</v>
      </c>
      <c r="H223" s="7">
        <f>19000*12</f>
        <v>228000</v>
      </c>
    </row>
    <row r="224" spans="1:8" x14ac:dyDescent="0.25">
      <c r="A224" s="15">
        <v>2019</v>
      </c>
      <c r="B224" s="16" t="s">
        <v>43</v>
      </c>
      <c r="C224" s="16">
        <v>117</v>
      </c>
      <c r="D224" s="16" t="s">
        <v>6</v>
      </c>
      <c r="E224" s="16" t="s">
        <v>40</v>
      </c>
      <c r="F224" s="16">
        <v>5020005</v>
      </c>
      <c r="G224" s="16" t="s">
        <v>32</v>
      </c>
      <c r="H224" s="7">
        <f>21000*12</f>
        <v>252000</v>
      </c>
    </row>
    <row r="225" spans="1:8" x14ac:dyDescent="0.25">
      <c r="A225" s="15">
        <v>2020</v>
      </c>
      <c r="B225" s="16" t="s">
        <v>43</v>
      </c>
      <c r="C225" s="16">
        <v>117</v>
      </c>
      <c r="D225" s="16" t="s">
        <v>6</v>
      </c>
      <c r="E225" s="16" t="s">
        <v>40</v>
      </c>
      <c r="F225" s="16">
        <v>5020005</v>
      </c>
      <c r="G225" s="16" t="s">
        <v>32</v>
      </c>
      <c r="H225" s="7">
        <f>23000*12</f>
        <v>276000</v>
      </c>
    </row>
    <row r="226" spans="1:8" x14ac:dyDescent="0.25">
      <c r="A226" s="15">
        <v>2015</v>
      </c>
      <c r="B226" s="16" t="s">
        <v>5</v>
      </c>
      <c r="C226" s="16">
        <v>117</v>
      </c>
      <c r="D226" s="16" t="s">
        <v>6</v>
      </c>
      <c r="E226" s="16" t="s">
        <v>41</v>
      </c>
      <c r="F226" s="16">
        <v>5020007</v>
      </c>
      <c r="G226" s="16" t="s">
        <v>30</v>
      </c>
      <c r="H226" s="7">
        <v>3800</v>
      </c>
    </row>
    <row r="227" spans="1:8" x14ac:dyDescent="0.25">
      <c r="A227" s="15">
        <v>2015</v>
      </c>
      <c r="B227" s="16" t="s">
        <v>11</v>
      </c>
      <c r="C227" s="16">
        <v>117</v>
      </c>
      <c r="D227" s="16" t="s">
        <v>6</v>
      </c>
      <c r="E227" s="16" t="s">
        <v>41</v>
      </c>
      <c r="F227" s="16">
        <v>5020007</v>
      </c>
      <c r="G227" s="16" t="s">
        <v>30</v>
      </c>
      <c r="H227" s="7">
        <v>3800</v>
      </c>
    </row>
    <row r="228" spans="1:8" x14ac:dyDescent="0.25">
      <c r="A228" s="15">
        <v>2015</v>
      </c>
      <c r="B228" s="16" t="s">
        <v>12</v>
      </c>
      <c r="C228" s="16">
        <v>117</v>
      </c>
      <c r="D228" s="16" t="s">
        <v>6</v>
      </c>
      <c r="E228" s="16" t="s">
        <v>41</v>
      </c>
      <c r="F228" s="16">
        <v>5020007</v>
      </c>
      <c r="G228" s="16" t="s">
        <v>30</v>
      </c>
      <c r="H228" s="7">
        <v>3800</v>
      </c>
    </row>
    <row r="229" spans="1:8" x14ac:dyDescent="0.25">
      <c r="A229" s="15">
        <v>2015</v>
      </c>
      <c r="B229" s="16" t="s">
        <v>13</v>
      </c>
      <c r="C229" s="16">
        <v>117</v>
      </c>
      <c r="D229" s="16" t="s">
        <v>6</v>
      </c>
      <c r="E229" s="16" t="s">
        <v>41</v>
      </c>
      <c r="F229" s="16">
        <v>5020007</v>
      </c>
      <c r="G229" s="16" t="s">
        <v>30</v>
      </c>
      <c r="H229" s="7">
        <v>3800</v>
      </c>
    </row>
    <row r="230" spans="1:8" x14ac:dyDescent="0.25">
      <c r="A230" s="15">
        <v>2015</v>
      </c>
      <c r="B230" s="16" t="s">
        <v>15</v>
      </c>
      <c r="C230" s="16">
        <v>117</v>
      </c>
      <c r="D230" s="16" t="s">
        <v>6</v>
      </c>
      <c r="E230" s="16" t="s">
        <v>41</v>
      </c>
      <c r="F230" s="16">
        <v>5020007</v>
      </c>
      <c r="G230" s="16" t="s">
        <v>30</v>
      </c>
      <c r="H230" s="7">
        <v>3800</v>
      </c>
    </row>
    <row r="231" spans="1:8" x14ac:dyDescent="0.25">
      <c r="A231" s="15">
        <v>2015</v>
      </c>
      <c r="B231" s="16" t="s">
        <v>17</v>
      </c>
      <c r="C231" s="16">
        <v>117</v>
      </c>
      <c r="D231" s="16" t="s">
        <v>6</v>
      </c>
      <c r="E231" s="16" t="s">
        <v>41</v>
      </c>
      <c r="F231" s="16">
        <v>5020007</v>
      </c>
      <c r="G231" s="16" t="s">
        <v>30</v>
      </c>
      <c r="H231" s="7">
        <v>3800</v>
      </c>
    </row>
    <row r="232" spans="1:8" x14ac:dyDescent="0.25">
      <c r="A232" s="15">
        <v>2015</v>
      </c>
      <c r="B232" s="16" t="s">
        <v>18</v>
      </c>
      <c r="C232" s="16">
        <v>117</v>
      </c>
      <c r="D232" s="16" t="s">
        <v>6</v>
      </c>
      <c r="E232" s="16" t="s">
        <v>41</v>
      </c>
      <c r="F232" s="16">
        <v>5020007</v>
      </c>
      <c r="G232" s="16" t="s">
        <v>30</v>
      </c>
      <c r="H232" s="7">
        <v>3800</v>
      </c>
    </row>
    <row r="233" spans="1:8" x14ac:dyDescent="0.25">
      <c r="A233" s="15">
        <v>2015</v>
      </c>
      <c r="B233" s="16" t="s">
        <v>19</v>
      </c>
      <c r="C233" s="16">
        <v>117</v>
      </c>
      <c r="D233" s="16" t="s">
        <v>6</v>
      </c>
      <c r="E233" s="16" t="s">
        <v>41</v>
      </c>
      <c r="F233" s="16">
        <v>5020007</v>
      </c>
      <c r="G233" s="16" t="s">
        <v>30</v>
      </c>
      <c r="H233" s="7">
        <v>3800</v>
      </c>
    </row>
    <row r="234" spans="1:8" x14ac:dyDescent="0.25">
      <c r="A234" s="15">
        <v>2015</v>
      </c>
      <c r="B234" s="16" t="s">
        <v>20</v>
      </c>
      <c r="C234" s="16">
        <v>117</v>
      </c>
      <c r="D234" s="16" t="s">
        <v>6</v>
      </c>
      <c r="E234" s="16" t="s">
        <v>41</v>
      </c>
      <c r="F234" s="16">
        <v>5020007</v>
      </c>
      <c r="G234" s="16" t="s">
        <v>30</v>
      </c>
      <c r="H234" s="7">
        <v>3800</v>
      </c>
    </row>
    <row r="235" spans="1:8" x14ac:dyDescent="0.25">
      <c r="A235" s="15">
        <v>2015</v>
      </c>
      <c r="B235" s="16" t="s">
        <v>21</v>
      </c>
      <c r="C235" s="16">
        <v>117</v>
      </c>
      <c r="D235" s="16" t="s">
        <v>6</v>
      </c>
      <c r="E235" s="16" t="s">
        <v>41</v>
      </c>
      <c r="F235" s="16">
        <v>5020007</v>
      </c>
      <c r="G235" s="16" t="s">
        <v>30</v>
      </c>
      <c r="H235" s="7">
        <v>3800</v>
      </c>
    </row>
    <row r="236" spans="1:8" x14ac:dyDescent="0.25">
      <c r="A236" s="15">
        <v>2015</v>
      </c>
      <c r="B236" s="16" t="s">
        <v>22</v>
      </c>
      <c r="C236" s="16">
        <v>117</v>
      </c>
      <c r="D236" s="16" t="s">
        <v>6</v>
      </c>
      <c r="E236" s="16" t="s">
        <v>41</v>
      </c>
      <c r="F236" s="16">
        <v>5020007</v>
      </c>
      <c r="G236" s="16" t="s">
        <v>30</v>
      </c>
      <c r="H236" s="7">
        <v>3800</v>
      </c>
    </row>
    <row r="237" spans="1:8" x14ac:dyDescent="0.25">
      <c r="A237" s="15">
        <v>2015</v>
      </c>
      <c r="B237" s="16" t="s">
        <v>23</v>
      </c>
      <c r="C237" s="16">
        <v>117</v>
      </c>
      <c r="D237" s="16" t="s">
        <v>6</v>
      </c>
      <c r="E237" s="16" t="s">
        <v>41</v>
      </c>
      <c r="F237" s="16">
        <v>5020007</v>
      </c>
      <c r="G237" s="16" t="s">
        <v>30</v>
      </c>
      <c r="H237" s="7">
        <v>3800</v>
      </c>
    </row>
    <row r="238" spans="1:8" x14ac:dyDescent="0.25">
      <c r="A238" s="15">
        <v>2016</v>
      </c>
      <c r="B238" s="16" t="s">
        <v>5</v>
      </c>
      <c r="C238" s="16">
        <v>117</v>
      </c>
      <c r="D238" s="16" t="s">
        <v>6</v>
      </c>
      <c r="E238" s="16" t="s">
        <v>41</v>
      </c>
      <c r="F238" s="16">
        <v>5020007</v>
      </c>
      <c r="G238" s="16" t="s">
        <v>30</v>
      </c>
      <c r="H238" s="7">
        <v>4000</v>
      </c>
    </row>
    <row r="239" spans="1:8" x14ac:dyDescent="0.25">
      <c r="A239" s="15">
        <v>2016</v>
      </c>
      <c r="B239" s="16" t="s">
        <v>11</v>
      </c>
      <c r="C239" s="16">
        <v>117</v>
      </c>
      <c r="D239" s="16" t="s">
        <v>6</v>
      </c>
      <c r="E239" s="16" t="s">
        <v>41</v>
      </c>
      <c r="F239" s="16">
        <v>5020007</v>
      </c>
      <c r="G239" s="16" t="s">
        <v>30</v>
      </c>
      <c r="H239" s="7">
        <v>4000</v>
      </c>
    </row>
    <row r="240" spans="1:8" x14ac:dyDescent="0.25">
      <c r="A240" s="15">
        <v>2016</v>
      </c>
      <c r="B240" s="16" t="s">
        <v>12</v>
      </c>
      <c r="C240" s="16">
        <v>117</v>
      </c>
      <c r="D240" s="16" t="s">
        <v>6</v>
      </c>
      <c r="E240" s="16" t="s">
        <v>41</v>
      </c>
      <c r="F240" s="16">
        <v>5020007</v>
      </c>
      <c r="G240" s="16" t="s">
        <v>30</v>
      </c>
      <c r="H240" s="7">
        <v>4000</v>
      </c>
    </row>
    <row r="241" spans="1:8" x14ac:dyDescent="0.25">
      <c r="A241" s="15">
        <v>2016</v>
      </c>
      <c r="B241" s="16" t="s">
        <v>13</v>
      </c>
      <c r="C241" s="16">
        <v>117</v>
      </c>
      <c r="D241" s="16" t="s">
        <v>6</v>
      </c>
      <c r="E241" s="16" t="s">
        <v>41</v>
      </c>
      <c r="F241" s="16">
        <v>5020007</v>
      </c>
      <c r="G241" s="16" t="s">
        <v>30</v>
      </c>
      <c r="H241" s="7">
        <v>4000</v>
      </c>
    </row>
    <row r="242" spans="1:8" x14ac:dyDescent="0.25">
      <c r="A242" s="15">
        <v>2016</v>
      </c>
      <c r="B242" s="16" t="s">
        <v>15</v>
      </c>
      <c r="C242" s="16">
        <v>117</v>
      </c>
      <c r="D242" s="16" t="s">
        <v>6</v>
      </c>
      <c r="E242" s="16" t="s">
        <v>41</v>
      </c>
      <c r="F242" s="16">
        <v>5020007</v>
      </c>
      <c r="G242" s="16" t="s">
        <v>30</v>
      </c>
      <c r="H242" s="7">
        <v>4000</v>
      </c>
    </row>
    <row r="243" spans="1:8" x14ac:dyDescent="0.25">
      <c r="A243" s="15">
        <v>2016</v>
      </c>
      <c r="B243" s="16" t="s">
        <v>17</v>
      </c>
      <c r="C243" s="16">
        <v>117</v>
      </c>
      <c r="D243" s="16" t="s">
        <v>6</v>
      </c>
      <c r="E243" s="16" t="s">
        <v>41</v>
      </c>
      <c r="F243" s="16">
        <v>5020007</v>
      </c>
      <c r="G243" s="16" t="s">
        <v>30</v>
      </c>
      <c r="H243" s="7">
        <v>4000</v>
      </c>
    </row>
    <row r="244" spans="1:8" x14ac:dyDescent="0.25">
      <c r="A244" s="15">
        <v>2016</v>
      </c>
      <c r="B244" s="16" t="s">
        <v>18</v>
      </c>
      <c r="C244" s="16">
        <v>117</v>
      </c>
      <c r="D244" s="16" t="s">
        <v>6</v>
      </c>
      <c r="E244" s="16" t="s">
        <v>41</v>
      </c>
      <c r="F244" s="16">
        <v>5020007</v>
      </c>
      <c r="G244" s="16" t="s">
        <v>30</v>
      </c>
      <c r="H244" s="7">
        <v>4000</v>
      </c>
    </row>
    <row r="245" spans="1:8" x14ac:dyDescent="0.25">
      <c r="A245" s="15">
        <v>2016</v>
      </c>
      <c r="B245" s="16" t="s">
        <v>19</v>
      </c>
      <c r="C245" s="16">
        <v>117</v>
      </c>
      <c r="D245" s="16" t="s">
        <v>6</v>
      </c>
      <c r="E245" s="16" t="s">
        <v>41</v>
      </c>
      <c r="F245" s="16">
        <v>5020007</v>
      </c>
      <c r="G245" s="16" t="s">
        <v>30</v>
      </c>
      <c r="H245" s="7">
        <v>4000</v>
      </c>
    </row>
    <row r="246" spans="1:8" x14ac:dyDescent="0.25">
      <c r="A246" s="15">
        <v>2016</v>
      </c>
      <c r="B246" s="16" t="s">
        <v>20</v>
      </c>
      <c r="C246" s="16">
        <v>117</v>
      </c>
      <c r="D246" s="16" t="s">
        <v>6</v>
      </c>
      <c r="E246" s="16" t="s">
        <v>41</v>
      </c>
      <c r="F246" s="16">
        <v>5020007</v>
      </c>
      <c r="G246" s="16" t="s">
        <v>30</v>
      </c>
      <c r="H246" s="7">
        <v>4000</v>
      </c>
    </row>
    <row r="247" spans="1:8" x14ac:dyDescent="0.25">
      <c r="A247" s="15">
        <v>2016</v>
      </c>
      <c r="B247" s="16" t="s">
        <v>21</v>
      </c>
      <c r="C247" s="16">
        <v>117</v>
      </c>
      <c r="D247" s="16" t="s">
        <v>6</v>
      </c>
      <c r="E247" s="16" t="s">
        <v>41</v>
      </c>
      <c r="F247" s="16">
        <v>5020007</v>
      </c>
      <c r="G247" s="16" t="s">
        <v>30</v>
      </c>
      <c r="H247" s="7">
        <v>4000</v>
      </c>
    </row>
    <row r="248" spans="1:8" x14ac:dyDescent="0.25">
      <c r="A248" s="15">
        <v>2016</v>
      </c>
      <c r="B248" s="16" t="s">
        <v>22</v>
      </c>
      <c r="C248" s="16">
        <v>117</v>
      </c>
      <c r="D248" s="16" t="s">
        <v>6</v>
      </c>
      <c r="E248" s="16" t="s">
        <v>41</v>
      </c>
      <c r="F248" s="16">
        <v>5020007</v>
      </c>
      <c r="G248" s="16" t="s">
        <v>30</v>
      </c>
      <c r="H248" s="7">
        <v>4000</v>
      </c>
    </row>
    <row r="249" spans="1:8" x14ac:dyDescent="0.25">
      <c r="A249" s="15">
        <v>2016</v>
      </c>
      <c r="B249" s="16" t="s">
        <v>23</v>
      </c>
      <c r="C249" s="16">
        <v>117</v>
      </c>
      <c r="D249" s="16" t="s">
        <v>6</v>
      </c>
      <c r="E249" s="16" t="s">
        <v>41</v>
      </c>
      <c r="F249" s="16">
        <v>5020007</v>
      </c>
      <c r="G249" s="16" t="s">
        <v>30</v>
      </c>
      <c r="H249" s="7">
        <v>4000</v>
      </c>
    </row>
    <row r="250" spans="1:8" x14ac:dyDescent="0.25">
      <c r="A250" s="15">
        <v>2017</v>
      </c>
      <c r="B250" s="16" t="s">
        <v>43</v>
      </c>
      <c r="C250" s="16">
        <v>117</v>
      </c>
      <c r="D250" s="16" t="s">
        <v>6</v>
      </c>
      <c r="E250" s="16" t="s">
        <v>41</v>
      </c>
      <c r="F250" s="16">
        <v>5020007</v>
      </c>
      <c r="G250" s="16" t="s">
        <v>30</v>
      </c>
      <c r="H250" s="7">
        <f>4200*12</f>
        <v>50400</v>
      </c>
    </row>
    <row r="251" spans="1:8" x14ac:dyDescent="0.25">
      <c r="A251" s="15">
        <v>2018</v>
      </c>
      <c r="B251" s="16" t="s">
        <v>43</v>
      </c>
      <c r="C251" s="16">
        <v>117</v>
      </c>
      <c r="D251" s="16" t="s">
        <v>6</v>
      </c>
      <c r="E251" s="16" t="s">
        <v>41</v>
      </c>
      <c r="F251" s="16">
        <v>5020007</v>
      </c>
      <c r="G251" s="16" t="s">
        <v>30</v>
      </c>
      <c r="H251" s="7">
        <f>4400*12</f>
        <v>52800</v>
      </c>
    </row>
    <row r="252" spans="1:8" x14ac:dyDescent="0.25">
      <c r="A252" s="15">
        <v>2019</v>
      </c>
      <c r="B252" s="16" t="s">
        <v>43</v>
      </c>
      <c r="C252" s="16">
        <v>117</v>
      </c>
      <c r="D252" s="16" t="s">
        <v>6</v>
      </c>
      <c r="E252" s="16" t="s">
        <v>41</v>
      </c>
      <c r="F252" s="16">
        <v>5020007</v>
      </c>
      <c r="G252" s="16" t="s">
        <v>30</v>
      </c>
      <c r="H252" s="7">
        <f>4600*12</f>
        <v>55200</v>
      </c>
    </row>
    <row r="253" spans="1:8" x14ac:dyDescent="0.25">
      <c r="A253" s="15">
        <v>2020</v>
      </c>
      <c r="B253" s="16" t="s">
        <v>43</v>
      </c>
      <c r="C253" s="16">
        <v>117</v>
      </c>
      <c r="D253" s="16" t="s">
        <v>6</v>
      </c>
      <c r="E253" s="16" t="s">
        <v>41</v>
      </c>
      <c r="F253" s="16">
        <v>5020007</v>
      </c>
      <c r="G253" s="16" t="s">
        <v>30</v>
      </c>
      <c r="H253" s="7">
        <f>4600*12</f>
        <v>55200</v>
      </c>
    </row>
    <row r="254" spans="1:8" x14ac:dyDescent="0.25">
      <c r="A254" s="15">
        <v>2015</v>
      </c>
      <c r="B254" s="16" t="s">
        <v>5</v>
      </c>
      <c r="C254" s="16">
        <v>117</v>
      </c>
      <c r="D254" s="16" t="s">
        <v>6</v>
      </c>
      <c r="E254" s="16" t="s">
        <v>9</v>
      </c>
      <c r="F254" s="16">
        <v>5020000</v>
      </c>
      <c r="G254" s="16" t="s">
        <v>27</v>
      </c>
      <c r="H254" s="7">
        <v>31000</v>
      </c>
    </row>
    <row r="255" spans="1:8" x14ac:dyDescent="0.25">
      <c r="A255" s="15">
        <v>2015</v>
      </c>
      <c r="B255" s="16" t="s">
        <v>11</v>
      </c>
      <c r="C255" s="16">
        <v>117</v>
      </c>
      <c r="D255" s="16" t="s">
        <v>6</v>
      </c>
      <c r="E255" s="16" t="s">
        <v>9</v>
      </c>
      <c r="F255" s="16">
        <v>5020000</v>
      </c>
      <c r="G255" s="16" t="s">
        <v>27</v>
      </c>
      <c r="H255" s="7">
        <v>31000</v>
      </c>
    </row>
    <row r="256" spans="1:8" x14ac:dyDescent="0.25">
      <c r="A256" s="15">
        <v>2015</v>
      </c>
      <c r="B256" s="16" t="s">
        <v>12</v>
      </c>
      <c r="C256" s="16">
        <v>117</v>
      </c>
      <c r="D256" s="16" t="s">
        <v>6</v>
      </c>
      <c r="E256" s="16" t="s">
        <v>9</v>
      </c>
      <c r="F256" s="16">
        <v>5020000</v>
      </c>
      <c r="G256" s="16" t="s">
        <v>27</v>
      </c>
      <c r="H256" s="7">
        <v>31000</v>
      </c>
    </row>
    <row r="257" spans="1:8" x14ac:dyDescent="0.25">
      <c r="A257" s="15">
        <v>2015</v>
      </c>
      <c r="B257" s="16" t="s">
        <v>13</v>
      </c>
      <c r="C257" s="16">
        <v>117</v>
      </c>
      <c r="D257" s="16" t="s">
        <v>6</v>
      </c>
      <c r="E257" s="16" t="s">
        <v>9</v>
      </c>
      <c r="F257" s="16">
        <v>5020000</v>
      </c>
      <c r="G257" s="16" t="s">
        <v>27</v>
      </c>
      <c r="H257" s="7">
        <v>31000</v>
      </c>
    </row>
    <row r="258" spans="1:8" x14ac:dyDescent="0.25">
      <c r="A258" s="15">
        <v>2015</v>
      </c>
      <c r="B258" s="16" t="s">
        <v>15</v>
      </c>
      <c r="C258" s="16">
        <v>117</v>
      </c>
      <c r="D258" s="16" t="s">
        <v>6</v>
      </c>
      <c r="E258" s="16" t="s">
        <v>9</v>
      </c>
      <c r="F258" s="16">
        <v>5020000</v>
      </c>
      <c r="G258" s="16" t="s">
        <v>27</v>
      </c>
      <c r="H258" s="7">
        <v>31000</v>
      </c>
    </row>
    <row r="259" spans="1:8" x14ac:dyDescent="0.25">
      <c r="A259" s="15">
        <v>2015</v>
      </c>
      <c r="B259" s="16" t="s">
        <v>17</v>
      </c>
      <c r="C259" s="16">
        <v>117</v>
      </c>
      <c r="D259" s="16" t="s">
        <v>6</v>
      </c>
      <c r="E259" s="16" t="s">
        <v>9</v>
      </c>
      <c r="F259" s="16">
        <v>5020000</v>
      </c>
      <c r="G259" s="16" t="s">
        <v>27</v>
      </c>
      <c r="H259" s="7">
        <v>31000</v>
      </c>
    </row>
    <row r="260" spans="1:8" x14ac:dyDescent="0.25">
      <c r="A260" s="15">
        <v>2015</v>
      </c>
      <c r="B260" s="16" t="s">
        <v>18</v>
      </c>
      <c r="C260" s="16">
        <v>117</v>
      </c>
      <c r="D260" s="16" t="s">
        <v>6</v>
      </c>
      <c r="E260" s="16" t="s">
        <v>9</v>
      </c>
      <c r="F260" s="16">
        <v>5020000</v>
      </c>
      <c r="G260" s="16" t="s">
        <v>27</v>
      </c>
      <c r="H260" s="7">
        <v>31000</v>
      </c>
    </row>
    <row r="261" spans="1:8" x14ac:dyDescent="0.25">
      <c r="A261" s="15">
        <v>2015</v>
      </c>
      <c r="B261" s="16" t="s">
        <v>19</v>
      </c>
      <c r="C261" s="16">
        <v>117</v>
      </c>
      <c r="D261" s="16" t="s">
        <v>6</v>
      </c>
      <c r="E261" s="16" t="s">
        <v>9</v>
      </c>
      <c r="F261" s="16">
        <v>5020000</v>
      </c>
      <c r="G261" s="16" t="s">
        <v>27</v>
      </c>
      <c r="H261" s="7">
        <v>31000</v>
      </c>
    </row>
    <row r="262" spans="1:8" x14ac:dyDescent="0.25">
      <c r="A262" s="15">
        <v>2015</v>
      </c>
      <c r="B262" s="16" t="s">
        <v>20</v>
      </c>
      <c r="C262" s="16">
        <v>117</v>
      </c>
      <c r="D262" s="16" t="s">
        <v>6</v>
      </c>
      <c r="E262" s="16" t="s">
        <v>9</v>
      </c>
      <c r="F262" s="16">
        <v>5020000</v>
      </c>
      <c r="G262" s="16" t="s">
        <v>27</v>
      </c>
      <c r="H262" s="7">
        <v>31000</v>
      </c>
    </row>
    <row r="263" spans="1:8" x14ac:dyDescent="0.25">
      <c r="A263" s="15">
        <v>2015</v>
      </c>
      <c r="B263" s="16" t="s">
        <v>21</v>
      </c>
      <c r="C263" s="16">
        <v>117</v>
      </c>
      <c r="D263" s="16" t="s">
        <v>6</v>
      </c>
      <c r="E263" s="16" t="s">
        <v>9</v>
      </c>
      <c r="F263" s="16">
        <v>5020000</v>
      </c>
      <c r="G263" s="16" t="s">
        <v>27</v>
      </c>
      <c r="H263" s="7">
        <v>31000</v>
      </c>
    </row>
    <row r="264" spans="1:8" x14ac:dyDescent="0.25">
      <c r="A264" s="15">
        <v>2015</v>
      </c>
      <c r="B264" s="16" t="s">
        <v>22</v>
      </c>
      <c r="C264" s="16">
        <v>117</v>
      </c>
      <c r="D264" s="16" t="s">
        <v>6</v>
      </c>
      <c r="E264" s="16" t="s">
        <v>9</v>
      </c>
      <c r="F264" s="16">
        <v>5020000</v>
      </c>
      <c r="G264" s="16" t="s">
        <v>27</v>
      </c>
      <c r="H264" s="7">
        <v>31000</v>
      </c>
    </row>
    <row r="265" spans="1:8" x14ac:dyDescent="0.25">
      <c r="A265" s="15">
        <v>2015</v>
      </c>
      <c r="B265" s="16" t="s">
        <v>23</v>
      </c>
      <c r="C265" s="16">
        <v>117</v>
      </c>
      <c r="D265" s="16" t="s">
        <v>6</v>
      </c>
      <c r="E265" s="16" t="s">
        <v>9</v>
      </c>
      <c r="F265" s="16">
        <v>5020000</v>
      </c>
      <c r="G265" s="16" t="s">
        <v>27</v>
      </c>
      <c r="H265" s="7">
        <v>31000</v>
      </c>
    </row>
    <row r="266" spans="1:8" x14ac:dyDescent="0.25">
      <c r="A266" s="15">
        <v>2016</v>
      </c>
      <c r="B266" s="16" t="s">
        <v>5</v>
      </c>
      <c r="C266" s="16">
        <v>117</v>
      </c>
      <c r="D266" s="16" t="s">
        <v>6</v>
      </c>
      <c r="E266" s="16" t="s">
        <v>9</v>
      </c>
      <c r="F266" s="16">
        <v>5020000</v>
      </c>
      <c r="G266" s="16" t="s">
        <v>27</v>
      </c>
      <c r="H266" s="7">
        <v>32000</v>
      </c>
    </row>
    <row r="267" spans="1:8" x14ac:dyDescent="0.25">
      <c r="A267" s="15">
        <v>2016</v>
      </c>
      <c r="B267" s="16" t="s">
        <v>11</v>
      </c>
      <c r="C267" s="16">
        <v>117</v>
      </c>
      <c r="D267" s="16" t="s">
        <v>6</v>
      </c>
      <c r="E267" s="16" t="s">
        <v>9</v>
      </c>
      <c r="F267" s="16">
        <v>5020000</v>
      </c>
      <c r="G267" s="16" t="s">
        <v>27</v>
      </c>
      <c r="H267" s="7">
        <v>32000</v>
      </c>
    </row>
    <row r="268" spans="1:8" x14ac:dyDescent="0.25">
      <c r="A268" s="15">
        <v>2016</v>
      </c>
      <c r="B268" s="16" t="s">
        <v>12</v>
      </c>
      <c r="C268" s="16">
        <v>117</v>
      </c>
      <c r="D268" s="16" t="s">
        <v>6</v>
      </c>
      <c r="E268" s="16" t="s">
        <v>9</v>
      </c>
      <c r="F268" s="16">
        <v>5020000</v>
      </c>
      <c r="G268" s="16" t="s">
        <v>27</v>
      </c>
      <c r="H268" s="7">
        <v>32000</v>
      </c>
    </row>
    <row r="269" spans="1:8" x14ac:dyDescent="0.25">
      <c r="A269" s="15">
        <v>2016</v>
      </c>
      <c r="B269" s="16" t="s">
        <v>13</v>
      </c>
      <c r="C269" s="16">
        <v>117</v>
      </c>
      <c r="D269" s="16" t="s">
        <v>6</v>
      </c>
      <c r="E269" s="16" t="s">
        <v>9</v>
      </c>
      <c r="F269" s="16">
        <v>5020000</v>
      </c>
      <c r="G269" s="16" t="s">
        <v>27</v>
      </c>
      <c r="H269" s="7">
        <v>32000</v>
      </c>
    </row>
    <row r="270" spans="1:8" x14ac:dyDescent="0.25">
      <c r="A270" s="15">
        <v>2016</v>
      </c>
      <c r="B270" s="16" t="s">
        <v>15</v>
      </c>
      <c r="C270" s="16">
        <v>117</v>
      </c>
      <c r="D270" s="16" t="s">
        <v>6</v>
      </c>
      <c r="E270" s="16" t="s">
        <v>9</v>
      </c>
      <c r="F270" s="16">
        <v>5020000</v>
      </c>
      <c r="G270" s="16" t="s">
        <v>27</v>
      </c>
      <c r="H270" s="7">
        <v>32000</v>
      </c>
    </row>
    <row r="271" spans="1:8" x14ac:dyDescent="0.25">
      <c r="A271" s="15">
        <v>2016</v>
      </c>
      <c r="B271" s="16" t="s">
        <v>17</v>
      </c>
      <c r="C271" s="16">
        <v>117</v>
      </c>
      <c r="D271" s="16" t="s">
        <v>6</v>
      </c>
      <c r="E271" s="16" t="s">
        <v>9</v>
      </c>
      <c r="F271" s="16">
        <v>5020000</v>
      </c>
      <c r="G271" s="16" t="s">
        <v>27</v>
      </c>
      <c r="H271" s="7">
        <v>32000</v>
      </c>
    </row>
    <row r="272" spans="1:8" x14ac:dyDescent="0.25">
      <c r="A272" s="15">
        <v>2016</v>
      </c>
      <c r="B272" s="16" t="s">
        <v>18</v>
      </c>
      <c r="C272" s="16">
        <v>117</v>
      </c>
      <c r="D272" s="16" t="s">
        <v>6</v>
      </c>
      <c r="E272" s="16" t="s">
        <v>9</v>
      </c>
      <c r="F272" s="16">
        <v>5020000</v>
      </c>
      <c r="G272" s="16" t="s">
        <v>27</v>
      </c>
      <c r="H272" s="7">
        <v>32000</v>
      </c>
    </row>
    <row r="273" spans="1:8" x14ac:dyDescent="0.25">
      <c r="A273" s="15">
        <v>2016</v>
      </c>
      <c r="B273" s="16" t="s">
        <v>19</v>
      </c>
      <c r="C273" s="16">
        <v>117</v>
      </c>
      <c r="D273" s="16" t="s">
        <v>6</v>
      </c>
      <c r="E273" s="16" t="s">
        <v>9</v>
      </c>
      <c r="F273" s="16">
        <v>5020000</v>
      </c>
      <c r="G273" s="16" t="s">
        <v>27</v>
      </c>
      <c r="H273" s="7">
        <v>32000</v>
      </c>
    </row>
    <row r="274" spans="1:8" x14ac:dyDescent="0.25">
      <c r="A274" s="15">
        <v>2016</v>
      </c>
      <c r="B274" s="16" t="s">
        <v>20</v>
      </c>
      <c r="C274" s="16">
        <v>117</v>
      </c>
      <c r="D274" s="16" t="s">
        <v>6</v>
      </c>
      <c r="E274" s="16" t="s">
        <v>9</v>
      </c>
      <c r="F274" s="16">
        <v>5020000</v>
      </c>
      <c r="G274" s="16" t="s">
        <v>27</v>
      </c>
      <c r="H274" s="7">
        <v>32000</v>
      </c>
    </row>
    <row r="275" spans="1:8" x14ac:dyDescent="0.25">
      <c r="A275" s="15">
        <v>2016</v>
      </c>
      <c r="B275" s="16" t="s">
        <v>21</v>
      </c>
      <c r="C275" s="16">
        <v>117</v>
      </c>
      <c r="D275" s="16" t="s">
        <v>6</v>
      </c>
      <c r="E275" s="16" t="s">
        <v>9</v>
      </c>
      <c r="F275" s="16">
        <v>5020000</v>
      </c>
      <c r="G275" s="16" t="s">
        <v>27</v>
      </c>
      <c r="H275" s="7">
        <v>32000</v>
      </c>
    </row>
    <row r="276" spans="1:8" x14ac:dyDescent="0.25">
      <c r="A276" s="15">
        <v>2016</v>
      </c>
      <c r="B276" s="16" t="s">
        <v>22</v>
      </c>
      <c r="C276" s="16">
        <v>117</v>
      </c>
      <c r="D276" s="16" t="s">
        <v>6</v>
      </c>
      <c r="E276" s="16" t="s">
        <v>9</v>
      </c>
      <c r="F276" s="16">
        <v>5020000</v>
      </c>
      <c r="G276" s="16" t="s">
        <v>27</v>
      </c>
      <c r="H276" s="7">
        <v>32000</v>
      </c>
    </row>
    <row r="277" spans="1:8" x14ac:dyDescent="0.25">
      <c r="A277" s="15">
        <v>2016</v>
      </c>
      <c r="B277" s="16" t="s">
        <v>23</v>
      </c>
      <c r="C277" s="16">
        <v>117</v>
      </c>
      <c r="D277" s="16" t="s">
        <v>6</v>
      </c>
      <c r="E277" s="16" t="s">
        <v>9</v>
      </c>
      <c r="F277" s="16">
        <v>5020000</v>
      </c>
      <c r="G277" s="16" t="s">
        <v>27</v>
      </c>
      <c r="H277" s="7">
        <v>32000</v>
      </c>
    </row>
    <row r="278" spans="1:8" x14ac:dyDescent="0.25">
      <c r="A278" s="15">
        <v>2017</v>
      </c>
      <c r="B278" s="16" t="s">
        <v>43</v>
      </c>
      <c r="C278" s="16">
        <v>117</v>
      </c>
      <c r="D278" s="16" t="s">
        <v>6</v>
      </c>
      <c r="E278" s="16" t="s">
        <v>9</v>
      </c>
      <c r="F278" s="16">
        <v>5020000</v>
      </c>
      <c r="G278" s="16" t="s">
        <v>27</v>
      </c>
      <c r="H278" s="7">
        <f>33000*12</f>
        <v>396000</v>
      </c>
    </row>
    <row r="279" spans="1:8" x14ac:dyDescent="0.25">
      <c r="A279" s="15">
        <v>2018</v>
      </c>
      <c r="B279" s="16" t="s">
        <v>43</v>
      </c>
      <c r="C279" s="16">
        <v>117</v>
      </c>
      <c r="D279" s="16" t="s">
        <v>6</v>
      </c>
      <c r="E279" s="16" t="s">
        <v>9</v>
      </c>
      <c r="F279" s="16">
        <v>5020000</v>
      </c>
      <c r="G279" s="16" t="s">
        <v>27</v>
      </c>
      <c r="H279" s="7">
        <f>34000*12</f>
        <v>408000</v>
      </c>
    </row>
    <row r="280" spans="1:8" x14ac:dyDescent="0.25">
      <c r="A280" s="15">
        <v>2019</v>
      </c>
      <c r="B280" s="16" t="s">
        <v>43</v>
      </c>
      <c r="C280" s="16">
        <v>117</v>
      </c>
      <c r="D280" s="16" t="s">
        <v>6</v>
      </c>
      <c r="E280" s="16" t="s">
        <v>9</v>
      </c>
      <c r="F280" s="16">
        <v>5020000</v>
      </c>
      <c r="G280" s="16" t="s">
        <v>27</v>
      </c>
      <c r="H280" s="7">
        <f>35000*12</f>
        <v>420000</v>
      </c>
    </row>
    <row r="281" spans="1:8" x14ac:dyDescent="0.25">
      <c r="A281" s="15">
        <v>2020</v>
      </c>
      <c r="B281" s="16" t="s">
        <v>43</v>
      </c>
      <c r="C281" s="16">
        <v>117</v>
      </c>
      <c r="D281" s="16" t="s">
        <v>6</v>
      </c>
      <c r="E281" s="16" t="s">
        <v>9</v>
      </c>
      <c r="F281" s="16">
        <v>5020000</v>
      </c>
      <c r="G281" s="16" t="s">
        <v>27</v>
      </c>
      <c r="H281" s="7">
        <f>36000*12</f>
        <v>432000</v>
      </c>
    </row>
    <row r="282" spans="1:8" x14ac:dyDescent="0.25">
      <c r="A282" s="15">
        <v>2015</v>
      </c>
      <c r="B282" s="16" t="s">
        <v>5</v>
      </c>
      <c r="C282" s="16">
        <v>117</v>
      </c>
      <c r="D282" s="16" t="s">
        <v>6</v>
      </c>
      <c r="E282" s="16" t="s">
        <v>8</v>
      </c>
      <c r="F282" s="16">
        <v>5120000</v>
      </c>
      <c r="G282" s="16" t="s">
        <v>16</v>
      </c>
      <c r="H282" s="7">
        <v>250000</v>
      </c>
    </row>
    <row r="283" spans="1:8" x14ac:dyDescent="0.25">
      <c r="A283" s="15">
        <v>2015</v>
      </c>
      <c r="B283" s="16" t="s">
        <v>11</v>
      </c>
      <c r="C283" s="16">
        <v>117</v>
      </c>
      <c r="D283" s="16" t="s">
        <v>6</v>
      </c>
      <c r="E283" s="16" t="s">
        <v>8</v>
      </c>
      <c r="F283" s="16">
        <v>5120000</v>
      </c>
      <c r="G283" s="16" t="s">
        <v>16</v>
      </c>
      <c r="H283" s="7">
        <v>250000</v>
      </c>
    </row>
    <row r="284" spans="1:8" x14ac:dyDescent="0.25">
      <c r="A284" s="15">
        <v>2015</v>
      </c>
      <c r="B284" s="16" t="s">
        <v>12</v>
      </c>
      <c r="C284" s="16">
        <v>117</v>
      </c>
      <c r="D284" s="16" t="s">
        <v>6</v>
      </c>
      <c r="E284" s="16" t="s">
        <v>8</v>
      </c>
      <c r="F284" s="16">
        <v>5120000</v>
      </c>
      <c r="G284" s="16" t="s">
        <v>16</v>
      </c>
      <c r="H284" s="7">
        <v>250000</v>
      </c>
    </row>
    <row r="285" spans="1:8" x14ac:dyDescent="0.25">
      <c r="A285" s="15">
        <v>2015</v>
      </c>
      <c r="B285" s="16" t="s">
        <v>13</v>
      </c>
      <c r="C285" s="16">
        <v>117</v>
      </c>
      <c r="D285" s="16" t="s">
        <v>6</v>
      </c>
      <c r="E285" s="16" t="s">
        <v>8</v>
      </c>
      <c r="F285" s="16">
        <v>5120000</v>
      </c>
      <c r="G285" s="16" t="s">
        <v>16</v>
      </c>
      <c r="H285" s="7">
        <v>250000</v>
      </c>
    </row>
    <row r="286" spans="1:8" x14ac:dyDescent="0.25">
      <c r="A286" s="15">
        <v>2015</v>
      </c>
      <c r="B286" s="16" t="s">
        <v>15</v>
      </c>
      <c r="C286" s="16">
        <v>117</v>
      </c>
      <c r="D286" s="16" t="s">
        <v>6</v>
      </c>
      <c r="E286" s="16" t="s">
        <v>8</v>
      </c>
      <c r="F286" s="16">
        <v>5120000</v>
      </c>
      <c r="G286" s="16" t="s">
        <v>16</v>
      </c>
      <c r="H286" s="7">
        <v>250000</v>
      </c>
    </row>
    <row r="287" spans="1:8" x14ac:dyDescent="0.25">
      <c r="A287" s="15">
        <v>2015</v>
      </c>
      <c r="B287" s="16" t="s">
        <v>17</v>
      </c>
      <c r="C287" s="16">
        <v>117</v>
      </c>
      <c r="D287" s="16" t="s">
        <v>6</v>
      </c>
      <c r="E287" s="16" t="s">
        <v>8</v>
      </c>
      <c r="F287" s="16">
        <v>5120000</v>
      </c>
      <c r="G287" s="16" t="s">
        <v>16</v>
      </c>
      <c r="H287" s="7">
        <v>250000</v>
      </c>
    </row>
    <row r="288" spans="1:8" x14ac:dyDescent="0.25">
      <c r="A288" s="15">
        <v>2015</v>
      </c>
      <c r="B288" s="16" t="s">
        <v>18</v>
      </c>
      <c r="C288" s="16">
        <v>117</v>
      </c>
      <c r="D288" s="16" t="s">
        <v>6</v>
      </c>
      <c r="E288" s="16" t="s">
        <v>8</v>
      </c>
      <c r="F288" s="16">
        <v>5120000</v>
      </c>
      <c r="G288" s="16" t="s">
        <v>16</v>
      </c>
      <c r="H288" s="7">
        <v>250000</v>
      </c>
    </row>
    <row r="289" spans="1:8" x14ac:dyDescent="0.25">
      <c r="A289" s="15">
        <v>2015</v>
      </c>
      <c r="B289" s="16" t="s">
        <v>19</v>
      </c>
      <c r="C289" s="16">
        <v>117</v>
      </c>
      <c r="D289" s="16" t="s">
        <v>6</v>
      </c>
      <c r="E289" s="16" t="s">
        <v>8</v>
      </c>
      <c r="F289" s="16">
        <v>5120000</v>
      </c>
      <c r="G289" s="16" t="s">
        <v>16</v>
      </c>
      <c r="H289" s="7">
        <v>250000</v>
      </c>
    </row>
    <row r="290" spans="1:8" x14ac:dyDescent="0.25">
      <c r="A290" s="15">
        <v>2015</v>
      </c>
      <c r="B290" s="16" t="s">
        <v>20</v>
      </c>
      <c r="C290" s="16">
        <v>117</v>
      </c>
      <c r="D290" s="16" t="s">
        <v>6</v>
      </c>
      <c r="E290" s="16" t="s">
        <v>8</v>
      </c>
      <c r="F290" s="16">
        <v>5120000</v>
      </c>
      <c r="G290" s="16" t="s">
        <v>16</v>
      </c>
      <c r="H290" s="7">
        <v>250000</v>
      </c>
    </row>
    <row r="291" spans="1:8" x14ac:dyDescent="0.25">
      <c r="A291" s="15">
        <v>2015</v>
      </c>
      <c r="B291" s="16" t="s">
        <v>21</v>
      </c>
      <c r="C291" s="16">
        <v>117</v>
      </c>
      <c r="D291" s="16" t="s">
        <v>6</v>
      </c>
      <c r="E291" s="16" t="s">
        <v>8</v>
      </c>
      <c r="F291" s="16">
        <v>5120000</v>
      </c>
      <c r="G291" s="16" t="s">
        <v>16</v>
      </c>
      <c r="H291" s="7">
        <v>250000</v>
      </c>
    </row>
    <row r="292" spans="1:8" x14ac:dyDescent="0.25">
      <c r="A292" s="15">
        <v>2015</v>
      </c>
      <c r="B292" s="16" t="s">
        <v>22</v>
      </c>
      <c r="C292" s="16">
        <v>117</v>
      </c>
      <c r="D292" s="16" t="s">
        <v>6</v>
      </c>
      <c r="E292" s="16" t="s">
        <v>8</v>
      </c>
      <c r="F292" s="16">
        <v>5120000</v>
      </c>
      <c r="G292" s="16" t="s">
        <v>16</v>
      </c>
      <c r="H292" s="7">
        <v>250000</v>
      </c>
    </row>
    <row r="293" spans="1:8" x14ac:dyDescent="0.25">
      <c r="A293" s="15">
        <v>2015</v>
      </c>
      <c r="B293" s="16" t="s">
        <v>23</v>
      </c>
      <c r="C293" s="16">
        <v>117</v>
      </c>
      <c r="D293" s="16" t="s">
        <v>6</v>
      </c>
      <c r="E293" s="16" t="s">
        <v>8</v>
      </c>
      <c r="F293" s="16">
        <v>5120000</v>
      </c>
      <c r="G293" s="16" t="s">
        <v>16</v>
      </c>
      <c r="H293" s="7">
        <v>250000</v>
      </c>
    </row>
    <row r="294" spans="1:8" x14ac:dyDescent="0.25">
      <c r="A294" s="15">
        <v>2016</v>
      </c>
      <c r="B294" s="16" t="s">
        <v>5</v>
      </c>
      <c r="C294" s="16">
        <v>117</v>
      </c>
      <c r="D294" s="16" t="s">
        <v>6</v>
      </c>
      <c r="E294" s="16" t="s">
        <v>8</v>
      </c>
      <c r="F294" s="16">
        <v>5120000</v>
      </c>
      <c r="G294" s="16" t="s">
        <v>16</v>
      </c>
      <c r="H294" s="7">
        <v>270000</v>
      </c>
    </row>
    <row r="295" spans="1:8" x14ac:dyDescent="0.25">
      <c r="A295" s="15">
        <v>2016</v>
      </c>
      <c r="B295" s="16" t="s">
        <v>11</v>
      </c>
      <c r="C295" s="16">
        <v>117</v>
      </c>
      <c r="D295" s="16" t="s">
        <v>6</v>
      </c>
      <c r="E295" s="16" t="s">
        <v>8</v>
      </c>
      <c r="F295" s="16">
        <v>5120000</v>
      </c>
      <c r="G295" s="16" t="s">
        <v>16</v>
      </c>
      <c r="H295" s="7">
        <v>270000</v>
      </c>
    </row>
    <row r="296" spans="1:8" x14ac:dyDescent="0.25">
      <c r="A296" s="15">
        <v>2016</v>
      </c>
      <c r="B296" s="16" t="s">
        <v>12</v>
      </c>
      <c r="C296" s="16">
        <v>117</v>
      </c>
      <c r="D296" s="16" t="s">
        <v>6</v>
      </c>
      <c r="E296" s="16" t="s">
        <v>8</v>
      </c>
      <c r="F296" s="16">
        <v>5120000</v>
      </c>
      <c r="G296" s="16" t="s">
        <v>16</v>
      </c>
      <c r="H296" s="7">
        <v>270000</v>
      </c>
    </row>
    <row r="297" spans="1:8" x14ac:dyDescent="0.25">
      <c r="A297" s="15">
        <v>2016</v>
      </c>
      <c r="B297" s="16" t="s">
        <v>13</v>
      </c>
      <c r="C297" s="16">
        <v>117</v>
      </c>
      <c r="D297" s="16" t="s">
        <v>6</v>
      </c>
      <c r="E297" s="16" t="s">
        <v>8</v>
      </c>
      <c r="F297" s="16">
        <v>5120000</v>
      </c>
      <c r="G297" s="16" t="s">
        <v>16</v>
      </c>
      <c r="H297" s="7">
        <v>270000</v>
      </c>
    </row>
    <row r="298" spans="1:8" x14ac:dyDescent="0.25">
      <c r="A298" s="15">
        <v>2016</v>
      </c>
      <c r="B298" s="16" t="s">
        <v>15</v>
      </c>
      <c r="C298" s="16">
        <v>117</v>
      </c>
      <c r="D298" s="16" t="s">
        <v>6</v>
      </c>
      <c r="E298" s="16" t="s">
        <v>8</v>
      </c>
      <c r="F298" s="16">
        <v>5120000</v>
      </c>
      <c r="G298" s="16" t="s">
        <v>16</v>
      </c>
      <c r="H298" s="7">
        <v>270000</v>
      </c>
    </row>
    <row r="299" spans="1:8" x14ac:dyDescent="0.25">
      <c r="A299" s="15">
        <v>2016</v>
      </c>
      <c r="B299" s="16" t="s">
        <v>17</v>
      </c>
      <c r="C299" s="16">
        <v>117</v>
      </c>
      <c r="D299" s="16" t="s">
        <v>6</v>
      </c>
      <c r="E299" s="16" t="s">
        <v>8</v>
      </c>
      <c r="F299" s="16">
        <v>5120000</v>
      </c>
      <c r="G299" s="16" t="s">
        <v>16</v>
      </c>
      <c r="H299" s="7">
        <v>270000</v>
      </c>
    </row>
    <row r="300" spans="1:8" x14ac:dyDescent="0.25">
      <c r="A300" s="15">
        <v>2016</v>
      </c>
      <c r="B300" s="16" t="s">
        <v>18</v>
      </c>
      <c r="C300" s="16">
        <v>117</v>
      </c>
      <c r="D300" s="16" t="s">
        <v>6</v>
      </c>
      <c r="E300" s="16" t="s">
        <v>8</v>
      </c>
      <c r="F300" s="16">
        <v>5120000</v>
      </c>
      <c r="G300" s="16" t="s">
        <v>16</v>
      </c>
      <c r="H300" s="7">
        <v>270000</v>
      </c>
    </row>
    <row r="301" spans="1:8" x14ac:dyDescent="0.25">
      <c r="A301" s="15">
        <v>2016</v>
      </c>
      <c r="B301" s="16" t="s">
        <v>19</v>
      </c>
      <c r="C301" s="16">
        <v>117</v>
      </c>
      <c r="D301" s="16" t="s">
        <v>6</v>
      </c>
      <c r="E301" s="16" t="s">
        <v>8</v>
      </c>
      <c r="F301" s="16">
        <v>5120000</v>
      </c>
      <c r="G301" s="16" t="s">
        <v>16</v>
      </c>
      <c r="H301" s="7">
        <v>270000</v>
      </c>
    </row>
    <row r="302" spans="1:8" x14ac:dyDescent="0.25">
      <c r="A302" s="15">
        <v>2016</v>
      </c>
      <c r="B302" s="16" t="s">
        <v>20</v>
      </c>
      <c r="C302" s="16">
        <v>117</v>
      </c>
      <c r="D302" s="16" t="s">
        <v>6</v>
      </c>
      <c r="E302" s="16" t="s">
        <v>8</v>
      </c>
      <c r="F302" s="16">
        <v>5120000</v>
      </c>
      <c r="G302" s="16" t="s">
        <v>16</v>
      </c>
      <c r="H302" s="7">
        <v>270000</v>
      </c>
    </row>
    <row r="303" spans="1:8" x14ac:dyDescent="0.25">
      <c r="A303" s="15">
        <v>2016</v>
      </c>
      <c r="B303" s="16" t="s">
        <v>21</v>
      </c>
      <c r="C303" s="16">
        <v>117</v>
      </c>
      <c r="D303" s="16" t="s">
        <v>6</v>
      </c>
      <c r="E303" s="16" t="s">
        <v>8</v>
      </c>
      <c r="F303" s="16">
        <v>5120000</v>
      </c>
      <c r="G303" s="16" t="s">
        <v>16</v>
      </c>
      <c r="H303" s="7">
        <v>270000</v>
      </c>
    </row>
    <row r="304" spans="1:8" x14ac:dyDescent="0.25">
      <c r="A304" s="15">
        <v>2016</v>
      </c>
      <c r="B304" s="16" t="s">
        <v>22</v>
      </c>
      <c r="C304" s="16">
        <v>117</v>
      </c>
      <c r="D304" s="16" t="s">
        <v>6</v>
      </c>
      <c r="E304" s="16" t="s">
        <v>8</v>
      </c>
      <c r="F304" s="16">
        <v>5120000</v>
      </c>
      <c r="G304" s="16" t="s">
        <v>16</v>
      </c>
      <c r="H304" s="7">
        <v>270000</v>
      </c>
    </row>
    <row r="305" spans="1:8" x14ac:dyDescent="0.25">
      <c r="A305" s="15">
        <v>2016</v>
      </c>
      <c r="B305" s="16" t="s">
        <v>23</v>
      </c>
      <c r="C305" s="16">
        <v>117</v>
      </c>
      <c r="D305" s="16" t="s">
        <v>6</v>
      </c>
      <c r="E305" s="16" t="s">
        <v>8</v>
      </c>
      <c r="F305" s="16">
        <v>5120000</v>
      </c>
      <c r="G305" s="16" t="s">
        <v>16</v>
      </c>
      <c r="H305" s="7">
        <v>270000</v>
      </c>
    </row>
    <row r="306" spans="1:8" x14ac:dyDescent="0.25">
      <c r="A306" s="15">
        <v>2017</v>
      </c>
      <c r="B306" s="16" t="s">
        <v>43</v>
      </c>
      <c r="C306" s="16">
        <v>117</v>
      </c>
      <c r="D306" s="16" t="s">
        <v>6</v>
      </c>
      <c r="E306" s="16" t="s">
        <v>8</v>
      </c>
      <c r="F306" s="16">
        <v>5120000</v>
      </c>
      <c r="G306" s="16" t="s">
        <v>16</v>
      </c>
      <c r="H306" s="7">
        <f>290000*12</f>
        <v>3480000</v>
      </c>
    </row>
    <row r="307" spans="1:8" x14ac:dyDescent="0.25">
      <c r="A307" s="15">
        <v>2018</v>
      </c>
      <c r="B307" s="16" t="s">
        <v>43</v>
      </c>
      <c r="C307" s="16">
        <v>117</v>
      </c>
      <c r="D307" s="16" t="s">
        <v>6</v>
      </c>
      <c r="E307" s="16" t="s">
        <v>8</v>
      </c>
      <c r="F307" s="16">
        <v>5120000</v>
      </c>
      <c r="G307" s="16" t="s">
        <v>16</v>
      </c>
      <c r="H307" s="7">
        <f>310000*12</f>
        <v>3720000</v>
      </c>
    </row>
    <row r="308" spans="1:8" x14ac:dyDescent="0.25">
      <c r="A308" s="15">
        <v>2019</v>
      </c>
      <c r="B308" s="16" t="s">
        <v>43</v>
      </c>
      <c r="C308" s="16">
        <v>117</v>
      </c>
      <c r="D308" s="16" t="s">
        <v>6</v>
      </c>
      <c r="E308" s="16" t="s">
        <v>8</v>
      </c>
      <c r="F308" s="16">
        <v>5120000</v>
      </c>
      <c r="G308" s="16" t="s">
        <v>16</v>
      </c>
      <c r="H308" s="7">
        <f>330000*12</f>
        <v>3960000</v>
      </c>
    </row>
    <row r="309" spans="1:8" x14ac:dyDescent="0.25">
      <c r="A309" s="15">
        <v>2020</v>
      </c>
      <c r="B309" s="16" t="s">
        <v>43</v>
      </c>
      <c r="C309" s="16">
        <v>117</v>
      </c>
      <c r="D309" s="16" t="s">
        <v>6</v>
      </c>
      <c r="E309" s="16" t="s">
        <v>8</v>
      </c>
      <c r="F309" s="16">
        <v>5120000</v>
      </c>
      <c r="G309" s="16" t="s">
        <v>16</v>
      </c>
      <c r="H309" s="7">
        <f>350000*12</f>
        <v>4200000</v>
      </c>
    </row>
  </sheetData>
  <autoFilter ref="A1:H309"/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3"/>
  <sheetViews>
    <sheetView tabSelected="1" workbookViewId="0">
      <pane xSplit="1" ySplit="3" topLeftCell="CN4" activePane="bottomRight" state="frozen"/>
      <selection pane="topRight" activeCell="B1" sqref="B1"/>
      <selection pane="bottomLeft" activeCell="A4" sqref="A4"/>
      <selection pane="bottomRight" activeCell="CP28" sqref="CP28"/>
    </sheetView>
  </sheetViews>
  <sheetFormatPr defaultRowHeight="13.2" x14ac:dyDescent="0.25"/>
  <cols>
    <col min="1" max="1" width="45.6640625" customWidth="1"/>
    <col min="2" max="2" width="16.21875" bestFit="1" customWidth="1"/>
    <col min="3" max="9" width="9.21875" bestFit="1" customWidth="1"/>
    <col min="10" max="10" width="10.77734375" bestFit="1" customWidth="1"/>
    <col min="11" max="11" width="9.88671875" bestFit="1" customWidth="1"/>
    <col min="12" max="13" width="9.21875" bestFit="1" customWidth="1"/>
    <col min="14" max="14" width="10.77734375" bestFit="1" customWidth="1"/>
    <col min="15" max="15" width="9.88671875" bestFit="1" customWidth="1"/>
    <col min="16" max="20" width="9.21875" bestFit="1" customWidth="1"/>
    <col min="21" max="21" width="9.88671875" bestFit="1" customWidth="1"/>
    <col min="22" max="22" width="9.21875" bestFit="1" customWidth="1"/>
    <col min="23" max="24" width="9.88671875" bestFit="1" customWidth="1"/>
    <col min="25" max="26" width="9.21875" bestFit="1" customWidth="1"/>
    <col min="27" max="27" width="10.77734375" bestFit="1" customWidth="1"/>
    <col min="28" max="28" width="9.88671875" bestFit="1" customWidth="1"/>
    <col min="29" max="29" width="10.77734375" bestFit="1" customWidth="1"/>
    <col min="30" max="31" width="9.88671875" bestFit="1" customWidth="1"/>
    <col min="32" max="33" width="9.21875" bestFit="1" customWidth="1"/>
    <col min="34" max="34" width="9.88671875" bestFit="1" customWidth="1"/>
    <col min="35" max="35" width="9.21875" bestFit="1" customWidth="1"/>
    <col min="36" max="36" width="9.88671875" bestFit="1" customWidth="1"/>
    <col min="37" max="37" width="9.21875" bestFit="1" customWidth="1"/>
    <col min="38" max="39" width="10.77734375" bestFit="1" customWidth="1"/>
    <col min="40" max="40" width="11.44140625" bestFit="1" customWidth="1"/>
    <col min="41" max="41" width="9.88671875" bestFit="1" customWidth="1"/>
    <col min="42" max="43" width="9.21875" bestFit="1" customWidth="1"/>
    <col min="44" max="44" width="9.88671875" bestFit="1" customWidth="1"/>
    <col min="45" max="46" width="10.77734375" bestFit="1" customWidth="1"/>
    <col min="47" max="48" width="9.21875" bestFit="1" customWidth="1"/>
    <col min="49" max="49" width="10.77734375" bestFit="1" customWidth="1"/>
    <col min="50" max="50" width="9.88671875" bestFit="1" customWidth="1"/>
    <col min="51" max="51" width="9.21875" bestFit="1" customWidth="1"/>
    <col min="52" max="52" width="9.88671875" bestFit="1" customWidth="1"/>
    <col min="53" max="53" width="11.77734375" bestFit="1" customWidth="1"/>
    <col min="54" max="54" width="9.21875" bestFit="1" customWidth="1"/>
    <col min="55" max="55" width="9.88671875" bestFit="1" customWidth="1"/>
    <col min="56" max="57" width="9.21875" bestFit="1" customWidth="1"/>
    <col min="58" max="58" width="9.88671875" bestFit="1" customWidth="1"/>
    <col min="59" max="60" width="9.21875" bestFit="1" customWidth="1"/>
    <col min="61" max="61" width="9.88671875" bestFit="1" customWidth="1"/>
    <col min="62" max="62" width="10.77734375" bestFit="1" customWidth="1"/>
    <col min="63" max="64" width="9.88671875" bestFit="1" customWidth="1"/>
    <col min="65" max="65" width="10.77734375" bestFit="1" customWidth="1"/>
    <col min="66" max="66" width="11.77734375" bestFit="1" customWidth="1"/>
    <col min="67" max="67" width="9.21875" bestFit="1" customWidth="1"/>
    <col min="68" max="69" width="9.88671875" bestFit="1" customWidth="1"/>
    <col min="70" max="72" width="10.77734375" bestFit="1" customWidth="1"/>
    <col min="73" max="73" width="9.88671875" bestFit="1" customWidth="1"/>
    <col min="74" max="74" width="9.21875" bestFit="1" customWidth="1"/>
    <col min="75" max="76" width="9.88671875" bestFit="1" customWidth="1"/>
    <col min="77" max="78" width="10.77734375" bestFit="1" customWidth="1"/>
    <col min="79" max="79" width="11.77734375" bestFit="1" customWidth="1"/>
    <col min="80" max="80" width="9.88671875" bestFit="1" customWidth="1"/>
    <col min="81" max="81" width="10.77734375" bestFit="1" customWidth="1"/>
    <col min="82" max="82" width="9.88671875" bestFit="1" customWidth="1"/>
    <col min="83" max="83" width="10.77734375" bestFit="1" customWidth="1"/>
    <col min="84" max="84" width="9.21875" bestFit="1" customWidth="1"/>
    <col min="85" max="85" width="9.88671875" bestFit="1" customWidth="1"/>
    <col min="86" max="88" width="9.21875" bestFit="1" customWidth="1"/>
    <col min="89" max="89" width="9.88671875" bestFit="1" customWidth="1"/>
    <col min="90" max="90" width="10.77734375" bestFit="1" customWidth="1"/>
    <col min="91" max="91" width="9.21875" bestFit="1" customWidth="1"/>
    <col min="92" max="92" width="11.77734375" bestFit="1" customWidth="1"/>
    <col min="93" max="94" width="9.88671875" bestFit="1" customWidth="1"/>
    <col min="95" max="99" width="10.77734375" bestFit="1" customWidth="1"/>
    <col min="100" max="102" width="9.88671875" bestFit="1" customWidth="1"/>
    <col min="103" max="103" width="10.77734375" bestFit="1" customWidth="1"/>
    <col min="104" max="104" width="9.88671875" bestFit="1" customWidth="1"/>
    <col min="105" max="106" width="11.77734375" bestFit="1" customWidth="1"/>
  </cols>
  <sheetData>
    <row r="1" spans="1:106" x14ac:dyDescent="0.25">
      <c r="A1" s="8" t="s">
        <v>46</v>
      </c>
      <c r="B1" s="8" t="s">
        <v>44</v>
      </c>
    </row>
    <row r="2" spans="1:106" x14ac:dyDescent="0.25">
      <c r="B2" s="9">
        <v>2007</v>
      </c>
      <c r="N2" s="9" t="s">
        <v>54</v>
      </c>
      <c r="O2" s="9">
        <v>2008</v>
      </c>
      <c r="AA2" s="9" t="s">
        <v>55</v>
      </c>
      <c r="AB2" s="9">
        <v>2009</v>
      </c>
      <c r="AN2" s="9" t="s">
        <v>56</v>
      </c>
      <c r="AO2" s="9">
        <v>2010</v>
      </c>
      <c r="BA2" s="9" t="s">
        <v>57</v>
      </c>
      <c r="BB2" s="9">
        <v>2011</v>
      </c>
      <c r="BN2" s="9" t="s">
        <v>58</v>
      </c>
      <c r="BO2" s="9">
        <v>2012</v>
      </c>
      <c r="CA2" s="9" t="s">
        <v>59</v>
      </c>
      <c r="CB2" s="9">
        <v>2013</v>
      </c>
      <c r="CN2" s="9" t="s">
        <v>60</v>
      </c>
      <c r="CO2" s="9">
        <v>2014</v>
      </c>
      <c r="DA2" s="9" t="s">
        <v>61</v>
      </c>
      <c r="DB2" s="13" t="s">
        <v>45</v>
      </c>
    </row>
    <row r="3" spans="1:106" s="12" customFormat="1" x14ac:dyDescent="0.25">
      <c r="A3" s="11" t="s">
        <v>36</v>
      </c>
      <c r="B3" s="12" t="s">
        <v>5</v>
      </c>
      <c r="C3" s="12" t="s">
        <v>11</v>
      </c>
      <c r="D3" s="12" t="s">
        <v>12</v>
      </c>
      <c r="E3" s="12" t="s">
        <v>13</v>
      </c>
      <c r="F3" s="12" t="s">
        <v>15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2" t="s">
        <v>23</v>
      </c>
      <c r="N3"/>
      <c r="O3" s="12" t="s">
        <v>5</v>
      </c>
      <c r="P3" s="12" t="s">
        <v>11</v>
      </c>
      <c r="Q3" s="12" t="s">
        <v>12</v>
      </c>
      <c r="R3" s="12" t="s">
        <v>13</v>
      </c>
      <c r="S3" s="12" t="s">
        <v>15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12" t="s">
        <v>23</v>
      </c>
      <c r="AA3"/>
      <c r="AB3" s="12" t="s">
        <v>5</v>
      </c>
      <c r="AC3" s="12" t="s">
        <v>11</v>
      </c>
      <c r="AD3" s="12" t="s">
        <v>12</v>
      </c>
      <c r="AE3" s="12" t="s">
        <v>13</v>
      </c>
      <c r="AF3" s="12" t="s">
        <v>15</v>
      </c>
      <c r="AG3" s="12" t="s">
        <v>17</v>
      </c>
      <c r="AH3" s="12" t="s">
        <v>18</v>
      </c>
      <c r="AI3" s="12" t="s">
        <v>19</v>
      </c>
      <c r="AJ3" s="12" t="s">
        <v>20</v>
      </c>
      <c r="AK3" s="12" t="s">
        <v>21</v>
      </c>
      <c r="AL3" s="12" t="s">
        <v>22</v>
      </c>
      <c r="AM3" s="12" t="s">
        <v>23</v>
      </c>
      <c r="AN3"/>
      <c r="AO3" s="12" t="s">
        <v>5</v>
      </c>
      <c r="AP3" s="12" t="s">
        <v>11</v>
      </c>
      <c r="AQ3" s="12" t="s">
        <v>12</v>
      </c>
      <c r="AR3" s="12" t="s">
        <v>13</v>
      </c>
      <c r="AS3" s="12" t="s">
        <v>15</v>
      </c>
      <c r="AT3" s="12" t="s">
        <v>17</v>
      </c>
      <c r="AU3" s="12" t="s">
        <v>18</v>
      </c>
      <c r="AV3" s="12" t="s">
        <v>19</v>
      </c>
      <c r="AW3" s="12" t="s">
        <v>20</v>
      </c>
      <c r="AX3" s="12" t="s">
        <v>21</v>
      </c>
      <c r="AY3" s="12" t="s">
        <v>22</v>
      </c>
      <c r="AZ3" s="12" t="s">
        <v>23</v>
      </c>
      <c r="BA3"/>
      <c r="BB3" s="12" t="s">
        <v>5</v>
      </c>
      <c r="BC3" s="12" t="s">
        <v>11</v>
      </c>
      <c r="BD3" s="12" t="s">
        <v>12</v>
      </c>
      <c r="BE3" s="12" t="s">
        <v>13</v>
      </c>
      <c r="BF3" s="12" t="s">
        <v>15</v>
      </c>
      <c r="BG3" s="12" t="s">
        <v>17</v>
      </c>
      <c r="BH3" s="12" t="s">
        <v>18</v>
      </c>
      <c r="BI3" s="12" t="s">
        <v>19</v>
      </c>
      <c r="BJ3" s="12" t="s">
        <v>20</v>
      </c>
      <c r="BK3" s="12" t="s">
        <v>21</v>
      </c>
      <c r="BL3" s="12" t="s">
        <v>22</v>
      </c>
      <c r="BM3" s="12" t="s">
        <v>23</v>
      </c>
      <c r="BN3"/>
      <c r="BO3" s="12" t="s">
        <v>5</v>
      </c>
      <c r="BP3" s="12" t="s">
        <v>11</v>
      </c>
      <c r="BQ3" s="12" t="s">
        <v>12</v>
      </c>
      <c r="BR3" s="12" t="s">
        <v>13</v>
      </c>
      <c r="BS3" s="12" t="s">
        <v>15</v>
      </c>
      <c r="BT3" s="12" t="s">
        <v>17</v>
      </c>
      <c r="BU3" s="12" t="s">
        <v>18</v>
      </c>
      <c r="BV3" s="12" t="s">
        <v>19</v>
      </c>
      <c r="BW3" s="12" t="s">
        <v>20</v>
      </c>
      <c r="BX3" s="12" t="s">
        <v>21</v>
      </c>
      <c r="BY3" s="12" t="s">
        <v>22</v>
      </c>
      <c r="BZ3" s="12" t="s">
        <v>23</v>
      </c>
      <c r="CA3"/>
      <c r="CB3" s="12" t="s">
        <v>5</v>
      </c>
      <c r="CC3" s="12" t="s">
        <v>11</v>
      </c>
      <c r="CD3" s="12" t="s">
        <v>12</v>
      </c>
      <c r="CE3" s="12" t="s">
        <v>13</v>
      </c>
      <c r="CF3" s="12" t="s">
        <v>15</v>
      </c>
      <c r="CG3" s="12" t="s">
        <v>17</v>
      </c>
      <c r="CH3" s="12" t="s">
        <v>18</v>
      </c>
      <c r="CI3" s="12" t="s">
        <v>19</v>
      </c>
      <c r="CJ3" s="12" t="s">
        <v>20</v>
      </c>
      <c r="CK3" s="12" t="s">
        <v>21</v>
      </c>
      <c r="CL3" s="12" t="s">
        <v>22</v>
      </c>
      <c r="CM3" s="12" t="s">
        <v>23</v>
      </c>
      <c r="CN3"/>
      <c r="CO3" s="12" t="s">
        <v>5</v>
      </c>
      <c r="CP3" s="12" t="s">
        <v>11</v>
      </c>
      <c r="CQ3" s="12" t="s">
        <v>12</v>
      </c>
      <c r="CR3" s="12" t="s">
        <v>13</v>
      </c>
      <c r="CS3" s="12" t="s">
        <v>15</v>
      </c>
      <c r="CT3" s="12" t="s">
        <v>17</v>
      </c>
      <c r="CU3" s="12" t="s">
        <v>18</v>
      </c>
      <c r="CV3" s="12" t="s">
        <v>19</v>
      </c>
      <c r="CW3" s="12" t="s">
        <v>20</v>
      </c>
      <c r="CX3" s="12" t="s">
        <v>21</v>
      </c>
      <c r="CY3" s="12" t="s">
        <v>22</v>
      </c>
      <c r="CZ3" s="12" t="s">
        <v>23</v>
      </c>
      <c r="DA3"/>
    </row>
    <row r="4" spans="1:106" x14ac:dyDescent="0.25">
      <c r="A4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>
        <v>14000</v>
      </c>
      <c r="CA4" s="10">
        <v>14000</v>
      </c>
      <c r="CB4" s="10">
        <v>-14000</v>
      </c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>
        <v>-14000</v>
      </c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>
        <v>0</v>
      </c>
    </row>
    <row r="5" spans="1:106" x14ac:dyDescent="0.25">
      <c r="A5" t="s">
        <v>28</v>
      </c>
      <c r="B5" s="10"/>
      <c r="C5" s="10"/>
      <c r="D5" s="10"/>
      <c r="E5" s="10">
        <v>18733.042000000001</v>
      </c>
      <c r="F5" s="10">
        <v>106407.70299999999</v>
      </c>
      <c r="G5" s="10">
        <v>23764.508999999998</v>
      </c>
      <c r="H5" s="10">
        <v>73008.671000000002</v>
      </c>
      <c r="I5" s="10">
        <v>133376.79999999999</v>
      </c>
      <c r="J5" s="10">
        <v>81823.498999999996</v>
      </c>
      <c r="K5" s="10">
        <v>191062.39499999999</v>
      </c>
      <c r="L5" s="10">
        <v>128464.196</v>
      </c>
      <c r="M5" s="10">
        <v>112765.447</v>
      </c>
      <c r="N5" s="10">
        <v>869406.26199999999</v>
      </c>
      <c r="O5" s="10">
        <v>53530.353999999999</v>
      </c>
      <c r="P5" s="10">
        <v>135996.86900000001</v>
      </c>
      <c r="Q5" s="10">
        <v>78349.214000000007</v>
      </c>
      <c r="R5" s="10">
        <v>74254.740999999995</v>
      </c>
      <c r="S5" s="10">
        <v>175386.37</v>
      </c>
      <c r="T5" s="10">
        <v>50501.154999999999</v>
      </c>
      <c r="U5" s="10">
        <v>88465.558999999994</v>
      </c>
      <c r="V5" s="10">
        <v>107655.92</v>
      </c>
      <c r="W5" s="10">
        <v>76294.28</v>
      </c>
      <c r="X5" s="10">
        <v>95220.77</v>
      </c>
      <c r="Y5" s="10">
        <v>80261.95</v>
      </c>
      <c r="Z5" s="10">
        <v>121668.99</v>
      </c>
      <c r="AA5" s="10">
        <v>1137586.172</v>
      </c>
      <c r="AB5" s="10">
        <v>270672.21000000002</v>
      </c>
      <c r="AC5" s="10">
        <v>142364.51</v>
      </c>
      <c r="AD5" s="10">
        <v>82449.201000000001</v>
      </c>
      <c r="AE5" s="10">
        <v>137402.64000000001</v>
      </c>
      <c r="AF5" s="10">
        <v>63577.82</v>
      </c>
      <c r="AG5" s="10">
        <v>69905.33</v>
      </c>
      <c r="AH5" s="10">
        <v>138322.299</v>
      </c>
      <c r="AI5" s="10">
        <v>82461.67</v>
      </c>
      <c r="AJ5" s="10">
        <v>93958.43</v>
      </c>
      <c r="AK5" s="10">
        <v>80851.240000000005</v>
      </c>
      <c r="AL5" s="10">
        <v>115851</v>
      </c>
      <c r="AM5" s="10">
        <v>138792.88</v>
      </c>
      <c r="AN5" s="10">
        <v>1416609.23</v>
      </c>
      <c r="AO5" s="10">
        <v>70237.41</v>
      </c>
      <c r="AP5" s="10">
        <v>104612.46</v>
      </c>
      <c r="AQ5" s="10">
        <v>103434.55</v>
      </c>
      <c r="AR5" s="10">
        <v>95236.43</v>
      </c>
      <c r="AS5" s="10">
        <v>73669.42</v>
      </c>
      <c r="AT5" s="10">
        <v>75691.8</v>
      </c>
      <c r="AU5" s="10">
        <v>93706.65</v>
      </c>
      <c r="AV5" s="10">
        <v>103631.01</v>
      </c>
      <c r="AW5" s="10">
        <v>104935.63</v>
      </c>
      <c r="AX5" s="10">
        <v>65620.460000000006</v>
      </c>
      <c r="AY5" s="10">
        <v>75141.570000000007</v>
      </c>
      <c r="AZ5" s="10">
        <v>76717.990000000005</v>
      </c>
      <c r="BA5" s="10">
        <v>1042635.3799999999</v>
      </c>
      <c r="BB5" s="10">
        <v>83229.17</v>
      </c>
      <c r="BC5" s="10">
        <v>71907.11</v>
      </c>
      <c r="BD5" s="10">
        <v>76986.84</v>
      </c>
      <c r="BE5" s="10">
        <v>54235.48</v>
      </c>
      <c r="BF5" s="10">
        <v>51944.38</v>
      </c>
      <c r="BG5" s="10">
        <v>68213.16</v>
      </c>
      <c r="BH5" s="10">
        <v>104112.24</v>
      </c>
      <c r="BI5" s="10">
        <v>236718.22</v>
      </c>
      <c r="BJ5" s="10">
        <v>79690.5</v>
      </c>
      <c r="BK5" s="10">
        <v>98339.23</v>
      </c>
      <c r="BL5" s="10">
        <v>102768.73</v>
      </c>
      <c r="BM5" s="10">
        <v>170684.95</v>
      </c>
      <c r="BN5" s="10">
        <v>1198830.01</v>
      </c>
      <c r="BO5" s="10">
        <v>46151.7</v>
      </c>
      <c r="BP5" s="10">
        <v>129202.7</v>
      </c>
      <c r="BQ5" s="10">
        <v>167314.97</v>
      </c>
      <c r="BR5" s="10">
        <v>96518.37</v>
      </c>
      <c r="BS5" s="10">
        <v>111911.64</v>
      </c>
      <c r="BT5" s="10">
        <v>220122.16</v>
      </c>
      <c r="BU5" s="10">
        <v>57684.65</v>
      </c>
      <c r="BV5" s="10">
        <v>96969.71</v>
      </c>
      <c r="BW5" s="10">
        <v>144108</v>
      </c>
      <c r="BX5" s="10">
        <v>149397.38</v>
      </c>
      <c r="BY5" s="10">
        <v>172569.41</v>
      </c>
      <c r="BZ5" s="10">
        <v>228140.32</v>
      </c>
      <c r="CA5" s="10">
        <v>1620091.0099999998</v>
      </c>
      <c r="CB5" s="10">
        <v>94706.96</v>
      </c>
      <c r="CC5" s="10">
        <v>128847.05</v>
      </c>
      <c r="CD5" s="10">
        <v>95387.63</v>
      </c>
      <c r="CE5" s="10">
        <v>114038.13</v>
      </c>
      <c r="CF5" s="10">
        <v>126758.88</v>
      </c>
      <c r="CG5" s="10">
        <v>66295.87</v>
      </c>
      <c r="CH5" s="10">
        <v>84182.44</v>
      </c>
      <c r="CI5" s="10">
        <v>94373.67</v>
      </c>
      <c r="CJ5" s="10">
        <v>114173.5</v>
      </c>
      <c r="CK5" s="10">
        <v>122629.1</v>
      </c>
      <c r="CL5" s="10">
        <v>157901.10999999999</v>
      </c>
      <c r="CM5" s="10">
        <v>146893.32</v>
      </c>
      <c r="CN5" s="10">
        <v>1346187.66</v>
      </c>
      <c r="CO5" s="10">
        <v>30713.669999999991</v>
      </c>
      <c r="CP5" s="10">
        <v>27195.199999999997</v>
      </c>
      <c r="CQ5" s="10">
        <v>52079.74</v>
      </c>
      <c r="CR5" s="10">
        <v>104942.61</v>
      </c>
      <c r="CS5" s="10">
        <v>131828.47999999998</v>
      </c>
      <c r="CT5" s="10">
        <v>111358.78</v>
      </c>
      <c r="CU5" s="10">
        <v>69491.510000000009</v>
      </c>
      <c r="CV5" s="10">
        <v>55713.979999999996</v>
      </c>
      <c r="CW5" s="10">
        <v>114003.9</v>
      </c>
      <c r="CX5" s="10">
        <v>70580</v>
      </c>
      <c r="CY5" s="10">
        <v>92741.63</v>
      </c>
      <c r="CZ5" s="10">
        <v>26080.720000000001</v>
      </c>
      <c r="DA5" s="10">
        <v>886730.22</v>
      </c>
      <c r="DB5" s="10">
        <v>9518075.9440000039</v>
      </c>
    </row>
    <row r="6" spans="1:106" x14ac:dyDescent="0.25">
      <c r="A6" t="s">
        <v>31</v>
      </c>
      <c r="B6" s="10"/>
      <c r="C6" s="10"/>
      <c r="D6" s="10"/>
      <c r="E6" s="10">
        <v>-26931.66</v>
      </c>
      <c r="F6" s="10">
        <v>-10718.24</v>
      </c>
      <c r="G6" s="10">
        <v>-21194.240000000002</v>
      </c>
      <c r="H6" s="10">
        <v>-24565.11</v>
      </c>
      <c r="I6" s="10">
        <v>-51724.12</v>
      </c>
      <c r="J6" s="10">
        <v>-80168.55</v>
      </c>
      <c r="K6" s="10">
        <v>-57804.83</v>
      </c>
      <c r="L6" s="10">
        <v>-94169.7</v>
      </c>
      <c r="M6" s="10">
        <v>-63696.42</v>
      </c>
      <c r="N6" s="10">
        <v>-430972.87</v>
      </c>
      <c r="O6" s="10"/>
      <c r="P6" s="10"/>
      <c r="Q6" s="10"/>
      <c r="R6" s="10"/>
      <c r="S6" s="10">
        <v>-93812</v>
      </c>
      <c r="T6" s="10">
        <v>-83757</v>
      </c>
      <c r="U6" s="10">
        <v>-101201.54</v>
      </c>
      <c r="V6" s="10">
        <v>-77400.679999999993</v>
      </c>
      <c r="W6" s="10">
        <v>-107397.64</v>
      </c>
      <c r="X6" s="10">
        <v>-131001</v>
      </c>
      <c r="Y6" s="10">
        <v>-66753</v>
      </c>
      <c r="Z6" s="10">
        <v>-62922</v>
      </c>
      <c r="AA6" s="10">
        <v>-724244.86</v>
      </c>
      <c r="AB6" s="10">
        <v>-110289</v>
      </c>
      <c r="AC6" s="10">
        <v>-124458</v>
      </c>
      <c r="AD6" s="10">
        <v>-101280</v>
      </c>
      <c r="AE6" s="10">
        <v>-131961</v>
      </c>
      <c r="AF6" s="10">
        <v>-63435</v>
      </c>
      <c r="AG6" s="10">
        <v>-81725.25</v>
      </c>
      <c r="AH6" s="10">
        <v>-120765</v>
      </c>
      <c r="AI6" s="10">
        <v>-88332</v>
      </c>
      <c r="AJ6" s="10">
        <v>-376700.17</v>
      </c>
      <c r="AK6" s="10">
        <v>-63231</v>
      </c>
      <c r="AL6" s="10">
        <v>-86826</v>
      </c>
      <c r="AM6" s="10">
        <v>-116430</v>
      </c>
      <c r="AN6" s="10">
        <v>-1465432.42</v>
      </c>
      <c r="AO6" s="10">
        <v>-83055.350000000006</v>
      </c>
      <c r="AP6" s="10">
        <v>-92680.75</v>
      </c>
      <c r="AQ6" s="10">
        <v>-90893.94</v>
      </c>
      <c r="AR6" s="10">
        <v>-130557.88</v>
      </c>
      <c r="AS6" s="10">
        <v>-94883.85</v>
      </c>
      <c r="AT6" s="10">
        <v>-77463.33</v>
      </c>
      <c r="AU6" s="10">
        <v>-86764.98</v>
      </c>
      <c r="AV6" s="10">
        <v>-88466.86</v>
      </c>
      <c r="AW6" s="10">
        <v>-153098.07999999999</v>
      </c>
      <c r="AX6" s="10">
        <v>5488.5</v>
      </c>
      <c r="AY6" s="10">
        <v>-68756.399999999994</v>
      </c>
      <c r="AZ6" s="10">
        <v>-401981.93</v>
      </c>
      <c r="BA6" s="10">
        <v>-1363114.8499999999</v>
      </c>
      <c r="BB6" s="10">
        <v>-81648.62</v>
      </c>
      <c r="BC6" s="10">
        <v>-159129.23000000001</v>
      </c>
      <c r="BD6" s="10">
        <v>-77878.47</v>
      </c>
      <c r="BE6" s="10">
        <v>-99883.18</v>
      </c>
      <c r="BF6" s="10">
        <v>-180876.33</v>
      </c>
      <c r="BG6" s="10">
        <v>-27851</v>
      </c>
      <c r="BH6" s="10">
        <v>-44862.29</v>
      </c>
      <c r="BI6" s="10">
        <v>-228601.37</v>
      </c>
      <c r="BJ6" s="10">
        <v>91193.95</v>
      </c>
      <c r="BK6" s="10">
        <v>-230077.09</v>
      </c>
      <c r="BL6" s="10">
        <v>-64423.95</v>
      </c>
      <c r="BM6" s="10">
        <v>-159652.79</v>
      </c>
      <c r="BN6" s="10">
        <v>-1263690.3700000001</v>
      </c>
      <c r="BO6" s="10">
        <v>-74338.84</v>
      </c>
      <c r="BP6" s="10">
        <v>-271689.96000000002</v>
      </c>
      <c r="BQ6" s="10">
        <v>-360856.73</v>
      </c>
      <c r="BR6" s="10">
        <v>383293.73</v>
      </c>
      <c r="BS6" s="10">
        <v>116757.58</v>
      </c>
      <c r="BT6" s="10">
        <v>-17072.09</v>
      </c>
      <c r="BU6" s="10">
        <v>-85260.97</v>
      </c>
      <c r="BV6" s="10">
        <v>-90512.320000000007</v>
      </c>
      <c r="BW6" s="10">
        <v>-470000</v>
      </c>
      <c r="BX6" s="10">
        <v>-265877.98</v>
      </c>
      <c r="BY6" s="10">
        <v>239112.82</v>
      </c>
      <c r="BZ6" s="10">
        <v>-118066.72</v>
      </c>
      <c r="CA6" s="10">
        <v>-1014511.48</v>
      </c>
      <c r="CB6" s="10">
        <v>-131714.37</v>
      </c>
      <c r="CC6" s="10"/>
      <c r="CD6" s="10">
        <v>-169818.69</v>
      </c>
      <c r="CE6" s="10">
        <v>-80709.84</v>
      </c>
      <c r="CF6" s="10">
        <v>-48222.69</v>
      </c>
      <c r="CG6" s="10">
        <v>-102903.71</v>
      </c>
      <c r="CH6" s="10">
        <v>-15153.49</v>
      </c>
      <c r="CI6" s="10">
        <v>-81034.91</v>
      </c>
      <c r="CJ6" s="10">
        <v>-93961.26</v>
      </c>
      <c r="CK6" s="10">
        <v>-136829.01</v>
      </c>
      <c r="CL6" s="10">
        <v>-72065.91</v>
      </c>
      <c r="CM6" s="10">
        <v>50908.32</v>
      </c>
      <c r="CN6" s="10">
        <v>-881505.56000000017</v>
      </c>
      <c r="CO6" s="10">
        <v>-204656.19</v>
      </c>
      <c r="CP6" s="10">
        <v>-158442.03</v>
      </c>
      <c r="CQ6" s="10">
        <v>-79341.87</v>
      </c>
      <c r="CR6" s="10">
        <v>-147298.97999999998</v>
      </c>
      <c r="CS6" s="10">
        <v>-96659.489999999991</v>
      </c>
      <c r="CT6" s="10">
        <v>-99905.4</v>
      </c>
      <c r="CU6" s="10">
        <v>-123882.93</v>
      </c>
      <c r="CV6" s="10">
        <v>-123736.8</v>
      </c>
      <c r="CW6" s="10">
        <v>-103079.28</v>
      </c>
      <c r="CX6" s="10">
        <v>-143706.06</v>
      </c>
      <c r="CY6" s="10">
        <v>-70150.350000000006</v>
      </c>
      <c r="CZ6" s="10">
        <v>-101625.18</v>
      </c>
      <c r="DA6" s="10">
        <v>-1452484.56</v>
      </c>
      <c r="DB6" s="10">
        <v>-8595956.9700000007</v>
      </c>
    </row>
    <row r="7" spans="1:106" x14ac:dyDescent="0.25">
      <c r="A7" t="s">
        <v>33</v>
      </c>
      <c r="B7" s="10"/>
      <c r="C7" s="10"/>
      <c r="D7" s="10"/>
      <c r="E7" s="10"/>
      <c r="F7" s="10"/>
      <c r="G7" s="10"/>
      <c r="H7" s="10"/>
      <c r="I7" s="10"/>
      <c r="J7" s="10">
        <v>636406</v>
      </c>
      <c r="K7" s="10">
        <v>-364923</v>
      </c>
      <c r="L7" s="10">
        <v>45275</v>
      </c>
      <c r="M7" s="10">
        <v>45402</v>
      </c>
      <c r="N7" s="10">
        <v>362160</v>
      </c>
      <c r="O7" s="10">
        <v>-243238</v>
      </c>
      <c r="P7" s="10">
        <v>16065</v>
      </c>
      <c r="Q7" s="10">
        <v>16119</v>
      </c>
      <c r="R7" s="10">
        <v>16128</v>
      </c>
      <c r="S7" s="10">
        <v>16139</v>
      </c>
      <c r="T7" s="10">
        <v>16209</v>
      </c>
      <c r="U7" s="10">
        <v>16230</v>
      </c>
      <c r="V7" s="10">
        <v>16219</v>
      </c>
      <c r="W7" s="10">
        <v>16646</v>
      </c>
      <c r="X7" s="10">
        <v>16675</v>
      </c>
      <c r="Y7" s="10">
        <v>17888</v>
      </c>
      <c r="Z7" s="10">
        <v>17938</v>
      </c>
      <c r="AA7" s="10">
        <v>-60982</v>
      </c>
      <c r="AB7" s="10">
        <v>19455</v>
      </c>
      <c r="AC7" s="10">
        <v>117773</v>
      </c>
      <c r="AD7" s="10">
        <v>22139</v>
      </c>
      <c r="AE7" s="10">
        <v>22145</v>
      </c>
      <c r="AF7" s="10">
        <v>22149</v>
      </c>
      <c r="AG7" s="10">
        <v>22154</v>
      </c>
      <c r="AH7" s="10">
        <v>22152</v>
      </c>
      <c r="AI7" s="10">
        <v>22198</v>
      </c>
      <c r="AJ7" s="10">
        <v>22199</v>
      </c>
      <c r="AK7" s="10">
        <v>22188</v>
      </c>
      <c r="AL7" s="10">
        <v>22188</v>
      </c>
      <c r="AM7" s="10">
        <v>22188</v>
      </c>
      <c r="AN7" s="10">
        <v>358928</v>
      </c>
      <c r="AO7" s="10">
        <v>105174</v>
      </c>
      <c r="AP7" s="10">
        <v>-1480</v>
      </c>
      <c r="AQ7" s="10">
        <v>27611</v>
      </c>
      <c r="AR7" s="10">
        <v>27611</v>
      </c>
      <c r="AS7" s="10">
        <v>27611</v>
      </c>
      <c r="AT7" s="10">
        <v>27611</v>
      </c>
      <c r="AU7" s="10">
        <v>27611</v>
      </c>
      <c r="AV7" s="10">
        <v>27611</v>
      </c>
      <c r="AW7" s="10">
        <v>27611</v>
      </c>
      <c r="AX7" s="10">
        <v>27611</v>
      </c>
      <c r="AY7" s="10">
        <v>27611</v>
      </c>
      <c r="AZ7" s="10">
        <v>27611</v>
      </c>
      <c r="BA7" s="10">
        <v>379804</v>
      </c>
      <c r="BB7" s="10">
        <v>-48771</v>
      </c>
      <c r="BC7" s="10">
        <v>13905</v>
      </c>
      <c r="BD7" s="10">
        <v>13905</v>
      </c>
      <c r="BE7" s="10">
        <v>13905</v>
      </c>
      <c r="BF7" s="10">
        <v>13905</v>
      </c>
      <c r="BG7" s="10">
        <v>13905</v>
      </c>
      <c r="BH7" s="10">
        <v>13905</v>
      </c>
      <c r="BI7" s="10">
        <v>13905</v>
      </c>
      <c r="BJ7" s="10">
        <v>13905</v>
      </c>
      <c r="BK7" s="10">
        <v>13905</v>
      </c>
      <c r="BL7" s="10">
        <v>13905</v>
      </c>
      <c r="BM7" s="10">
        <v>13905</v>
      </c>
      <c r="BN7" s="10">
        <v>104184</v>
      </c>
      <c r="BO7" s="10">
        <v>58426</v>
      </c>
      <c r="BP7" s="10">
        <v>14753</v>
      </c>
      <c r="BQ7" s="10">
        <v>15351</v>
      </c>
      <c r="BR7" s="10">
        <v>15351</v>
      </c>
      <c r="BS7" s="10">
        <v>15351</v>
      </c>
      <c r="BT7" s="10">
        <v>15351</v>
      </c>
      <c r="BU7" s="10">
        <v>15351</v>
      </c>
      <c r="BV7" s="10">
        <v>15351</v>
      </c>
      <c r="BW7" s="10">
        <v>15351</v>
      </c>
      <c r="BX7" s="10">
        <v>15351</v>
      </c>
      <c r="BY7" s="10">
        <v>15351</v>
      </c>
      <c r="BZ7" s="10">
        <v>15351</v>
      </c>
      <c r="CA7" s="10">
        <v>226689</v>
      </c>
      <c r="CB7" s="10"/>
      <c r="CC7" s="10">
        <v>106699</v>
      </c>
      <c r="CD7" s="10">
        <v>26670</v>
      </c>
      <c r="CE7" s="10">
        <v>26670</v>
      </c>
      <c r="CF7" s="10">
        <v>26670</v>
      </c>
      <c r="CG7" s="10">
        <v>26670</v>
      </c>
      <c r="CH7" s="10">
        <v>26670</v>
      </c>
      <c r="CI7" s="10">
        <v>26670</v>
      </c>
      <c r="CJ7" s="10">
        <v>26670</v>
      </c>
      <c r="CK7" s="10">
        <v>26670</v>
      </c>
      <c r="CL7" s="10">
        <v>26670</v>
      </c>
      <c r="CM7" s="10">
        <v>26670</v>
      </c>
      <c r="CN7" s="10">
        <v>373399</v>
      </c>
      <c r="CO7" s="10">
        <v>-10505</v>
      </c>
      <c r="CP7" s="10">
        <v>22387</v>
      </c>
      <c r="CQ7" s="10">
        <v>22387</v>
      </c>
      <c r="CR7" s="10">
        <v>22387</v>
      </c>
      <c r="CS7" s="10">
        <v>22387</v>
      </c>
      <c r="CT7" s="10">
        <v>22387</v>
      </c>
      <c r="CU7" s="10"/>
      <c r="CV7" s="10">
        <v>44774</v>
      </c>
      <c r="CW7" s="10">
        <v>22387</v>
      </c>
      <c r="CX7" s="10">
        <v>22387</v>
      </c>
      <c r="CY7" s="10">
        <v>22387</v>
      </c>
      <c r="CZ7" s="10">
        <v>22387</v>
      </c>
      <c r="DA7" s="10">
        <v>235752</v>
      </c>
      <c r="DB7" s="10">
        <v>1979934</v>
      </c>
    </row>
    <row r="8" spans="1:106" x14ac:dyDescent="0.25">
      <c r="A8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>
        <v>895.66</v>
      </c>
      <c r="AX8" s="10">
        <v>615.66</v>
      </c>
      <c r="AY8" s="10"/>
      <c r="AZ8" s="10"/>
      <c r="BA8" s="10">
        <v>1511.32</v>
      </c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>
        <v>9257.89</v>
      </c>
      <c r="CC8" s="10">
        <v>13377.16</v>
      </c>
      <c r="CD8" s="10">
        <v>12702.19</v>
      </c>
      <c r="CE8" s="10">
        <v>11518.6</v>
      </c>
      <c r="CF8" s="10">
        <v>15294.86</v>
      </c>
      <c r="CG8" s="10">
        <v>11967.1</v>
      </c>
      <c r="CH8" s="10">
        <v>15210.82</v>
      </c>
      <c r="CI8" s="10">
        <v>14393.97</v>
      </c>
      <c r="CJ8" s="10">
        <v>14308.38</v>
      </c>
      <c r="CK8" s="10">
        <v>7300.01</v>
      </c>
      <c r="CL8" s="10">
        <v>10437.94</v>
      </c>
      <c r="CM8" s="10">
        <v>6434.75</v>
      </c>
      <c r="CN8" s="10">
        <v>142203.66999999998</v>
      </c>
      <c r="CO8" s="10">
        <v>20530.760000000002</v>
      </c>
      <c r="CP8" s="10">
        <v>27617</v>
      </c>
      <c r="CQ8" s="10">
        <v>30547.85</v>
      </c>
      <c r="CR8" s="10">
        <v>32272.67</v>
      </c>
      <c r="CS8" s="10">
        <v>39273.429999999993</v>
      </c>
      <c r="CT8" s="10">
        <v>30044.959999999999</v>
      </c>
      <c r="CU8" s="10">
        <v>34284.47</v>
      </c>
      <c r="CV8" s="10">
        <v>28291.75</v>
      </c>
      <c r="CW8" s="10">
        <v>27957.98</v>
      </c>
      <c r="CX8" s="10">
        <v>47323.33</v>
      </c>
      <c r="CY8" s="10">
        <v>35528.210000000006</v>
      </c>
      <c r="CZ8" s="10">
        <v>31961.809999999998</v>
      </c>
      <c r="DA8" s="10">
        <v>385634.22000000003</v>
      </c>
      <c r="DB8" s="10">
        <v>529349.21</v>
      </c>
    </row>
    <row r="9" spans="1:106" x14ac:dyDescent="0.25">
      <c r="A9" t="s">
        <v>29</v>
      </c>
      <c r="B9" s="10">
        <v>74296.179999999993</v>
      </c>
      <c r="C9" s="10">
        <v>134306.82999999999</v>
      </c>
      <c r="D9" s="10">
        <v>223053</v>
      </c>
      <c r="E9" s="10">
        <v>147358.41</v>
      </c>
      <c r="F9" s="10">
        <v>141752.41</v>
      </c>
      <c r="G9" s="10">
        <v>185954.88</v>
      </c>
      <c r="H9" s="10">
        <v>326491.17</v>
      </c>
      <c r="I9" s="10">
        <v>469641.47</v>
      </c>
      <c r="J9" s="10">
        <v>463518.21</v>
      </c>
      <c r="K9" s="10">
        <v>517955.38</v>
      </c>
      <c r="L9" s="10">
        <v>459915.27</v>
      </c>
      <c r="M9" s="10">
        <v>411641.01</v>
      </c>
      <c r="N9" s="10">
        <v>3555884.2199999997</v>
      </c>
      <c r="O9" s="10">
        <v>468340.21</v>
      </c>
      <c r="P9" s="10">
        <v>384655.69</v>
      </c>
      <c r="Q9" s="10">
        <v>326835.68</v>
      </c>
      <c r="R9" s="10">
        <v>338553.34</v>
      </c>
      <c r="S9" s="10">
        <v>378873.51</v>
      </c>
      <c r="T9" s="10">
        <v>432211.87</v>
      </c>
      <c r="U9" s="10">
        <v>411026.58</v>
      </c>
      <c r="V9" s="10">
        <v>582884.79</v>
      </c>
      <c r="W9" s="10">
        <v>406712.85</v>
      </c>
      <c r="X9" s="10">
        <v>393789.92</v>
      </c>
      <c r="Y9" s="10">
        <v>313654.96999999997</v>
      </c>
      <c r="Z9" s="10">
        <v>581065.09</v>
      </c>
      <c r="AA9" s="10">
        <v>5018604.5</v>
      </c>
      <c r="AB9" s="10">
        <v>527018.11</v>
      </c>
      <c r="AC9" s="10">
        <v>770384.09</v>
      </c>
      <c r="AD9" s="10">
        <v>524151.22</v>
      </c>
      <c r="AE9" s="10">
        <v>368630.79</v>
      </c>
      <c r="AF9" s="10">
        <v>255122.01</v>
      </c>
      <c r="AG9" s="10">
        <v>502136.9</v>
      </c>
      <c r="AH9" s="10">
        <v>554693.81999999995</v>
      </c>
      <c r="AI9" s="10">
        <v>562753.70000000007</v>
      </c>
      <c r="AJ9" s="10">
        <v>285918.55000000005</v>
      </c>
      <c r="AK9" s="10">
        <v>367908.54</v>
      </c>
      <c r="AL9" s="10">
        <v>379311.28900000005</v>
      </c>
      <c r="AM9" s="10">
        <v>628178.04</v>
      </c>
      <c r="AN9" s="10">
        <v>5726207.0589999994</v>
      </c>
      <c r="AO9" s="10">
        <v>669269.55000000005</v>
      </c>
      <c r="AP9" s="10">
        <v>579118.96</v>
      </c>
      <c r="AQ9" s="10">
        <v>587336.83900000004</v>
      </c>
      <c r="AR9" s="10">
        <v>706417.59</v>
      </c>
      <c r="AS9" s="10">
        <v>369388.39</v>
      </c>
      <c r="AT9" s="10">
        <v>623844.29999999993</v>
      </c>
      <c r="AU9" s="10">
        <v>694182.57</v>
      </c>
      <c r="AV9" s="10">
        <v>768701.2</v>
      </c>
      <c r="AW9" s="10">
        <v>325677.98000000004</v>
      </c>
      <c r="AX9" s="10">
        <v>520308.35</v>
      </c>
      <c r="AY9" s="10">
        <v>529998.31000000006</v>
      </c>
      <c r="AZ9" s="10">
        <v>788892.17</v>
      </c>
      <c r="BA9" s="10">
        <v>7163136.2090000007</v>
      </c>
      <c r="BB9" s="10">
        <v>791911.34</v>
      </c>
      <c r="BC9" s="10">
        <v>442748.81</v>
      </c>
      <c r="BD9" s="10">
        <v>483038.95</v>
      </c>
      <c r="BE9" s="10">
        <v>449681.35</v>
      </c>
      <c r="BF9" s="10">
        <v>361972.78</v>
      </c>
      <c r="BG9" s="10">
        <v>663841.73</v>
      </c>
      <c r="BH9" s="10">
        <v>748936.62</v>
      </c>
      <c r="BI9" s="10">
        <v>673763.47</v>
      </c>
      <c r="BJ9" s="10">
        <v>919083.59000000008</v>
      </c>
      <c r="BK9" s="10">
        <v>541528.13</v>
      </c>
      <c r="BL9" s="10">
        <v>526905.01</v>
      </c>
      <c r="BM9" s="10">
        <v>798688.66</v>
      </c>
      <c r="BN9" s="10">
        <v>7402100.4399999995</v>
      </c>
      <c r="BO9" s="10">
        <v>601967.49</v>
      </c>
      <c r="BP9" s="10">
        <v>534171.38</v>
      </c>
      <c r="BQ9" s="10">
        <v>392958.88</v>
      </c>
      <c r="BR9" s="10">
        <v>437466.92</v>
      </c>
      <c r="BS9" s="10">
        <v>562499.69999999995</v>
      </c>
      <c r="BT9" s="10">
        <v>619978.16</v>
      </c>
      <c r="BU9" s="10">
        <v>674173.12000000011</v>
      </c>
      <c r="BV9" s="10">
        <v>503720.48</v>
      </c>
      <c r="BW9" s="10">
        <v>576181.13</v>
      </c>
      <c r="BX9" s="10">
        <v>495766.44999999995</v>
      </c>
      <c r="BY9" s="10">
        <v>590854.39</v>
      </c>
      <c r="BZ9" s="10">
        <v>627768.18999999994</v>
      </c>
      <c r="CA9" s="10">
        <v>6617506.290000001</v>
      </c>
      <c r="CB9" s="10">
        <v>736913.3</v>
      </c>
      <c r="CC9" s="10">
        <v>578259.51000000013</v>
      </c>
      <c r="CD9" s="10">
        <v>506070</v>
      </c>
      <c r="CE9" s="10">
        <v>306607.10000000003</v>
      </c>
      <c r="CF9" s="10">
        <v>74626.759999999995</v>
      </c>
      <c r="CG9" s="10">
        <v>358242.29</v>
      </c>
      <c r="CH9" s="10">
        <v>419737.69999999995</v>
      </c>
      <c r="CI9" s="10">
        <v>765239.72</v>
      </c>
      <c r="CJ9" s="10">
        <v>732836.14</v>
      </c>
      <c r="CK9" s="10">
        <v>555225.37</v>
      </c>
      <c r="CL9" s="10">
        <v>695079.34</v>
      </c>
      <c r="CM9" s="10">
        <v>284071.5</v>
      </c>
      <c r="CN9" s="10">
        <v>6012908.7299999995</v>
      </c>
      <c r="CO9" s="10">
        <v>643078.08000000007</v>
      </c>
      <c r="CP9" s="10">
        <v>489655.51</v>
      </c>
      <c r="CQ9" s="10">
        <v>748336.86</v>
      </c>
      <c r="CR9" s="10">
        <v>1515744.29</v>
      </c>
      <c r="CS9" s="10">
        <v>742299.04</v>
      </c>
      <c r="CT9" s="10">
        <v>814752.18</v>
      </c>
      <c r="CU9" s="10">
        <v>1007083.2</v>
      </c>
      <c r="CV9" s="10">
        <v>690823.99</v>
      </c>
      <c r="CW9" s="10">
        <v>621778.29</v>
      </c>
      <c r="CX9" s="10">
        <v>475909.41</v>
      </c>
      <c r="CY9" s="10">
        <v>769203.89999999991</v>
      </c>
      <c r="CZ9" s="10">
        <v>421850.62</v>
      </c>
      <c r="DA9" s="10">
        <v>8940515.3699999992</v>
      </c>
      <c r="DB9" s="10">
        <v>50436862.817999996</v>
      </c>
    </row>
    <row r="10" spans="1:106" x14ac:dyDescent="0.25">
      <c r="A10" t="s">
        <v>32</v>
      </c>
      <c r="B10" s="10"/>
      <c r="C10" s="10"/>
      <c r="D10" s="10"/>
      <c r="E10" s="10">
        <v>2090.1239999999998</v>
      </c>
      <c r="F10" s="10">
        <v>8944.0759999999991</v>
      </c>
      <c r="G10" s="10">
        <v>3153.1579999999999</v>
      </c>
      <c r="H10" s="10">
        <v>5858.5020000000004</v>
      </c>
      <c r="I10" s="10">
        <v>9281.7559999999994</v>
      </c>
      <c r="J10" s="10">
        <v>8776.1880000000001</v>
      </c>
      <c r="K10" s="10">
        <v>8355.8189999999995</v>
      </c>
      <c r="L10" s="10">
        <v>2948.0149999999999</v>
      </c>
      <c r="M10" s="10">
        <v>3205.4490000000001</v>
      </c>
      <c r="N10" s="10">
        <v>52613.087000000007</v>
      </c>
      <c r="O10" s="10">
        <v>3714.7489999999998</v>
      </c>
      <c r="P10" s="10">
        <v>10051.939</v>
      </c>
      <c r="Q10" s="10">
        <v>3361.549</v>
      </c>
      <c r="R10" s="10">
        <v>3815.931</v>
      </c>
      <c r="S10" s="10">
        <v>4346.6980000000003</v>
      </c>
      <c r="T10" s="10">
        <v>2486.6909999999998</v>
      </c>
      <c r="U10" s="10">
        <v>2833.65</v>
      </c>
      <c r="V10" s="10">
        <v>4619.09</v>
      </c>
      <c r="W10" s="10">
        <v>2834.81</v>
      </c>
      <c r="X10" s="10">
        <v>3942.46</v>
      </c>
      <c r="Y10" s="10">
        <v>3666.65</v>
      </c>
      <c r="Z10" s="10">
        <v>4039.11</v>
      </c>
      <c r="AA10" s="10">
        <v>49713.327000000005</v>
      </c>
      <c r="AB10" s="10">
        <v>5837.75</v>
      </c>
      <c r="AC10" s="10">
        <v>4343.51</v>
      </c>
      <c r="AD10" s="10">
        <v>4179.66</v>
      </c>
      <c r="AE10" s="10">
        <v>4187.83</v>
      </c>
      <c r="AF10" s="10">
        <v>4848.55</v>
      </c>
      <c r="AG10" s="10">
        <v>5061.6000000000004</v>
      </c>
      <c r="AH10" s="10">
        <v>8199.0299999999988</v>
      </c>
      <c r="AI10" s="10">
        <v>5461.17</v>
      </c>
      <c r="AJ10" s="10">
        <v>6251.95</v>
      </c>
      <c r="AK10" s="10">
        <v>5780.05</v>
      </c>
      <c r="AL10" s="10">
        <v>5353.18</v>
      </c>
      <c r="AM10" s="10">
        <v>8570.99</v>
      </c>
      <c r="AN10" s="10">
        <v>68075.27</v>
      </c>
      <c r="AO10" s="10">
        <v>6578.63</v>
      </c>
      <c r="AP10" s="10">
        <v>3839.51</v>
      </c>
      <c r="AQ10" s="10">
        <v>2619.2600000000002</v>
      </c>
      <c r="AR10" s="10">
        <v>2511.12</v>
      </c>
      <c r="AS10" s="10">
        <v>3209.93</v>
      </c>
      <c r="AT10" s="10">
        <v>4564.96</v>
      </c>
      <c r="AU10" s="10">
        <v>4446.59</v>
      </c>
      <c r="AV10" s="10">
        <v>2382.4899999999998</v>
      </c>
      <c r="AW10" s="10">
        <v>2543.31</v>
      </c>
      <c r="AX10" s="10">
        <v>1451.31</v>
      </c>
      <c r="AY10" s="10">
        <v>1437.92</v>
      </c>
      <c r="AZ10" s="10">
        <v>2522.69</v>
      </c>
      <c r="BA10" s="10">
        <v>38107.72</v>
      </c>
      <c r="BB10" s="10">
        <v>1328.17</v>
      </c>
      <c r="BC10" s="10">
        <v>4787.7299999999996</v>
      </c>
      <c r="BD10" s="10">
        <v>1209.23</v>
      </c>
      <c r="BE10" s="10">
        <v>1249.5</v>
      </c>
      <c r="BF10" s="10">
        <v>289.25</v>
      </c>
      <c r="BG10" s="10">
        <v>1059.81</v>
      </c>
      <c r="BH10" s="10">
        <v>3252.66</v>
      </c>
      <c r="BI10" s="10">
        <v>1238.43</v>
      </c>
      <c r="BJ10" s="10">
        <v>1315.89</v>
      </c>
      <c r="BK10" s="10">
        <v>857.2</v>
      </c>
      <c r="BL10" s="10">
        <v>3336.32</v>
      </c>
      <c r="BM10" s="10">
        <v>5473.35</v>
      </c>
      <c r="BN10" s="10">
        <v>25397.54</v>
      </c>
      <c r="BO10" s="10">
        <v>466.14</v>
      </c>
      <c r="BP10" s="10">
        <v>1399.01</v>
      </c>
      <c r="BQ10" s="10">
        <v>742.85</v>
      </c>
      <c r="BR10" s="10">
        <v>362.96</v>
      </c>
      <c r="BS10" s="10">
        <v>244.94</v>
      </c>
      <c r="BT10" s="10">
        <v>1085.1500000000001</v>
      </c>
      <c r="BU10" s="10">
        <v>1221.3499999999999</v>
      </c>
      <c r="BV10" s="10">
        <v>1732.22</v>
      </c>
      <c r="BW10" s="10">
        <v>868.91</v>
      </c>
      <c r="BX10" s="10">
        <v>4.09</v>
      </c>
      <c r="BY10" s="10">
        <v>2326.4699999999998</v>
      </c>
      <c r="BZ10" s="10">
        <v>6.32</v>
      </c>
      <c r="CA10" s="10">
        <v>10460.41</v>
      </c>
      <c r="CB10" s="10">
        <v>2504.0500000000002</v>
      </c>
      <c r="CC10" s="10">
        <v>-0.01</v>
      </c>
      <c r="CD10" s="10"/>
      <c r="CE10" s="10"/>
      <c r="CF10" s="10"/>
      <c r="CG10" s="10">
        <v>93.46</v>
      </c>
      <c r="CH10" s="10">
        <v>605.41999999999996</v>
      </c>
      <c r="CI10" s="10">
        <v>234.28</v>
      </c>
      <c r="CJ10" s="10">
        <v>1.92</v>
      </c>
      <c r="CK10" s="10">
        <v>867.9</v>
      </c>
      <c r="CL10" s="10">
        <v>0.05</v>
      </c>
      <c r="CM10" s="10"/>
      <c r="CN10" s="10">
        <v>4307.0700000000006</v>
      </c>
      <c r="CO10" s="10">
        <v>1789.1599999999999</v>
      </c>
      <c r="CP10" s="10">
        <v>18721.61</v>
      </c>
      <c r="CQ10" s="10">
        <v>18130.480000000003</v>
      </c>
      <c r="CR10" s="10">
        <v>16583.52</v>
      </c>
      <c r="CS10" s="10">
        <v>19052.060000000001</v>
      </c>
      <c r="CT10" s="10">
        <v>17438.28</v>
      </c>
      <c r="CU10" s="10">
        <v>13767.24</v>
      </c>
      <c r="CV10" s="10">
        <v>19417.41</v>
      </c>
      <c r="CW10" s="10">
        <v>14414.49</v>
      </c>
      <c r="CX10" s="10">
        <v>20389.34</v>
      </c>
      <c r="CY10" s="10">
        <v>17719.28</v>
      </c>
      <c r="CZ10" s="10">
        <v>18900.690000000002</v>
      </c>
      <c r="DA10" s="10">
        <v>196323.56</v>
      </c>
      <c r="DB10" s="10">
        <v>444997.98400000011</v>
      </c>
    </row>
    <row r="11" spans="1:106" x14ac:dyDescent="0.25">
      <c r="A11" t="s">
        <v>30</v>
      </c>
      <c r="B11" s="10"/>
      <c r="C11" s="10"/>
      <c r="D11" s="10"/>
      <c r="E11" s="10">
        <v>2830.25</v>
      </c>
      <c r="F11" s="10">
        <v>20720.54</v>
      </c>
      <c r="G11" s="10"/>
      <c r="H11" s="10"/>
      <c r="I11" s="10"/>
      <c r="J11" s="10">
        <v>2378.9299999999998</v>
      </c>
      <c r="K11" s="10"/>
      <c r="L11" s="10"/>
      <c r="M11" s="10"/>
      <c r="N11" s="10">
        <v>25929.72</v>
      </c>
      <c r="O11" s="10"/>
      <c r="P11" s="10">
        <v>39602.25</v>
      </c>
      <c r="Q11" s="10">
        <v>4859.83</v>
      </c>
      <c r="R11" s="10"/>
      <c r="S11" s="10">
        <v>4849.25</v>
      </c>
      <c r="T11" s="10"/>
      <c r="U11" s="10">
        <v>5026.21</v>
      </c>
      <c r="V11" s="10"/>
      <c r="W11" s="10">
        <v>4761.75</v>
      </c>
      <c r="X11" s="10"/>
      <c r="Y11" s="10"/>
      <c r="Z11" s="10">
        <v>4366.2299999999996</v>
      </c>
      <c r="AA11" s="10">
        <v>63465.520000000004</v>
      </c>
      <c r="AB11" s="10">
        <v>2374.37</v>
      </c>
      <c r="AC11" s="10">
        <v>2333.48</v>
      </c>
      <c r="AD11" s="10">
        <v>4245.78</v>
      </c>
      <c r="AE11" s="10"/>
      <c r="AF11" s="10">
        <v>5837.31</v>
      </c>
      <c r="AG11" s="10">
        <v>5895.42</v>
      </c>
      <c r="AH11" s="10">
        <v>5427.89</v>
      </c>
      <c r="AI11" s="10">
        <v>4415.6499999999996</v>
      </c>
      <c r="AJ11" s="10"/>
      <c r="AK11" s="10">
        <v>4608.96</v>
      </c>
      <c r="AL11" s="10"/>
      <c r="AM11" s="10">
        <v>4698.68</v>
      </c>
      <c r="AN11" s="10">
        <v>39837.54</v>
      </c>
      <c r="AO11" s="10"/>
      <c r="AP11" s="10">
        <v>8341.2999999999993</v>
      </c>
      <c r="AQ11" s="10">
        <v>3781.91</v>
      </c>
      <c r="AR11" s="10">
        <v>4114.47</v>
      </c>
      <c r="AS11" s="10">
        <v>4708.05</v>
      </c>
      <c r="AT11" s="10">
        <v>2114.13</v>
      </c>
      <c r="AU11" s="10"/>
      <c r="AV11" s="10">
        <v>2274.34</v>
      </c>
      <c r="AW11" s="10"/>
      <c r="AX11" s="10">
        <v>4574.25</v>
      </c>
      <c r="AY11" s="10">
        <v>4855.87</v>
      </c>
      <c r="AZ11" s="10">
        <v>4468.57</v>
      </c>
      <c r="BA11" s="10">
        <v>39232.89</v>
      </c>
      <c r="BB11" s="10">
        <v>4820.79</v>
      </c>
      <c r="BC11" s="10">
        <v>4913.2299999999996</v>
      </c>
      <c r="BD11" s="10"/>
      <c r="BE11" s="10"/>
      <c r="BF11" s="10"/>
      <c r="BG11" s="10">
        <v>4837.7299999999996</v>
      </c>
      <c r="BH11" s="10"/>
      <c r="BI11" s="10"/>
      <c r="BJ11" s="10">
        <v>4572.84</v>
      </c>
      <c r="BK11" s="10">
        <v>4701.58</v>
      </c>
      <c r="BL11" s="10">
        <v>4606.22</v>
      </c>
      <c r="BM11" s="10"/>
      <c r="BN11" s="10">
        <v>28452.39</v>
      </c>
      <c r="BO11" s="10">
        <v>2379.1</v>
      </c>
      <c r="BP11" s="10">
        <v>2309.15</v>
      </c>
      <c r="BQ11" s="10"/>
      <c r="BR11" s="10"/>
      <c r="BS11" s="10">
        <v>5502.56</v>
      </c>
      <c r="BT11" s="10"/>
      <c r="BU11" s="10">
        <v>5661.24</v>
      </c>
      <c r="BV11" s="10"/>
      <c r="BW11" s="10"/>
      <c r="BX11" s="10">
        <v>4621.8500000000004</v>
      </c>
      <c r="BY11" s="10"/>
      <c r="BZ11" s="10">
        <v>5344.69</v>
      </c>
      <c r="CA11" s="10">
        <v>25818.59</v>
      </c>
      <c r="CB11" s="10"/>
      <c r="CC11" s="10">
        <v>11165</v>
      </c>
      <c r="CD11" s="10"/>
      <c r="CE11" s="10"/>
      <c r="CF11" s="10"/>
      <c r="CG11" s="10"/>
      <c r="CH11" s="10">
        <v>5576.48</v>
      </c>
      <c r="CI11" s="10"/>
      <c r="CJ11" s="10"/>
      <c r="CK11" s="10">
        <v>5786.36</v>
      </c>
      <c r="CL11" s="10"/>
      <c r="CM11" s="10"/>
      <c r="CN11" s="10">
        <v>22527.84</v>
      </c>
      <c r="CO11" s="10">
        <v>2904.45</v>
      </c>
      <c r="CP11" s="10"/>
      <c r="CQ11" s="10"/>
      <c r="CR11" s="10">
        <v>2972.3900000000003</v>
      </c>
      <c r="CS11" s="10">
        <v>7290.38</v>
      </c>
      <c r="CT11" s="10">
        <v>4139.51</v>
      </c>
      <c r="CU11" s="10">
        <v>1952.85</v>
      </c>
      <c r="CV11" s="10">
        <v>7969.18</v>
      </c>
      <c r="CW11" s="10">
        <v>394.03</v>
      </c>
      <c r="CX11" s="10">
        <v>6551.7999999999993</v>
      </c>
      <c r="CY11" s="10">
        <v>609.93000000000006</v>
      </c>
      <c r="CZ11" s="10">
        <v>3476.58</v>
      </c>
      <c r="DA11" s="10">
        <v>38261.1</v>
      </c>
      <c r="DB11" s="10">
        <v>283525.59000000003</v>
      </c>
    </row>
    <row r="12" spans="1:106" x14ac:dyDescent="0.25">
      <c r="A12" t="s">
        <v>14</v>
      </c>
      <c r="B12" s="10"/>
      <c r="C12" s="10"/>
      <c r="D12" s="10"/>
      <c r="E12" s="10">
        <v>968.35199999999998</v>
      </c>
      <c r="F12" s="10">
        <v>7020.8969999999999</v>
      </c>
      <c r="G12" s="10">
        <v>4066.085</v>
      </c>
      <c r="H12" s="10">
        <v>16155.133</v>
      </c>
      <c r="I12" s="10">
        <v>7051.7199999999993</v>
      </c>
      <c r="J12" s="10">
        <v>2632.3449999999998</v>
      </c>
      <c r="K12" s="10">
        <v>3154.7939999999999</v>
      </c>
      <c r="L12" s="10">
        <v>3651.527</v>
      </c>
      <c r="M12" s="10">
        <v>2959.8069999999998</v>
      </c>
      <c r="N12" s="10">
        <v>47660.66</v>
      </c>
      <c r="O12" s="10">
        <v>8456.7980000000007</v>
      </c>
      <c r="P12" s="10">
        <v>6477.1009999999997</v>
      </c>
      <c r="Q12" s="10">
        <v>4724.1019999999999</v>
      </c>
      <c r="R12" s="10">
        <v>5064.4179999999997</v>
      </c>
      <c r="S12" s="10">
        <v>6992.4780000000001</v>
      </c>
      <c r="T12" s="10">
        <v>4155.0950000000003</v>
      </c>
      <c r="U12" s="10">
        <v>4643.1309999999994</v>
      </c>
      <c r="V12" s="10">
        <v>7021.48</v>
      </c>
      <c r="W12" s="10">
        <v>6135.89</v>
      </c>
      <c r="X12" s="10">
        <v>5911.1</v>
      </c>
      <c r="Y12" s="10">
        <v>5127.67</v>
      </c>
      <c r="Z12" s="10">
        <v>10428.33</v>
      </c>
      <c r="AA12" s="10">
        <v>75137.592999999993</v>
      </c>
      <c r="AB12" s="10">
        <v>15030.169999999998</v>
      </c>
      <c r="AC12" s="10">
        <v>8424.89</v>
      </c>
      <c r="AD12" s="10">
        <v>7414.17</v>
      </c>
      <c r="AE12" s="10">
        <v>11863.41</v>
      </c>
      <c r="AF12" s="10">
        <v>6200.5</v>
      </c>
      <c r="AG12" s="10">
        <v>8215.8700000000008</v>
      </c>
      <c r="AH12" s="10">
        <v>16678.8</v>
      </c>
      <c r="AI12" s="10">
        <v>14517.400000000001</v>
      </c>
      <c r="AJ12" s="10">
        <v>15857.32</v>
      </c>
      <c r="AK12" s="10">
        <v>4097.4799999999996</v>
      </c>
      <c r="AL12" s="10">
        <v>7606.9</v>
      </c>
      <c r="AM12" s="10">
        <v>7055.11</v>
      </c>
      <c r="AN12" s="10">
        <v>122962.01999999999</v>
      </c>
      <c r="AO12" s="10">
        <v>1520.46</v>
      </c>
      <c r="AP12" s="10">
        <v>0.66</v>
      </c>
      <c r="AQ12" s="10"/>
      <c r="AR12" s="10"/>
      <c r="AS12" s="10">
        <v>-2277.85</v>
      </c>
      <c r="AT12" s="10">
        <v>434.89</v>
      </c>
      <c r="AU12" s="10"/>
      <c r="AV12" s="10"/>
      <c r="AW12" s="10">
        <v>19.38</v>
      </c>
      <c r="AX12" s="10"/>
      <c r="AY12" s="10"/>
      <c r="AZ12" s="10"/>
      <c r="BA12" s="10">
        <v>-302.45999999999981</v>
      </c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>
        <v>245457.81300000002</v>
      </c>
    </row>
    <row r="13" spans="1:106" x14ac:dyDescent="0.25">
      <c r="A13" t="s">
        <v>10</v>
      </c>
      <c r="B13" s="10">
        <v>309.46699999999998</v>
      </c>
      <c r="C13" s="10">
        <v>565.46600000000001</v>
      </c>
      <c r="D13" s="10">
        <v>42.393999999999998</v>
      </c>
      <c r="E13" s="10">
        <v>7430.2110000000002</v>
      </c>
      <c r="F13" s="10">
        <v>48412.571000000004</v>
      </c>
      <c r="G13" s="10">
        <v>59665.093999999997</v>
      </c>
      <c r="H13" s="10">
        <v>82575.733999999997</v>
      </c>
      <c r="I13" s="10">
        <v>104492.011</v>
      </c>
      <c r="J13" s="10">
        <v>87158.816000000006</v>
      </c>
      <c r="K13" s="10">
        <v>78737.93299999999</v>
      </c>
      <c r="L13" s="10">
        <v>89167.569000000003</v>
      </c>
      <c r="M13" s="10">
        <v>88226.116999999998</v>
      </c>
      <c r="N13" s="10">
        <v>646783.38299999991</v>
      </c>
      <c r="O13" s="10">
        <v>75481.092000000004</v>
      </c>
      <c r="P13" s="10">
        <v>124282.264</v>
      </c>
      <c r="Q13" s="10">
        <v>75234.748000000007</v>
      </c>
      <c r="R13" s="10">
        <v>75016.357999999993</v>
      </c>
      <c r="S13" s="10">
        <v>73747.661999999997</v>
      </c>
      <c r="T13" s="10">
        <v>75317.781000000003</v>
      </c>
      <c r="U13" s="10">
        <v>85286.233999999997</v>
      </c>
      <c r="V13" s="10">
        <v>124661.16</v>
      </c>
      <c r="W13" s="10">
        <v>83023.16</v>
      </c>
      <c r="X13" s="10">
        <v>77988.490000000005</v>
      </c>
      <c r="Y13" s="10">
        <v>76400.549999999988</v>
      </c>
      <c r="Z13" s="10">
        <v>84392.41</v>
      </c>
      <c r="AA13" s="10">
        <v>1030831.9090000001</v>
      </c>
      <c r="AB13" s="10">
        <v>138660.81999999998</v>
      </c>
      <c r="AC13" s="10">
        <v>158901.16999999998</v>
      </c>
      <c r="AD13" s="10">
        <v>65742.09</v>
      </c>
      <c r="AE13" s="10">
        <v>46073.740000000005</v>
      </c>
      <c r="AF13" s="10">
        <v>66118.06</v>
      </c>
      <c r="AG13" s="10">
        <v>53897.55</v>
      </c>
      <c r="AH13" s="10">
        <v>96193.43</v>
      </c>
      <c r="AI13" s="10">
        <v>58100.31</v>
      </c>
      <c r="AJ13" s="10">
        <v>60908.08</v>
      </c>
      <c r="AK13" s="10">
        <v>53833.2</v>
      </c>
      <c r="AL13" s="10">
        <v>52052.75</v>
      </c>
      <c r="AM13" s="10">
        <v>93741.05</v>
      </c>
      <c r="AN13" s="10">
        <v>944222.24999999988</v>
      </c>
      <c r="AO13" s="10">
        <v>77468.59</v>
      </c>
      <c r="AP13" s="10">
        <v>73121.37000000001</v>
      </c>
      <c r="AQ13" s="10">
        <v>80957.27</v>
      </c>
      <c r="AR13" s="10">
        <v>78774.990000000005</v>
      </c>
      <c r="AS13" s="10">
        <v>84755.96</v>
      </c>
      <c r="AT13" s="10">
        <v>80494.95</v>
      </c>
      <c r="AU13" s="10">
        <v>123638.54</v>
      </c>
      <c r="AV13" s="10">
        <v>65740.800000000003</v>
      </c>
      <c r="AW13" s="10">
        <v>101830.8</v>
      </c>
      <c r="AX13" s="10">
        <v>81981.91</v>
      </c>
      <c r="AY13" s="10">
        <v>87834.92</v>
      </c>
      <c r="AZ13" s="10">
        <v>123458.63</v>
      </c>
      <c r="BA13" s="10">
        <v>1060058.7300000002</v>
      </c>
      <c r="BB13" s="10">
        <v>69881.41</v>
      </c>
      <c r="BC13" s="10">
        <v>57191.42</v>
      </c>
      <c r="BD13" s="10">
        <v>56387.19</v>
      </c>
      <c r="BE13" s="10">
        <v>63956.94</v>
      </c>
      <c r="BF13" s="10">
        <v>54339.57</v>
      </c>
      <c r="BG13" s="10">
        <v>60452.639999999999</v>
      </c>
      <c r="BH13" s="10">
        <v>83425.34</v>
      </c>
      <c r="BI13" s="10">
        <v>50881.71</v>
      </c>
      <c r="BJ13" s="10">
        <v>64968.7</v>
      </c>
      <c r="BK13" s="10">
        <v>70357.460000000006</v>
      </c>
      <c r="BL13" s="10">
        <v>61831.69</v>
      </c>
      <c r="BM13" s="10">
        <v>90087.6</v>
      </c>
      <c r="BN13" s="10">
        <v>783761.67</v>
      </c>
      <c r="BO13" s="10">
        <v>38865.67</v>
      </c>
      <c r="BP13" s="10">
        <v>51893.29</v>
      </c>
      <c r="BQ13" s="10">
        <v>50207.47</v>
      </c>
      <c r="BR13" s="10">
        <v>45204.160000000003</v>
      </c>
      <c r="BS13" s="10">
        <v>55445.85</v>
      </c>
      <c r="BT13" s="10">
        <v>79508.039999999994</v>
      </c>
      <c r="BU13" s="10">
        <v>52277.279999999999</v>
      </c>
      <c r="BV13" s="10">
        <v>60579.56</v>
      </c>
      <c r="BW13" s="10">
        <v>50802.37</v>
      </c>
      <c r="BX13" s="10">
        <v>67769.25</v>
      </c>
      <c r="BY13" s="10">
        <v>89959.94</v>
      </c>
      <c r="BZ13" s="10">
        <v>90049.54</v>
      </c>
      <c r="CA13" s="10">
        <v>732562.41999999993</v>
      </c>
      <c r="CB13" s="10">
        <v>46050.77</v>
      </c>
      <c r="CC13" s="10">
        <v>36494.370000000003</v>
      </c>
      <c r="CD13" s="10">
        <v>42653.07</v>
      </c>
      <c r="CE13" s="10">
        <v>37925.29</v>
      </c>
      <c r="CF13" s="10">
        <v>56790.22</v>
      </c>
      <c r="CG13" s="10">
        <v>41442.89</v>
      </c>
      <c r="CH13" s="10">
        <v>41439.17</v>
      </c>
      <c r="CI13" s="10">
        <v>40234.65</v>
      </c>
      <c r="CJ13" s="10">
        <v>52555.45</v>
      </c>
      <c r="CK13" s="10">
        <v>65845.02</v>
      </c>
      <c r="CL13" s="10">
        <v>99146.67</v>
      </c>
      <c r="CM13" s="10">
        <v>72613.95</v>
      </c>
      <c r="CN13" s="10">
        <v>633191.52</v>
      </c>
      <c r="CO13" s="10">
        <v>27284.6</v>
      </c>
      <c r="CP13" s="10">
        <v>1250</v>
      </c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>
        <v>28534.6</v>
      </c>
      <c r="DB13" s="10">
        <v>5859946.481999998</v>
      </c>
    </row>
    <row r="14" spans="1:106" x14ac:dyDescent="0.25">
      <c r="A14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>
        <v>13000</v>
      </c>
      <c r="BN14" s="10">
        <v>13000</v>
      </c>
      <c r="BO14" s="10">
        <v>-5500</v>
      </c>
      <c r="BP14" s="10">
        <v>-7500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>
        <v>7000</v>
      </c>
      <c r="CA14" s="10">
        <v>-6000</v>
      </c>
      <c r="CB14" s="10">
        <v>-7000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>
        <v>-7000</v>
      </c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>
        <v>0</v>
      </c>
    </row>
    <row r="15" spans="1:106" x14ac:dyDescent="0.25">
      <c r="A15" t="s">
        <v>16</v>
      </c>
      <c r="B15" s="10"/>
      <c r="C15" s="10"/>
      <c r="D15" s="10"/>
      <c r="E15" s="10"/>
      <c r="F15" s="10"/>
      <c r="G15" s="10">
        <v>3559.933</v>
      </c>
      <c r="H15" s="10">
        <v>12192.5</v>
      </c>
      <c r="I15" s="10">
        <v>27220.416000000001</v>
      </c>
      <c r="J15" s="10">
        <v>12374.216</v>
      </c>
      <c r="K15" s="10">
        <v>21882.938000000002</v>
      </c>
      <c r="L15" s="10">
        <v>15873.529</v>
      </c>
      <c r="M15" s="10">
        <v>14404.443000000001</v>
      </c>
      <c r="N15" s="10">
        <v>107507.97499999999</v>
      </c>
      <c r="O15" s="10">
        <v>51543.006999999998</v>
      </c>
      <c r="P15" s="10">
        <v>91309.134999999995</v>
      </c>
      <c r="Q15" s="10">
        <v>108134.109</v>
      </c>
      <c r="R15" s="10">
        <v>113167.018</v>
      </c>
      <c r="S15" s="10">
        <v>67194.061000000002</v>
      </c>
      <c r="T15" s="10">
        <v>107302.25900000001</v>
      </c>
      <c r="U15" s="10">
        <v>-22747.495999999999</v>
      </c>
      <c r="V15" s="10">
        <v>124739.37</v>
      </c>
      <c r="W15" s="10">
        <v>127944.59</v>
      </c>
      <c r="X15" s="10">
        <v>52821.65</v>
      </c>
      <c r="Y15" s="10">
        <v>184632.75</v>
      </c>
      <c r="Z15" s="10">
        <v>121434.54</v>
      </c>
      <c r="AA15" s="10">
        <v>1127474.993</v>
      </c>
      <c r="AB15" s="10">
        <v>64087.548999999999</v>
      </c>
      <c r="AC15" s="10">
        <v>79778.649999999994</v>
      </c>
      <c r="AD15" s="10">
        <v>110917.07</v>
      </c>
      <c r="AE15" s="10">
        <v>138141.18</v>
      </c>
      <c r="AF15" s="10">
        <v>164335.18</v>
      </c>
      <c r="AG15" s="10">
        <v>271132.15899999999</v>
      </c>
      <c r="AH15" s="10">
        <v>82367.028999999995</v>
      </c>
      <c r="AI15" s="10">
        <v>151002.68</v>
      </c>
      <c r="AJ15" s="10">
        <v>292753.18</v>
      </c>
      <c r="AK15" s="10">
        <v>115813.21</v>
      </c>
      <c r="AL15" s="10">
        <v>685798.12</v>
      </c>
      <c r="AM15" s="10">
        <v>415129.04</v>
      </c>
      <c r="AN15" s="10">
        <v>2571255.0469999998</v>
      </c>
      <c r="AO15" s="10">
        <v>-155301.97999999998</v>
      </c>
      <c r="AP15" s="10">
        <v>65748.36</v>
      </c>
      <c r="AQ15" s="10">
        <v>71877.010000000009</v>
      </c>
      <c r="AR15" s="10">
        <v>81666.7</v>
      </c>
      <c r="AS15" s="10">
        <v>549459.06000000006</v>
      </c>
      <c r="AT15" s="10">
        <v>801155.8</v>
      </c>
      <c r="AU15" s="10">
        <v>13342.420000000006</v>
      </c>
      <c r="AV15" s="10">
        <v>20196.330000000002</v>
      </c>
      <c r="AW15" s="10">
        <v>1111551.24</v>
      </c>
      <c r="AX15" s="10">
        <v>-123077.28</v>
      </c>
      <c r="AY15" s="10">
        <v>-83238.75999999998</v>
      </c>
      <c r="AZ15" s="10">
        <v>272793.52999999997</v>
      </c>
      <c r="BA15" s="10">
        <v>2626172.4300000006</v>
      </c>
      <c r="BB15" s="10">
        <v>38152.25</v>
      </c>
      <c r="BC15" s="10">
        <v>380491.01999999996</v>
      </c>
      <c r="BD15" s="10">
        <v>269948.40000000002</v>
      </c>
      <c r="BE15" s="10">
        <v>343945</v>
      </c>
      <c r="BF15" s="10">
        <v>484587.07</v>
      </c>
      <c r="BG15" s="10">
        <v>100444.11</v>
      </c>
      <c r="BH15" s="10">
        <v>59218.68</v>
      </c>
      <c r="BI15" s="10">
        <v>193558.9</v>
      </c>
      <c r="BJ15" s="10">
        <v>136172.74000000002</v>
      </c>
      <c r="BK15" s="10">
        <v>189561.55</v>
      </c>
      <c r="BL15" s="10">
        <v>-122819.2</v>
      </c>
      <c r="BM15" s="10">
        <v>362163.86</v>
      </c>
      <c r="BN15" s="10">
        <v>2435424.38</v>
      </c>
      <c r="BO15" s="10">
        <v>5755.1700000000019</v>
      </c>
      <c r="BP15" s="10">
        <v>124307.43999999999</v>
      </c>
      <c r="BQ15" s="10">
        <v>497420.76</v>
      </c>
      <c r="BR15" s="10">
        <v>24646.76</v>
      </c>
      <c r="BS15" s="10">
        <v>614980.82999999996</v>
      </c>
      <c r="BT15" s="10">
        <v>342783.22</v>
      </c>
      <c r="BU15" s="10">
        <v>-255235.78</v>
      </c>
      <c r="BV15" s="10">
        <v>148367.94</v>
      </c>
      <c r="BW15" s="10">
        <v>69800.319999999992</v>
      </c>
      <c r="BX15" s="10">
        <v>127251.48</v>
      </c>
      <c r="BY15" s="10">
        <v>310848.09999999998</v>
      </c>
      <c r="BZ15" s="10">
        <v>343800.43</v>
      </c>
      <c r="CA15" s="10">
        <v>2354726.67</v>
      </c>
      <c r="CB15" s="10">
        <v>35371.480000000003</v>
      </c>
      <c r="CC15" s="10">
        <v>560752.68000000005</v>
      </c>
      <c r="CD15" s="10">
        <v>430743.7</v>
      </c>
      <c r="CE15" s="10">
        <v>618492.31999999995</v>
      </c>
      <c r="CF15" s="10">
        <v>296640.01</v>
      </c>
      <c r="CG15" s="10">
        <v>9335.7100000000009</v>
      </c>
      <c r="CH15" s="10">
        <v>160109.25</v>
      </c>
      <c r="CI15" s="10">
        <v>103449.48</v>
      </c>
      <c r="CJ15" s="10">
        <v>93706.12</v>
      </c>
      <c r="CK15" s="10">
        <v>127460.29</v>
      </c>
      <c r="CL15" s="10">
        <v>321515.45</v>
      </c>
      <c r="CM15" s="10">
        <v>16199.45</v>
      </c>
      <c r="CN15" s="10">
        <v>2773775.9400000009</v>
      </c>
      <c r="CO15" s="10">
        <v>247875.01</v>
      </c>
      <c r="CP15" s="10">
        <v>356557.12</v>
      </c>
      <c r="CQ15" s="10">
        <v>231836.28999999998</v>
      </c>
      <c r="CR15" s="10">
        <v>128188.31</v>
      </c>
      <c r="CS15" s="10">
        <v>266459.33999999997</v>
      </c>
      <c r="CT15" s="10">
        <v>287826.01</v>
      </c>
      <c r="CU15" s="10">
        <v>180224.38</v>
      </c>
      <c r="CV15" s="10">
        <v>193965.21000000002</v>
      </c>
      <c r="CW15" s="10">
        <v>218601.66</v>
      </c>
      <c r="CX15" s="10">
        <v>198810.49</v>
      </c>
      <c r="CY15" s="10">
        <v>286405.2</v>
      </c>
      <c r="CZ15" s="10">
        <v>251240.97999999998</v>
      </c>
      <c r="DA15" s="10">
        <v>2847990.0000000005</v>
      </c>
      <c r="DB15" s="10">
        <v>16844327.434999999</v>
      </c>
    </row>
    <row r="16" spans="1:106" x14ac:dyDescent="0.25">
      <c r="A16" t="s">
        <v>25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2282.11</v>
      </c>
      <c r="AA16" s="10">
        <v>2282.11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>
        <v>12135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>
        <v>12135</v>
      </c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>
        <v>4105</v>
      </c>
      <c r="CA16" s="10">
        <v>4105</v>
      </c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>
        <v>18522.11</v>
      </c>
    </row>
    <row r="17" spans="1:106" x14ac:dyDescent="0.25">
      <c r="A17" t="s">
        <v>24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622.01099999999997</v>
      </c>
      <c r="Q17" s="10">
        <v>2487.6840000000002</v>
      </c>
      <c r="R17" s="10">
        <v>509.38</v>
      </c>
      <c r="S17" s="10">
        <v>2818.1</v>
      </c>
      <c r="T17" s="10"/>
      <c r="U17" s="10">
        <v>815.82</v>
      </c>
      <c r="V17" s="10"/>
      <c r="W17" s="10"/>
      <c r="X17" s="10"/>
      <c r="Y17" s="10"/>
      <c r="Z17" s="10"/>
      <c r="AA17" s="10">
        <v>7252.9949999999999</v>
      </c>
      <c r="AB17" s="10"/>
      <c r="AC17" s="10"/>
      <c r="AD17" s="10"/>
      <c r="AE17" s="10"/>
      <c r="AF17" s="10"/>
      <c r="AG17" s="10"/>
      <c r="AH17" s="10"/>
      <c r="AI17" s="10"/>
      <c r="AJ17" s="10">
        <v>8720.06</v>
      </c>
      <c r="AK17" s="10">
        <v>11351.58</v>
      </c>
      <c r="AL17" s="10"/>
      <c r="AM17" s="10"/>
      <c r="AN17" s="10">
        <v>20071.64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>
        <v>2650</v>
      </c>
      <c r="AZ17" s="10">
        <v>-150</v>
      </c>
      <c r="BA17" s="10">
        <v>2500</v>
      </c>
      <c r="BB17" s="10">
        <v>872.5</v>
      </c>
      <c r="BC17" s="10"/>
      <c r="BD17" s="10"/>
      <c r="BE17" s="10"/>
      <c r="BF17" s="10"/>
      <c r="BG17" s="10"/>
      <c r="BH17" s="10">
        <v>306.20999999999998</v>
      </c>
      <c r="BI17" s="10">
        <v>0.47</v>
      </c>
      <c r="BJ17" s="10">
        <v>3767.66</v>
      </c>
      <c r="BK17" s="10">
        <v>238.2</v>
      </c>
      <c r="BL17" s="10"/>
      <c r="BM17" s="10"/>
      <c r="BN17" s="10">
        <v>5185.04</v>
      </c>
      <c r="BO17" s="10"/>
      <c r="BP17" s="10"/>
      <c r="BQ17" s="10">
        <v>4458.55</v>
      </c>
      <c r="BR17" s="10"/>
      <c r="BS17" s="10"/>
      <c r="BT17" s="10">
        <v>1320</v>
      </c>
      <c r="BU17" s="10">
        <v>22149.17</v>
      </c>
      <c r="BV17" s="10">
        <v>20732.77</v>
      </c>
      <c r="BW17" s="10">
        <v>30317.54</v>
      </c>
      <c r="BX17" s="10">
        <v>-13127.22</v>
      </c>
      <c r="BY17" s="10">
        <v>0.04</v>
      </c>
      <c r="BZ17" s="10"/>
      <c r="CA17" s="10">
        <v>65850.849999999991</v>
      </c>
      <c r="CB17" s="10"/>
      <c r="CC17" s="10">
        <v>7500</v>
      </c>
      <c r="CD17" s="10">
        <v>2011.88</v>
      </c>
      <c r="CE17" s="10"/>
      <c r="CF17" s="10">
        <v>3567.7</v>
      </c>
      <c r="CG17" s="10"/>
      <c r="CH17" s="10">
        <v>3490.38</v>
      </c>
      <c r="CI17" s="10">
        <v>31575.8</v>
      </c>
      <c r="CJ17" s="10">
        <v>365.63</v>
      </c>
      <c r="CK17" s="10">
        <v>8743.83</v>
      </c>
      <c r="CL17" s="10">
        <v>6077.18</v>
      </c>
      <c r="CM17" s="10">
        <v>16447.88</v>
      </c>
      <c r="CN17" s="10">
        <v>79780.28</v>
      </c>
      <c r="CO17" s="10">
        <v>17041.050000000003</v>
      </c>
      <c r="CP17" s="10">
        <v>-15440.560000000001</v>
      </c>
      <c r="CQ17" s="10">
        <v>3154.79</v>
      </c>
      <c r="CR17" s="10">
        <v>658.4</v>
      </c>
      <c r="CS17" s="10">
        <v>0.9</v>
      </c>
      <c r="CT17" s="10">
        <v>4420.3999999999996</v>
      </c>
      <c r="CU17" s="10">
        <v>837.6</v>
      </c>
      <c r="CV17" s="10">
        <v>3463.56</v>
      </c>
      <c r="CW17" s="10">
        <v>-292.21000000000004</v>
      </c>
      <c r="CX17" s="10">
        <v>1.88</v>
      </c>
      <c r="CY17" s="10"/>
      <c r="CZ17" s="10"/>
      <c r="DA17" s="10">
        <v>13845.81</v>
      </c>
      <c r="DB17" s="10">
        <v>194486.61499999999</v>
      </c>
    </row>
    <row r="18" spans="1:106" x14ac:dyDescent="0.25">
      <c r="A18" t="s">
        <v>45</v>
      </c>
      <c r="B18" s="10">
        <v>74605.646999999997</v>
      </c>
      <c r="C18" s="10">
        <v>134872.29599999997</v>
      </c>
      <c r="D18" s="10">
        <v>223095.394</v>
      </c>
      <c r="E18" s="10">
        <v>152478.72900000005</v>
      </c>
      <c r="F18" s="10">
        <v>322539.95699999999</v>
      </c>
      <c r="G18" s="10">
        <v>258969.41899999997</v>
      </c>
      <c r="H18" s="10">
        <v>491716.59999999992</v>
      </c>
      <c r="I18" s="10">
        <v>699340.05299999984</v>
      </c>
      <c r="J18" s="10">
        <v>1214899.6540000001</v>
      </c>
      <c r="K18" s="10">
        <v>398421.42900000006</v>
      </c>
      <c r="L18" s="10">
        <v>651125.40600000008</v>
      </c>
      <c r="M18" s="10">
        <v>614907.853</v>
      </c>
      <c r="N18" s="10">
        <v>5236972.436999999</v>
      </c>
      <c r="O18" s="10">
        <v>417828.21</v>
      </c>
      <c r="P18" s="10">
        <v>809062.25900000008</v>
      </c>
      <c r="Q18" s="10">
        <v>620105.91600000008</v>
      </c>
      <c r="R18" s="10">
        <v>626509.18599999999</v>
      </c>
      <c r="S18" s="10">
        <v>636535.12899999996</v>
      </c>
      <c r="T18" s="10">
        <v>604426.85100000002</v>
      </c>
      <c r="U18" s="10">
        <v>490378.1480000001</v>
      </c>
      <c r="V18" s="10">
        <v>890400.13</v>
      </c>
      <c r="W18" s="10">
        <v>616955.68999999994</v>
      </c>
      <c r="X18" s="10">
        <v>515348.39</v>
      </c>
      <c r="Y18" s="10">
        <v>614879.54</v>
      </c>
      <c r="Z18" s="10">
        <v>884692.80999999994</v>
      </c>
      <c r="AA18" s="10">
        <v>7727122.2589999996</v>
      </c>
      <c r="AB18" s="10">
        <v>932846.97900000005</v>
      </c>
      <c r="AC18" s="10">
        <v>1159845.2999999998</v>
      </c>
      <c r="AD18" s="10">
        <v>719958.19100000011</v>
      </c>
      <c r="AE18" s="10">
        <v>596483.59</v>
      </c>
      <c r="AF18" s="10">
        <v>524753.42999999993</v>
      </c>
      <c r="AG18" s="10">
        <v>856673.57900000003</v>
      </c>
      <c r="AH18" s="10">
        <v>803269.29800000007</v>
      </c>
      <c r="AI18" s="10">
        <v>812578.58000000007</v>
      </c>
      <c r="AJ18" s="10">
        <v>409866.40000000008</v>
      </c>
      <c r="AK18" s="10">
        <v>603201.25999999989</v>
      </c>
      <c r="AL18" s="10">
        <v>1181335.2390000001</v>
      </c>
      <c r="AM18" s="10">
        <v>1201923.79</v>
      </c>
      <c r="AN18" s="10">
        <v>9802735.6359999981</v>
      </c>
      <c r="AO18" s="10">
        <v>691891.31</v>
      </c>
      <c r="AP18" s="10">
        <v>740621.87</v>
      </c>
      <c r="AQ18" s="10">
        <v>786723.89900000009</v>
      </c>
      <c r="AR18" s="10">
        <v>865774.41999999981</v>
      </c>
      <c r="AS18" s="10">
        <v>1015640.1100000001</v>
      </c>
      <c r="AT18" s="10">
        <v>1538448.5</v>
      </c>
      <c r="AU18" s="10">
        <v>870162.79</v>
      </c>
      <c r="AV18" s="10">
        <v>902070.30999999994</v>
      </c>
      <c r="AW18" s="10">
        <v>1521966.92</v>
      </c>
      <c r="AX18" s="10">
        <v>584574.16</v>
      </c>
      <c r="AY18" s="10">
        <v>577534.43000000017</v>
      </c>
      <c r="AZ18" s="10">
        <v>894332.65000000014</v>
      </c>
      <c r="BA18" s="10">
        <v>10989741.369000001</v>
      </c>
      <c r="BB18" s="10">
        <v>859776.01000000013</v>
      </c>
      <c r="BC18" s="10">
        <v>816815.08999999985</v>
      </c>
      <c r="BD18" s="10">
        <v>835732.14</v>
      </c>
      <c r="BE18" s="10">
        <v>827090.09</v>
      </c>
      <c r="BF18" s="10">
        <v>786161.72</v>
      </c>
      <c r="BG18" s="10">
        <v>884903.18</v>
      </c>
      <c r="BH18" s="10">
        <v>968294.46000000008</v>
      </c>
      <c r="BI18" s="10">
        <v>941464.83</v>
      </c>
      <c r="BJ18" s="10">
        <v>1314670.8699999999</v>
      </c>
      <c r="BK18" s="10">
        <v>689411.26</v>
      </c>
      <c r="BL18" s="10">
        <v>526109.82000000007</v>
      </c>
      <c r="BM18" s="10">
        <v>1294350.6299999999</v>
      </c>
      <c r="BN18" s="10">
        <v>10744780.099999998</v>
      </c>
      <c r="BO18" s="10">
        <v>674172.43</v>
      </c>
      <c r="BP18" s="10">
        <v>578846.01</v>
      </c>
      <c r="BQ18" s="10">
        <v>767597.75000000012</v>
      </c>
      <c r="BR18" s="10">
        <v>1002843.9</v>
      </c>
      <c r="BS18" s="10">
        <v>1482694.0999999999</v>
      </c>
      <c r="BT18" s="10">
        <v>1263075.6400000001</v>
      </c>
      <c r="BU18" s="10">
        <v>488021.06000000011</v>
      </c>
      <c r="BV18" s="10">
        <v>756941.35999999987</v>
      </c>
      <c r="BW18" s="10">
        <v>417429.26999999996</v>
      </c>
      <c r="BX18" s="10">
        <v>581156.30000000005</v>
      </c>
      <c r="BY18" s="10">
        <v>1421022.17</v>
      </c>
      <c r="BZ18" s="10">
        <v>1217498.7699999998</v>
      </c>
      <c r="CA18" s="10">
        <v>10651298.76</v>
      </c>
      <c r="CB18" s="10">
        <v>772090.08000000007</v>
      </c>
      <c r="CC18" s="10">
        <v>1443094.7600000002</v>
      </c>
      <c r="CD18" s="10">
        <v>946419.78</v>
      </c>
      <c r="CE18" s="10">
        <v>1034541.6</v>
      </c>
      <c r="CF18" s="10">
        <v>552125.74</v>
      </c>
      <c r="CG18" s="10">
        <v>411143.61000000004</v>
      </c>
      <c r="CH18" s="10">
        <v>741868.17</v>
      </c>
      <c r="CI18" s="10">
        <v>995136.66</v>
      </c>
      <c r="CJ18" s="10">
        <v>940655.88</v>
      </c>
      <c r="CK18" s="10">
        <v>783698.87</v>
      </c>
      <c r="CL18" s="10">
        <v>1244761.83</v>
      </c>
      <c r="CM18" s="10">
        <v>620239.16999999993</v>
      </c>
      <c r="CN18" s="10">
        <v>10485776.15</v>
      </c>
      <c r="CO18" s="10">
        <v>776055.59000000008</v>
      </c>
      <c r="CP18" s="10">
        <v>769500.84999999986</v>
      </c>
      <c r="CQ18" s="10">
        <v>1027131.1399999999</v>
      </c>
      <c r="CR18" s="10">
        <v>1676450.21</v>
      </c>
      <c r="CS18" s="10">
        <v>1131931.1399999999</v>
      </c>
      <c r="CT18" s="10">
        <v>1192461.72</v>
      </c>
      <c r="CU18" s="10">
        <v>1183758.32</v>
      </c>
      <c r="CV18" s="10">
        <v>920682.28</v>
      </c>
      <c r="CW18" s="10">
        <v>916165.8600000001</v>
      </c>
      <c r="CX18" s="10">
        <v>698247.19000000006</v>
      </c>
      <c r="CY18" s="10">
        <v>1154444.8</v>
      </c>
      <c r="CZ18" s="10">
        <v>674273.22</v>
      </c>
      <c r="DA18" s="10">
        <v>12121102.32</v>
      </c>
      <c r="DB18" s="10">
        <v>77759529.030999988</v>
      </c>
    </row>
    <row r="20" spans="1:106" x14ac:dyDescent="0.25">
      <c r="A20" s="17" t="s">
        <v>62</v>
      </c>
    </row>
    <row r="21" spans="1:106" x14ac:dyDescent="0.25">
      <c r="A21" t="s">
        <v>68</v>
      </c>
    </row>
    <row r="22" spans="1:106" x14ac:dyDescent="0.25">
      <c r="A22" t="s">
        <v>64</v>
      </c>
    </row>
    <row r="23" spans="1:106" x14ac:dyDescent="0.25">
      <c r="A2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2" x14ac:dyDescent="0.25"/>
  <cols>
    <col min="1" max="1" width="36.77734375" bestFit="1" customWidth="1"/>
    <col min="2" max="2" width="16.21875" bestFit="1" customWidth="1"/>
    <col min="3" max="13" width="10.77734375" bestFit="1" customWidth="1"/>
    <col min="14" max="14" width="11.77734375" bestFit="1" customWidth="1"/>
    <col min="15" max="26" width="10.77734375" bestFit="1" customWidth="1"/>
    <col min="27" max="36" width="11.77734375" bestFit="1" customWidth="1"/>
    <col min="37" max="37" width="9.88671875" customWidth="1"/>
    <col min="38" max="38" width="7.21875" customWidth="1"/>
    <col min="39" max="39" width="9.88671875" customWidth="1"/>
    <col min="40" max="40" width="11.44140625" bestFit="1" customWidth="1"/>
  </cols>
  <sheetData>
    <row r="1" spans="1:40" x14ac:dyDescent="0.25">
      <c r="A1" s="8" t="s">
        <v>35</v>
      </c>
      <c r="B1" s="14">
        <v>117</v>
      </c>
    </row>
    <row r="2" spans="1:40" x14ac:dyDescent="0.25">
      <c r="A2" s="8" t="s">
        <v>37</v>
      </c>
      <c r="B2" t="s">
        <v>6</v>
      </c>
    </row>
    <row r="4" spans="1:40" x14ac:dyDescent="0.25">
      <c r="A4" s="8" t="s">
        <v>53</v>
      </c>
      <c r="B4" s="8" t="s">
        <v>44</v>
      </c>
    </row>
    <row r="5" spans="1:40" s="12" customFormat="1" x14ac:dyDescent="0.25">
      <c r="A5"/>
      <c r="B5" s="13">
        <v>2015</v>
      </c>
      <c r="N5" s="13" t="s">
        <v>47</v>
      </c>
      <c r="O5" s="13">
        <v>2016</v>
      </c>
      <c r="AA5" s="13" t="s">
        <v>48</v>
      </c>
      <c r="AB5" s="13">
        <v>2017</v>
      </c>
      <c r="AC5" s="13" t="s">
        <v>49</v>
      </c>
      <c r="AD5" s="13">
        <v>2018</v>
      </c>
      <c r="AE5" s="13" t="s">
        <v>50</v>
      </c>
      <c r="AF5" s="13">
        <v>2019</v>
      </c>
      <c r="AG5" s="13" t="s">
        <v>51</v>
      </c>
      <c r="AH5" s="13">
        <v>2020</v>
      </c>
      <c r="AI5" s="13" t="s">
        <v>52</v>
      </c>
      <c r="AJ5" s="13" t="s">
        <v>45</v>
      </c>
      <c r="AK5"/>
      <c r="AL5"/>
      <c r="AM5"/>
      <c r="AN5"/>
    </row>
    <row r="6" spans="1:40" s="12" customFormat="1" x14ac:dyDescent="0.25">
      <c r="A6" s="11" t="s">
        <v>36</v>
      </c>
      <c r="B6" s="12" t="s">
        <v>5</v>
      </c>
      <c r="C6" s="12" t="s">
        <v>11</v>
      </c>
      <c r="D6" s="12" t="s">
        <v>12</v>
      </c>
      <c r="E6" s="12" t="s">
        <v>13</v>
      </c>
      <c r="F6" s="12" t="s">
        <v>15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2" t="s">
        <v>23</v>
      </c>
      <c r="O6" s="12" t="s">
        <v>5</v>
      </c>
      <c r="P6" s="12" t="s">
        <v>11</v>
      </c>
      <c r="Q6" s="12" t="s">
        <v>12</v>
      </c>
      <c r="R6" s="12" t="s">
        <v>13</v>
      </c>
      <c r="S6" s="12" t="s">
        <v>15</v>
      </c>
      <c r="T6" s="12" t="s">
        <v>17</v>
      </c>
      <c r="U6" s="12" t="s">
        <v>18</v>
      </c>
      <c r="V6" s="12" t="s">
        <v>19</v>
      </c>
      <c r="W6" s="12" t="s">
        <v>20</v>
      </c>
      <c r="X6" s="12" t="s">
        <v>21</v>
      </c>
      <c r="Y6" s="12" t="s">
        <v>22</v>
      </c>
      <c r="Z6" s="12" t="s">
        <v>23</v>
      </c>
      <c r="AB6" s="12" t="s">
        <v>43</v>
      </c>
      <c r="AD6" s="12" t="s">
        <v>43</v>
      </c>
      <c r="AF6" s="12" t="s">
        <v>43</v>
      </c>
      <c r="AH6" s="12" t="s">
        <v>43</v>
      </c>
      <c r="AK6"/>
      <c r="AL6"/>
      <c r="AM6"/>
      <c r="AN6"/>
    </row>
    <row r="7" spans="1:40" x14ac:dyDescent="0.25">
      <c r="A7" t="s">
        <v>28</v>
      </c>
      <c r="B7" s="10">
        <v>76433.934999999998</v>
      </c>
      <c r="C7" s="10">
        <v>76308.978999999992</v>
      </c>
      <c r="D7" s="10">
        <v>76298.338000000003</v>
      </c>
      <c r="E7" s="10">
        <v>76306.641999999993</v>
      </c>
      <c r="F7" s="10">
        <v>76325.5</v>
      </c>
      <c r="G7" s="10">
        <v>76663.402999999991</v>
      </c>
      <c r="H7" s="10">
        <v>76861.880999999994</v>
      </c>
      <c r="I7" s="10">
        <v>76882.566999999995</v>
      </c>
      <c r="J7" s="10">
        <v>76839.422999999995</v>
      </c>
      <c r="K7" s="10">
        <v>76836.975000000006</v>
      </c>
      <c r="L7" s="10">
        <v>76839.48</v>
      </c>
      <c r="M7" s="10">
        <v>76625.266999999993</v>
      </c>
      <c r="N7" s="10">
        <v>919222.3899999999</v>
      </c>
      <c r="O7" s="10">
        <v>84079.37</v>
      </c>
      <c r="P7" s="10">
        <v>83699.782000000007</v>
      </c>
      <c r="Q7" s="10">
        <v>83695.247999999992</v>
      </c>
      <c r="R7" s="10">
        <v>83792.375999999989</v>
      </c>
      <c r="S7" s="10">
        <v>83751.236999999994</v>
      </c>
      <c r="T7" s="10">
        <v>84148.383999999991</v>
      </c>
      <c r="U7" s="10">
        <v>84183.91399999999</v>
      </c>
      <c r="V7" s="10">
        <v>84148.383999999991</v>
      </c>
      <c r="W7" s="10">
        <v>84148.383999999991</v>
      </c>
      <c r="X7" s="10">
        <v>84148.383999999991</v>
      </c>
      <c r="Y7" s="10">
        <v>84183.997000000003</v>
      </c>
      <c r="Z7" s="10">
        <v>84037.065000000002</v>
      </c>
      <c r="AA7" s="10">
        <v>1008016.5249999997</v>
      </c>
      <c r="AB7" s="10">
        <v>1072906.8370000001</v>
      </c>
      <c r="AC7" s="10">
        <v>1072906.8370000001</v>
      </c>
      <c r="AD7" s="10">
        <v>1138331.8330000001</v>
      </c>
      <c r="AE7" s="10">
        <v>1138331.8330000001</v>
      </c>
      <c r="AF7" s="10">
        <v>1204908.3730000001</v>
      </c>
      <c r="AG7" s="10">
        <v>1204908.3730000001</v>
      </c>
      <c r="AH7" s="10">
        <v>1272359.557</v>
      </c>
      <c r="AI7" s="10">
        <v>1272359.557</v>
      </c>
      <c r="AJ7" s="10">
        <v>6615745.5150000006</v>
      </c>
    </row>
    <row r="8" spans="1:40" x14ac:dyDescent="0.25">
      <c r="A8" t="s">
        <v>31</v>
      </c>
      <c r="B8" s="10">
        <v>-46890</v>
      </c>
      <c r="C8" s="10">
        <v>-46890</v>
      </c>
      <c r="D8" s="10">
        <v>-46890</v>
      </c>
      <c r="E8" s="10">
        <v>-46890</v>
      </c>
      <c r="F8" s="10">
        <v>-46890</v>
      </c>
      <c r="G8" s="10">
        <v>-46890</v>
      </c>
      <c r="H8" s="10">
        <v>-46890</v>
      </c>
      <c r="I8" s="10">
        <v>-46890</v>
      </c>
      <c r="J8" s="10">
        <v>-46890</v>
      </c>
      <c r="K8" s="10">
        <v>-46890</v>
      </c>
      <c r="L8" s="10">
        <v>-46890</v>
      </c>
      <c r="M8" s="10">
        <v>-46890</v>
      </c>
      <c r="N8" s="10">
        <v>-562680</v>
      </c>
      <c r="O8" s="10">
        <v>-46890</v>
      </c>
      <c r="P8" s="10">
        <v>-46890</v>
      </c>
      <c r="Q8" s="10">
        <v>-46890</v>
      </c>
      <c r="R8" s="10">
        <v>-46890</v>
      </c>
      <c r="S8" s="10">
        <v>-46890</v>
      </c>
      <c r="T8" s="10">
        <v>-46890</v>
      </c>
      <c r="U8" s="10">
        <v>-46890</v>
      </c>
      <c r="V8" s="10">
        <v>-46890</v>
      </c>
      <c r="W8" s="10">
        <v>-46890</v>
      </c>
      <c r="X8" s="10">
        <v>-46890</v>
      </c>
      <c r="Y8" s="10">
        <v>-46890</v>
      </c>
      <c r="Z8" s="10">
        <v>-46890</v>
      </c>
      <c r="AA8" s="10">
        <v>-562680</v>
      </c>
      <c r="AB8" s="10">
        <v>-562680</v>
      </c>
      <c r="AC8" s="10">
        <v>-562680</v>
      </c>
      <c r="AD8" s="10">
        <v>-562680</v>
      </c>
      <c r="AE8" s="10">
        <v>-562680</v>
      </c>
      <c r="AF8" s="10">
        <v>-562680</v>
      </c>
      <c r="AG8" s="10">
        <v>-562680</v>
      </c>
      <c r="AH8" s="10">
        <v>-562680</v>
      </c>
      <c r="AI8" s="10">
        <v>-562680</v>
      </c>
      <c r="AJ8" s="10">
        <v>-3376080</v>
      </c>
    </row>
    <row r="9" spans="1:40" x14ac:dyDescent="0.25">
      <c r="A9" t="s">
        <v>27</v>
      </c>
      <c r="B9" s="10">
        <v>31000</v>
      </c>
      <c r="C9" s="10">
        <v>31000</v>
      </c>
      <c r="D9" s="10">
        <v>31000</v>
      </c>
      <c r="E9" s="10">
        <v>31000</v>
      </c>
      <c r="F9" s="10">
        <v>31000</v>
      </c>
      <c r="G9" s="10">
        <v>31000</v>
      </c>
      <c r="H9" s="10">
        <v>31000</v>
      </c>
      <c r="I9" s="10">
        <v>31000</v>
      </c>
      <c r="J9" s="10">
        <v>31000</v>
      </c>
      <c r="K9" s="10">
        <v>31000</v>
      </c>
      <c r="L9" s="10">
        <v>31000</v>
      </c>
      <c r="M9" s="10">
        <v>31000</v>
      </c>
      <c r="N9" s="10">
        <v>372000</v>
      </c>
      <c r="O9" s="10">
        <v>32000</v>
      </c>
      <c r="P9" s="10">
        <v>32000</v>
      </c>
      <c r="Q9" s="10">
        <v>32000</v>
      </c>
      <c r="R9" s="10">
        <v>32000</v>
      </c>
      <c r="S9" s="10">
        <v>32000</v>
      </c>
      <c r="T9" s="10">
        <v>32000</v>
      </c>
      <c r="U9" s="10">
        <v>32000</v>
      </c>
      <c r="V9" s="10">
        <v>32000</v>
      </c>
      <c r="W9" s="10">
        <v>32000</v>
      </c>
      <c r="X9" s="10">
        <v>32000</v>
      </c>
      <c r="Y9" s="10">
        <v>32000</v>
      </c>
      <c r="Z9" s="10">
        <v>32000</v>
      </c>
      <c r="AA9" s="10">
        <v>384000</v>
      </c>
      <c r="AB9" s="10">
        <v>396000</v>
      </c>
      <c r="AC9" s="10">
        <v>396000</v>
      </c>
      <c r="AD9" s="10">
        <v>408000</v>
      </c>
      <c r="AE9" s="10">
        <v>408000</v>
      </c>
      <c r="AF9" s="10">
        <v>420000</v>
      </c>
      <c r="AG9" s="10">
        <v>420000</v>
      </c>
      <c r="AH9" s="10">
        <v>432000</v>
      </c>
      <c r="AI9" s="10">
        <v>432000</v>
      </c>
      <c r="AJ9" s="10">
        <v>2412000</v>
      </c>
    </row>
    <row r="10" spans="1:40" x14ac:dyDescent="0.25">
      <c r="A10" t="s">
        <v>29</v>
      </c>
      <c r="B10" s="10">
        <v>739673.11400000006</v>
      </c>
      <c r="C10" s="10">
        <v>739524.78700000001</v>
      </c>
      <c r="D10" s="10">
        <v>739520.26500000001</v>
      </c>
      <c r="E10" s="10">
        <v>739508.08400000003</v>
      </c>
      <c r="F10" s="10">
        <v>739515.16700000002</v>
      </c>
      <c r="G10" s="10">
        <v>739675.554</v>
      </c>
      <c r="H10" s="10">
        <v>739794.01500000001</v>
      </c>
      <c r="I10" s="10">
        <v>739802.81700000004</v>
      </c>
      <c r="J10" s="10">
        <v>739784.48</v>
      </c>
      <c r="K10" s="10">
        <v>739783.43500000006</v>
      </c>
      <c r="L10" s="10">
        <v>739784.51399999997</v>
      </c>
      <c r="M10" s="10">
        <v>739758.71400000004</v>
      </c>
      <c r="N10" s="10">
        <v>8876124.9460000005</v>
      </c>
      <c r="O10" s="10">
        <v>771431.65800000005</v>
      </c>
      <c r="P10" s="10">
        <v>771147.21900000004</v>
      </c>
      <c r="Q10" s="10">
        <v>771144.92</v>
      </c>
      <c r="R10" s="10">
        <v>771132.09100000001</v>
      </c>
      <c r="S10" s="10">
        <v>771110.81499999994</v>
      </c>
      <c r="T10" s="10">
        <v>771374.43599999999</v>
      </c>
      <c r="U10" s="10">
        <v>771392.43599999999</v>
      </c>
      <c r="V10" s="10">
        <v>771374.43599999999</v>
      </c>
      <c r="W10" s="10">
        <v>771374.43599999999</v>
      </c>
      <c r="X10" s="10">
        <v>771374.43599999999</v>
      </c>
      <c r="Y10" s="10">
        <v>771392.47600000002</v>
      </c>
      <c r="Z10" s="10">
        <v>771348.34499999997</v>
      </c>
      <c r="AA10" s="10">
        <v>9255597.7039999999</v>
      </c>
      <c r="AB10" s="10">
        <v>9497850.7599999998</v>
      </c>
      <c r="AC10" s="10">
        <v>9497850.7599999998</v>
      </c>
      <c r="AD10" s="10">
        <v>9740355.2459999993</v>
      </c>
      <c r="AE10" s="10">
        <v>9740355.2459999993</v>
      </c>
      <c r="AF10" s="10">
        <v>9983622.6260000002</v>
      </c>
      <c r="AG10" s="10">
        <v>9983622.6260000002</v>
      </c>
      <c r="AH10" s="10">
        <v>10227431.649</v>
      </c>
      <c r="AI10" s="10">
        <v>10227431.649</v>
      </c>
      <c r="AJ10" s="10">
        <v>57580982.931000009</v>
      </c>
    </row>
    <row r="11" spans="1:40" x14ac:dyDescent="0.25">
      <c r="A11" t="s">
        <v>32</v>
      </c>
      <c r="B11" s="10">
        <v>15811.816999999999</v>
      </c>
      <c r="C11" s="10">
        <v>15813.871999999999</v>
      </c>
      <c r="D11" s="10">
        <v>15813.523999999999</v>
      </c>
      <c r="E11" s="10">
        <v>15812.023999999999</v>
      </c>
      <c r="F11" s="10">
        <v>15812.612000000001</v>
      </c>
      <c r="G11" s="10">
        <v>15825.485000000001</v>
      </c>
      <c r="H11" s="10">
        <v>15832.985000000001</v>
      </c>
      <c r="I11" s="10">
        <v>15833.66</v>
      </c>
      <c r="J11" s="10">
        <v>15832.246999999999</v>
      </c>
      <c r="K11" s="10">
        <v>15832.166000000001</v>
      </c>
      <c r="L11" s="10">
        <v>15832.249</v>
      </c>
      <c r="M11" s="10">
        <v>15833.791999999999</v>
      </c>
      <c r="N11" s="10">
        <v>189886.43299999999</v>
      </c>
      <c r="O11" s="10">
        <v>17626.025999999998</v>
      </c>
      <c r="P11" s="10">
        <v>17627.172999999999</v>
      </c>
      <c r="Q11" s="10">
        <v>17627.103999999999</v>
      </c>
      <c r="R11" s="10">
        <v>17626.764999999999</v>
      </c>
      <c r="S11" s="10">
        <v>17626.18</v>
      </c>
      <c r="T11" s="10">
        <v>17634.123</v>
      </c>
      <c r="U11" s="10">
        <v>17634.673999999999</v>
      </c>
      <c r="V11" s="10">
        <v>17634.123</v>
      </c>
      <c r="W11" s="10">
        <v>17634.123</v>
      </c>
      <c r="X11" s="10">
        <v>17634.123</v>
      </c>
      <c r="Y11" s="10">
        <v>17634.675999999999</v>
      </c>
      <c r="Z11" s="10">
        <v>17634.771000000001</v>
      </c>
      <c r="AA11" s="10">
        <v>211573.86099999998</v>
      </c>
      <c r="AB11" s="10">
        <v>235667.87400000001</v>
      </c>
      <c r="AC11" s="10">
        <v>235667.87400000001</v>
      </c>
      <c r="AD11" s="10">
        <v>259771.671</v>
      </c>
      <c r="AE11" s="10">
        <v>259771.671</v>
      </c>
      <c r="AF11" s="10">
        <v>283878.60600000003</v>
      </c>
      <c r="AG11" s="10">
        <v>283878.60600000003</v>
      </c>
      <c r="AH11" s="10">
        <v>307990.89500000002</v>
      </c>
      <c r="AI11" s="10">
        <v>307990.89500000002</v>
      </c>
      <c r="AJ11" s="10">
        <v>1488769.34</v>
      </c>
    </row>
    <row r="12" spans="1:40" x14ac:dyDescent="0.25">
      <c r="A12" t="s">
        <v>30</v>
      </c>
      <c r="B12" s="10">
        <v>4067.17</v>
      </c>
      <c r="C12" s="10">
        <v>4067.9229999999998</v>
      </c>
      <c r="D12" s="10">
        <v>4067.712</v>
      </c>
      <c r="E12" s="10">
        <v>4066.9749999999999</v>
      </c>
      <c r="F12" s="10">
        <v>4067.384</v>
      </c>
      <c r="G12" s="10">
        <v>4074.8870000000002</v>
      </c>
      <c r="H12" s="10">
        <v>4077.4139999999998</v>
      </c>
      <c r="I12" s="10">
        <v>4077.82</v>
      </c>
      <c r="J12" s="10">
        <v>4076.9719999999998</v>
      </c>
      <c r="K12" s="10">
        <v>4076.9229999999998</v>
      </c>
      <c r="L12" s="10">
        <v>4076.9740000000002</v>
      </c>
      <c r="M12" s="10">
        <v>4077.89</v>
      </c>
      <c r="N12" s="10">
        <v>48876.044000000002</v>
      </c>
      <c r="O12" s="10">
        <v>4281.5259999999998</v>
      </c>
      <c r="P12" s="10">
        <v>4282.6729999999998</v>
      </c>
      <c r="Q12" s="10">
        <v>4282.6040000000003</v>
      </c>
      <c r="R12" s="10">
        <v>4282.2650000000003</v>
      </c>
      <c r="S12" s="10">
        <v>4281.68</v>
      </c>
      <c r="T12" s="10">
        <v>4289.6229999999996</v>
      </c>
      <c r="U12" s="10">
        <v>4290.174</v>
      </c>
      <c r="V12" s="10">
        <v>4289.6229999999996</v>
      </c>
      <c r="W12" s="10">
        <v>4289.6229999999996</v>
      </c>
      <c r="X12" s="10">
        <v>4289.6229999999996</v>
      </c>
      <c r="Y12" s="10">
        <v>4290.1760000000004</v>
      </c>
      <c r="Z12" s="10">
        <v>4290.2709999999997</v>
      </c>
      <c r="AA12" s="10">
        <v>51439.860999999997</v>
      </c>
      <c r="AB12" s="10">
        <v>53933.873999999996</v>
      </c>
      <c r="AC12" s="10">
        <v>53933.873999999996</v>
      </c>
      <c r="AD12" s="10">
        <v>56437.671000000002</v>
      </c>
      <c r="AE12" s="10">
        <v>56437.671000000002</v>
      </c>
      <c r="AF12" s="10">
        <v>58944.606</v>
      </c>
      <c r="AG12" s="10">
        <v>58944.606</v>
      </c>
      <c r="AH12" s="10">
        <v>59056.894999999997</v>
      </c>
      <c r="AI12" s="10">
        <v>59056.894999999997</v>
      </c>
      <c r="AJ12" s="10">
        <v>328688.951</v>
      </c>
    </row>
    <row r="13" spans="1:40" x14ac:dyDescent="0.25">
      <c r="A13" t="s">
        <v>16</v>
      </c>
      <c r="B13" s="10">
        <v>250000</v>
      </c>
      <c r="C13" s="10">
        <v>250000</v>
      </c>
      <c r="D13" s="10">
        <v>250000</v>
      </c>
      <c r="E13" s="10">
        <v>250000</v>
      </c>
      <c r="F13" s="10">
        <v>250000</v>
      </c>
      <c r="G13" s="10">
        <v>250000</v>
      </c>
      <c r="H13" s="10">
        <v>250000</v>
      </c>
      <c r="I13" s="10">
        <v>250000</v>
      </c>
      <c r="J13" s="10">
        <v>250000</v>
      </c>
      <c r="K13" s="10">
        <v>250000</v>
      </c>
      <c r="L13" s="10">
        <v>250000</v>
      </c>
      <c r="M13" s="10">
        <v>250000</v>
      </c>
      <c r="N13" s="10">
        <v>3000000</v>
      </c>
      <c r="O13" s="10">
        <v>270000</v>
      </c>
      <c r="P13" s="10">
        <v>270000</v>
      </c>
      <c r="Q13" s="10">
        <v>270000</v>
      </c>
      <c r="R13" s="10">
        <v>270000</v>
      </c>
      <c r="S13" s="10">
        <v>270000</v>
      </c>
      <c r="T13" s="10">
        <v>270000</v>
      </c>
      <c r="U13" s="10">
        <v>270000</v>
      </c>
      <c r="V13" s="10">
        <v>270000</v>
      </c>
      <c r="W13" s="10">
        <v>270000</v>
      </c>
      <c r="X13" s="10">
        <v>270000</v>
      </c>
      <c r="Y13" s="10">
        <v>270000</v>
      </c>
      <c r="Z13" s="10">
        <v>270000</v>
      </c>
      <c r="AA13" s="10">
        <v>3240000</v>
      </c>
      <c r="AB13" s="10">
        <v>3480000</v>
      </c>
      <c r="AC13" s="10">
        <v>3480000</v>
      </c>
      <c r="AD13" s="10">
        <v>3720000</v>
      </c>
      <c r="AE13" s="10">
        <v>3720000</v>
      </c>
      <c r="AF13" s="10">
        <v>3960000</v>
      </c>
      <c r="AG13" s="10">
        <v>3960000</v>
      </c>
      <c r="AH13" s="10">
        <v>4200000</v>
      </c>
      <c r="AI13" s="10">
        <v>4200000</v>
      </c>
      <c r="AJ13" s="10">
        <v>21600000</v>
      </c>
    </row>
    <row r="14" spans="1:40" x14ac:dyDescent="0.25">
      <c r="A14" t="s">
        <v>45</v>
      </c>
      <c r="B14" s="10">
        <v>1070096.0360000003</v>
      </c>
      <c r="C14" s="10">
        <v>1069825.561</v>
      </c>
      <c r="D14" s="10">
        <v>1069809.8390000002</v>
      </c>
      <c r="E14" s="10">
        <v>1069803.7250000001</v>
      </c>
      <c r="F14" s="10">
        <v>1069830.6629999999</v>
      </c>
      <c r="G14" s="10">
        <v>1070349.3289999999</v>
      </c>
      <c r="H14" s="10">
        <v>1070676.2949999999</v>
      </c>
      <c r="I14" s="10">
        <v>1070706.8640000001</v>
      </c>
      <c r="J14" s="10">
        <v>1070643.122</v>
      </c>
      <c r="K14" s="10">
        <v>1070639.4989999998</v>
      </c>
      <c r="L14" s="10">
        <v>1070643.2169999999</v>
      </c>
      <c r="M14" s="10">
        <v>1070405.6630000002</v>
      </c>
      <c r="N14" s="10">
        <v>12843429.813000001</v>
      </c>
      <c r="O14" s="10">
        <v>1132528.58</v>
      </c>
      <c r="P14" s="10">
        <v>1131866.8470000001</v>
      </c>
      <c r="Q14" s="10">
        <v>1131859.8760000002</v>
      </c>
      <c r="R14" s="10">
        <v>1131943.497</v>
      </c>
      <c r="S14" s="10">
        <v>1131879.912</v>
      </c>
      <c r="T14" s="10">
        <v>1132556.5660000001</v>
      </c>
      <c r="U14" s="10">
        <v>1132611.1979999999</v>
      </c>
      <c r="V14" s="10">
        <v>1132556.5660000001</v>
      </c>
      <c r="W14" s="10">
        <v>1132556.5660000001</v>
      </c>
      <c r="X14" s="10">
        <v>1132556.5660000001</v>
      </c>
      <c r="Y14" s="10">
        <v>1132611.325</v>
      </c>
      <c r="Z14" s="10">
        <v>1132420.4519999998</v>
      </c>
      <c r="AA14" s="10">
        <v>13587947.950999999</v>
      </c>
      <c r="AB14" s="10">
        <v>14173679.344999999</v>
      </c>
      <c r="AC14" s="10">
        <v>14173679.344999999</v>
      </c>
      <c r="AD14" s="10">
        <v>14760216.421</v>
      </c>
      <c r="AE14" s="10">
        <v>14760216.421</v>
      </c>
      <c r="AF14" s="10">
        <v>15348674.211000001</v>
      </c>
      <c r="AG14" s="10">
        <v>15348674.211000001</v>
      </c>
      <c r="AH14" s="10">
        <v>15936158.995999999</v>
      </c>
      <c r="AI14" s="10">
        <v>15936158.995999999</v>
      </c>
      <c r="AJ14" s="10">
        <v>86650106.737000018</v>
      </c>
    </row>
    <row r="16" spans="1:40" x14ac:dyDescent="0.25">
      <c r="A16" s="17" t="s">
        <v>62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69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2" x14ac:dyDescent="0.25"/>
  <cols>
    <col min="1" max="1" width="17.21875" customWidth="1"/>
    <col min="2" max="2" width="16.21875" bestFit="1" customWidth="1"/>
    <col min="3" max="13" width="10.77734375" bestFit="1" customWidth="1"/>
    <col min="14" max="14" width="11.77734375" bestFit="1" customWidth="1"/>
    <col min="15" max="26" width="10.77734375" bestFit="1" customWidth="1"/>
    <col min="27" max="36" width="11.77734375" bestFit="1" customWidth="1"/>
    <col min="37" max="37" width="9.88671875" customWidth="1"/>
    <col min="38" max="38" width="7.21875" customWidth="1"/>
    <col min="39" max="39" width="9.88671875" customWidth="1"/>
    <col min="40" max="40" width="11.44140625" bestFit="1" customWidth="1"/>
  </cols>
  <sheetData>
    <row r="1" spans="1:40" x14ac:dyDescent="0.25">
      <c r="A1" s="8" t="s">
        <v>35</v>
      </c>
      <c r="B1" s="14">
        <v>117</v>
      </c>
    </row>
    <row r="2" spans="1:40" x14ac:dyDescent="0.25">
      <c r="A2" s="8" t="s">
        <v>37</v>
      </c>
      <c r="B2" t="s">
        <v>6</v>
      </c>
    </row>
    <row r="4" spans="1:40" x14ac:dyDescent="0.25">
      <c r="A4" s="8" t="s">
        <v>53</v>
      </c>
      <c r="B4" s="8" t="s">
        <v>44</v>
      </c>
    </row>
    <row r="5" spans="1:40" s="12" customFormat="1" x14ac:dyDescent="0.25">
      <c r="A5"/>
      <c r="B5" s="13">
        <v>2015</v>
      </c>
      <c r="N5" s="13" t="s">
        <v>47</v>
      </c>
      <c r="O5" s="13">
        <v>2016</v>
      </c>
      <c r="AA5" s="13" t="s">
        <v>48</v>
      </c>
      <c r="AB5" s="13">
        <v>2017</v>
      </c>
      <c r="AC5" s="13" t="s">
        <v>49</v>
      </c>
      <c r="AD5" s="13">
        <v>2018</v>
      </c>
      <c r="AE5" s="13" t="s">
        <v>50</v>
      </c>
      <c r="AF5" s="13">
        <v>2019</v>
      </c>
      <c r="AG5" s="13" t="s">
        <v>51</v>
      </c>
      <c r="AH5" s="13">
        <v>2020</v>
      </c>
      <c r="AI5" s="13" t="s">
        <v>52</v>
      </c>
      <c r="AJ5" s="13" t="s">
        <v>45</v>
      </c>
      <c r="AK5"/>
      <c r="AL5"/>
      <c r="AM5"/>
      <c r="AN5"/>
    </row>
    <row r="6" spans="1:40" s="12" customFormat="1" x14ac:dyDescent="0.25">
      <c r="A6" s="8" t="s">
        <v>38</v>
      </c>
      <c r="B6" s="12" t="s">
        <v>5</v>
      </c>
      <c r="C6" s="12" t="s">
        <v>11</v>
      </c>
      <c r="D6" s="12" t="s">
        <v>12</v>
      </c>
      <c r="E6" s="12" t="s">
        <v>13</v>
      </c>
      <c r="F6" s="12" t="s">
        <v>15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2" t="s">
        <v>23</v>
      </c>
      <c r="O6" s="12" t="s">
        <v>5</v>
      </c>
      <c r="P6" s="12" t="s">
        <v>11</v>
      </c>
      <c r="Q6" s="12" t="s">
        <v>12</v>
      </c>
      <c r="R6" s="12" t="s">
        <v>13</v>
      </c>
      <c r="S6" s="12" t="s">
        <v>15</v>
      </c>
      <c r="T6" s="12" t="s">
        <v>17</v>
      </c>
      <c r="U6" s="12" t="s">
        <v>18</v>
      </c>
      <c r="V6" s="12" t="s">
        <v>19</v>
      </c>
      <c r="W6" s="12" t="s">
        <v>20</v>
      </c>
      <c r="X6" s="12" t="s">
        <v>21</v>
      </c>
      <c r="Y6" s="12" t="s">
        <v>22</v>
      </c>
      <c r="Z6" s="12" t="s">
        <v>23</v>
      </c>
      <c r="AB6" s="12" t="s">
        <v>43</v>
      </c>
      <c r="AD6" s="12" t="s">
        <v>43</v>
      </c>
      <c r="AF6" s="12" t="s">
        <v>43</v>
      </c>
      <c r="AH6" s="12" t="s">
        <v>43</v>
      </c>
      <c r="AK6"/>
      <c r="AL6"/>
      <c r="AM6"/>
      <c r="AN6"/>
    </row>
    <row r="7" spans="1:40" x14ac:dyDescent="0.25">
      <c r="A7" t="s">
        <v>39</v>
      </c>
      <c r="B7" s="10">
        <v>29543.935000000001</v>
      </c>
      <c r="C7" s="10">
        <v>29418.978999999999</v>
      </c>
      <c r="D7" s="10">
        <v>29408.338</v>
      </c>
      <c r="E7" s="10">
        <v>29416.642</v>
      </c>
      <c r="F7" s="10">
        <v>29435.5</v>
      </c>
      <c r="G7" s="10">
        <v>29773.402999999998</v>
      </c>
      <c r="H7" s="10">
        <v>29971.881000000001</v>
      </c>
      <c r="I7" s="10">
        <v>29992.566999999999</v>
      </c>
      <c r="J7" s="10">
        <v>29949.422999999999</v>
      </c>
      <c r="K7" s="10">
        <v>29946.974999999999</v>
      </c>
      <c r="L7" s="10">
        <v>29949.48</v>
      </c>
      <c r="M7" s="10">
        <v>29735.267</v>
      </c>
      <c r="N7" s="10">
        <v>356542.38999999996</v>
      </c>
      <c r="O7" s="10">
        <v>37189.370000000003</v>
      </c>
      <c r="P7" s="10">
        <v>36809.781999999999</v>
      </c>
      <c r="Q7" s="10">
        <v>36805.248</v>
      </c>
      <c r="R7" s="10">
        <v>36902.375999999997</v>
      </c>
      <c r="S7" s="10">
        <v>36861.237000000001</v>
      </c>
      <c r="T7" s="10">
        <v>37258.383999999998</v>
      </c>
      <c r="U7" s="10">
        <v>37293.913999999997</v>
      </c>
      <c r="V7" s="10">
        <v>37258.383999999998</v>
      </c>
      <c r="W7" s="10">
        <v>37258.383999999998</v>
      </c>
      <c r="X7" s="10">
        <v>37258.383999999998</v>
      </c>
      <c r="Y7" s="10">
        <v>37293.997000000003</v>
      </c>
      <c r="Z7" s="10">
        <v>37147.065000000002</v>
      </c>
      <c r="AA7" s="10">
        <v>445336.52499999997</v>
      </c>
      <c r="AB7" s="10">
        <v>510226.837</v>
      </c>
      <c r="AC7" s="10">
        <v>510226.837</v>
      </c>
      <c r="AD7" s="10">
        <v>575651.83299999998</v>
      </c>
      <c r="AE7" s="10">
        <v>575651.83299999998</v>
      </c>
      <c r="AF7" s="10">
        <v>642228.37300000002</v>
      </c>
      <c r="AG7" s="10">
        <v>642228.37300000002</v>
      </c>
      <c r="AH7" s="10">
        <v>709679.55700000003</v>
      </c>
      <c r="AI7" s="10">
        <v>709679.55700000003</v>
      </c>
      <c r="AJ7" s="10">
        <v>3239665.5150000001</v>
      </c>
    </row>
    <row r="8" spans="1:40" x14ac:dyDescent="0.25">
      <c r="A8" t="s">
        <v>41</v>
      </c>
      <c r="B8" s="10">
        <v>4067.17</v>
      </c>
      <c r="C8" s="10">
        <v>4067.9229999999998</v>
      </c>
      <c r="D8" s="10">
        <v>4067.712</v>
      </c>
      <c r="E8" s="10">
        <v>4066.9749999999999</v>
      </c>
      <c r="F8" s="10">
        <v>4067.384</v>
      </c>
      <c r="G8" s="10">
        <v>4074.8870000000002</v>
      </c>
      <c r="H8" s="10">
        <v>4077.4139999999998</v>
      </c>
      <c r="I8" s="10">
        <v>4077.82</v>
      </c>
      <c r="J8" s="10">
        <v>4076.9719999999998</v>
      </c>
      <c r="K8" s="10">
        <v>4076.9229999999998</v>
      </c>
      <c r="L8" s="10">
        <v>4076.9740000000002</v>
      </c>
      <c r="M8" s="10">
        <v>4077.89</v>
      </c>
      <c r="N8" s="10">
        <v>48876.044000000002</v>
      </c>
      <c r="O8" s="10">
        <v>4281.5259999999998</v>
      </c>
      <c r="P8" s="10">
        <v>4282.6729999999998</v>
      </c>
      <c r="Q8" s="10">
        <v>4282.6040000000003</v>
      </c>
      <c r="R8" s="10">
        <v>4282.2650000000003</v>
      </c>
      <c r="S8" s="10">
        <v>4281.68</v>
      </c>
      <c r="T8" s="10">
        <v>4289.6229999999996</v>
      </c>
      <c r="U8" s="10">
        <v>4290.174</v>
      </c>
      <c r="V8" s="10">
        <v>4289.6229999999996</v>
      </c>
      <c r="W8" s="10">
        <v>4289.6229999999996</v>
      </c>
      <c r="X8" s="10">
        <v>4289.6229999999996</v>
      </c>
      <c r="Y8" s="10">
        <v>4290.1760000000004</v>
      </c>
      <c r="Z8" s="10">
        <v>4290.2709999999997</v>
      </c>
      <c r="AA8" s="10">
        <v>51439.860999999997</v>
      </c>
      <c r="AB8" s="10">
        <v>53933.873999999996</v>
      </c>
      <c r="AC8" s="10">
        <v>53933.873999999996</v>
      </c>
      <c r="AD8" s="10">
        <v>56437.671000000002</v>
      </c>
      <c r="AE8" s="10">
        <v>56437.671000000002</v>
      </c>
      <c r="AF8" s="10">
        <v>58944.606</v>
      </c>
      <c r="AG8" s="10">
        <v>58944.606</v>
      </c>
      <c r="AH8" s="10">
        <v>59056.894999999997</v>
      </c>
      <c r="AI8" s="10">
        <v>59056.894999999997</v>
      </c>
      <c r="AJ8" s="10">
        <v>328688.951</v>
      </c>
    </row>
    <row r="9" spans="1:40" x14ac:dyDescent="0.25">
      <c r="A9" t="s">
        <v>42</v>
      </c>
      <c r="B9" s="10">
        <v>739673.11400000006</v>
      </c>
      <c r="C9" s="10">
        <v>739524.78700000001</v>
      </c>
      <c r="D9" s="10">
        <v>739520.26500000001</v>
      </c>
      <c r="E9" s="10">
        <v>739508.08400000003</v>
      </c>
      <c r="F9" s="10">
        <v>739515.16700000002</v>
      </c>
      <c r="G9" s="10">
        <v>739675.554</v>
      </c>
      <c r="H9" s="10">
        <v>739794.01500000001</v>
      </c>
      <c r="I9" s="10">
        <v>739802.81700000004</v>
      </c>
      <c r="J9" s="10">
        <v>739784.48</v>
      </c>
      <c r="K9" s="10">
        <v>739783.43500000006</v>
      </c>
      <c r="L9" s="10">
        <v>739784.51399999997</v>
      </c>
      <c r="M9" s="10">
        <v>739758.71400000004</v>
      </c>
      <c r="N9" s="10">
        <v>8876124.9460000005</v>
      </c>
      <c r="O9" s="10">
        <v>771431.65800000005</v>
      </c>
      <c r="P9" s="10">
        <v>771147.21900000004</v>
      </c>
      <c r="Q9" s="10">
        <v>771144.92</v>
      </c>
      <c r="R9" s="10">
        <v>771132.09100000001</v>
      </c>
      <c r="S9" s="10">
        <v>771110.81499999994</v>
      </c>
      <c r="T9" s="10">
        <v>771374.43599999999</v>
      </c>
      <c r="U9" s="10">
        <v>771392.43599999999</v>
      </c>
      <c r="V9" s="10">
        <v>771374.43599999999</v>
      </c>
      <c r="W9" s="10">
        <v>771374.43599999999</v>
      </c>
      <c r="X9" s="10">
        <v>771374.43599999999</v>
      </c>
      <c r="Y9" s="10">
        <v>771392.47600000002</v>
      </c>
      <c r="Z9" s="10">
        <v>771348.34499999997</v>
      </c>
      <c r="AA9" s="10">
        <v>9255597.7039999999</v>
      </c>
      <c r="AB9" s="10">
        <v>9497850.7599999998</v>
      </c>
      <c r="AC9" s="10">
        <v>9497850.7599999998</v>
      </c>
      <c r="AD9" s="10">
        <v>9740355.2459999993</v>
      </c>
      <c r="AE9" s="10">
        <v>9740355.2459999993</v>
      </c>
      <c r="AF9" s="10">
        <v>9983622.6260000002</v>
      </c>
      <c r="AG9" s="10">
        <v>9983622.6260000002</v>
      </c>
      <c r="AH9" s="10">
        <v>10227431.649</v>
      </c>
      <c r="AI9" s="10">
        <v>10227431.649</v>
      </c>
      <c r="AJ9" s="10">
        <v>57580982.931000009</v>
      </c>
    </row>
    <row r="10" spans="1:40" x14ac:dyDescent="0.25">
      <c r="A10" t="s">
        <v>40</v>
      </c>
      <c r="B10" s="10">
        <v>15811.816999999999</v>
      </c>
      <c r="C10" s="10">
        <v>15813.871999999999</v>
      </c>
      <c r="D10" s="10">
        <v>15813.523999999999</v>
      </c>
      <c r="E10" s="10">
        <v>15812.023999999999</v>
      </c>
      <c r="F10" s="10">
        <v>15812.612000000001</v>
      </c>
      <c r="G10" s="10">
        <v>15825.485000000001</v>
      </c>
      <c r="H10" s="10">
        <v>15832.985000000001</v>
      </c>
      <c r="I10" s="10">
        <v>15833.66</v>
      </c>
      <c r="J10" s="10">
        <v>15832.246999999999</v>
      </c>
      <c r="K10" s="10">
        <v>15832.166000000001</v>
      </c>
      <c r="L10" s="10">
        <v>15832.249</v>
      </c>
      <c r="M10" s="10">
        <v>15833.791999999999</v>
      </c>
      <c r="N10" s="10">
        <v>189886.43299999999</v>
      </c>
      <c r="O10" s="10">
        <v>17626.025999999998</v>
      </c>
      <c r="P10" s="10">
        <v>17627.172999999999</v>
      </c>
      <c r="Q10" s="10">
        <v>17627.103999999999</v>
      </c>
      <c r="R10" s="10">
        <v>17626.764999999999</v>
      </c>
      <c r="S10" s="10">
        <v>17626.18</v>
      </c>
      <c r="T10" s="10">
        <v>17634.123</v>
      </c>
      <c r="U10" s="10">
        <v>17634.673999999999</v>
      </c>
      <c r="V10" s="10">
        <v>17634.123</v>
      </c>
      <c r="W10" s="10">
        <v>17634.123</v>
      </c>
      <c r="X10" s="10">
        <v>17634.123</v>
      </c>
      <c r="Y10" s="10">
        <v>17634.675999999999</v>
      </c>
      <c r="Z10" s="10">
        <v>17634.771000000001</v>
      </c>
      <c r="AA10" s="10">
        <v>211573.86099999998</v>
      </c>
      <c r="AB10" s="10">
        <v>235667.87400000001</v>
      </c>
      <c r="AC10" s="10">
        <v>235667.87400000001</v>
      </c>
      <c r="AD10" s="10">
        <v>259771.671</v>
      </c>
      <c r="AE10" s="10">
        <v>259771.671</v>
      </c>
      <c r="AF10" s="10">
        <v>283878.60600000003</v>
      </c>
      <c r="AG10" s="10">
        <v>283878.60600000003</v>
      </c>
      <c r="AH10" s="10">
        <v>307990.89500000002</v>
      </c>
      <c r="AI10" s="10">
        <v>307990.89500000002</v>
      </c>
      <c r="AJ10" s="10">
        <v>1488769.34</v>
      </c>
    </row>
    <row r="11" spans="1:40" x14ac:dyDescent="0.25">
      <c r="A11" t="s">
        <v>8</v>
      </c>
      <c r="B11" s="10">
        <v>250000</v>
      </c>
      <c r="C11" s="10">
        <v>250000</v>
      </c>
      <c r="D11" s="10">
        <v>250000</v>
      </c>
      <c r="E11" s="10">
        <v>250000</v>
      </c>
      <c r="F11" s="10">
        <v>250000</v>
      </c>
      <c r="G11" s="10">
        <v>250000</v>
      </c>
      <c r="H11" s="10">
        <v>250000</v>
      </c>
      <c r="I11" s="10">
        <v>250000</v>
      </c>
      <c r="J11" s="10">
        <v>250000</v>
      </c>
      <c r="K11" s="10">
        <v>250000</v>
      </c>
      <c r="L11" s="10">
        <v>250000</v>
      </c>
      <c r="M11" s="10">
        <v>250000</v>
      </c>
      <c r="N11" s="10">
        <v>3000000</v>
      </c>
      <c r="O11" s="10">
        <v>270000</v>
      </c>
      <c r="P11" s="10">
        <v>270000</v>
      </c>
      <c r="Q11" s="10">
        <v>270000</v>
      </c>
      <c r="R11" s="10">
        <v>270000</v>
      </c>
      <c r="S11" s="10">
        <v>270000</v>
      </c>
      <c r="T11" s="10">
        <v>270000</v>
      </c>
      <c r="U11" s="10">
        <v>270000</v>
      </c>
      <c r="V11" s="10">
        <v>270000</v>
      </c>
      <c r="W11" s="10">
        <v>270000</v>
      </c>
      <c r="X11" s="10">
        <v>270000</v>
      </c>
      <c r="Y11" s="10">
        <v>270000</v>
      </c>
      <c r="Z11" s="10">
        <v>270000</v>
      </c>
      <c r="AA11" s="10">
        <v>3240000</v>
      </c>
      <c r="AB11" s="10">
        <v>3480000</v>
      </c>
      <c r="AC11" s="10">
        <v>3480000</v>
      </c>
      <c r="AD11" s="10">
        <v>3720000</v>
      </c>
      <c r="AE11" s="10">
        <v>3720000</v>
      </c>
      <c r="AF11" s="10">
        <v>3960000</v>
      </c>
      <c r="AG11" s="10">
        <v>3960000</v>
      </c>
      <c r="AH11" s="10">
        <v>4200000</v>
      </c>
      <c r="AI11" s="10">
        <v>4200000</v>
      </c>
      <c r="AJ11" s="10">
        <v>21600000</v>
      </c>
    </row>
    <row r="12" spans="1:40" x14ac:dyDescent="0.25">
      <c r="A12" t="s">
        <v>9</v>
      </c>
      <c r="B12" s="10">
        <v>31000</v>
      </c>
      <c r="C12" s="10">
        <v>31000</v>
      </c>
      <c r="D12" s="10">
        <v>31000</v>
      </c>
      <c r="E12" s="10">
        <v>31000</v>
      </c>
      <c r="F12" s="10">
        <v>31000</v>
      </c>
      <c r="G12" s="10">
        <v>31000</v>
      </c>
      <c r="H12" s="10">
        <v>31000</v>
      </c>
      <c r="I12" s="10">
        <v>31000</v>
      </c>
      <c r="J12" s="10">
        <v>31000</v>
      </c>
      <c r="K12" s="10">
        <v>31000</v>
      </c>
      <c r="L12" s="10">
        <v>31000</v>
      </c>
      <c r="M12" s="10">
        <v>31000</v>
      </c>
      <c r="N12" s="10">
        <v>372000</v>
      </c>
      <c r="O12" s="10">
        <v>32000</v>
      </c>
      <c r="P12" s="10">
        <v>32000</v>
      </c>
      <c r="Q12" s="10">
        <v>32000</v>
      </c>
      <c r="R12" s="10">
        <v>32000</v>
      </c>
      <c r="S12" s="10">
        <v>32000</v>
      </c>
      <c r="T12" s="10">
        <v>32000</v>
      </c>
      <c r="U12" s="10">
        <v>32000</v>
      </c>
      <c r="V12" s="10">
        <v>32000</v>
      </c>
      <c r="W12" s="10">
        <v>32000</v>
      </c>
      <c r="X12" s="10">
        <v>32000</v>
      </c>
      <c r="Y12" s="10">
        <v>32000</v>
      </c>
      <c r="Z12" s="10">
        <v>32000</v>
      </c>
      <c r="AA12" s="10">
        <v>384000</v>
      </c>
      <c r="AB12" s="10">
        <v>396000</v>
      </c>
      <c r="AC12" s="10">
        <v>396000</v>
      </c>
      <c r="AD12" s="10">
        <v>408000</v>
      </c>
      <c r="AE12" s="10">
        <v>408000</v>
      </c>
      <c r="AF12" s="10">
        <v>420000</v>
      </c>
      <c r="AG12" s="10">
        <v>420000</v>
      </c>
      <c r="AH12" s="10">
        <v>432000</v>
      </c>
      <c r="AI12" s="10">
        <v>432000</v>
      </c>
      <c r="AJ12" s="10">
        <v>2412000</v>
      </c>
    </row>
    <row r="13" spans="1:40" x14ac:dyDescent="0.25">
      <c r="A13" t="s">
        <v>45</v>
      </c>
      <c r="B13" s="10">
        <v>1070096.0360000001</v>
      </c>
      <c r="C13" s="10">
        <v>1069825.561</v>
      </c>
      <c r="D13" s="10">
        <v>1069809.8390000002</v>
      </c>
      <c r="E13" s="10">
        <v>1069803.7250000001</v>
      </c>
      <c r="F13" s="10">
        <v>1069830.6629999999</v>
      </c>
      <c r="G13" s="10">
        <v>1070349.3289999999</v>
      </c>
      <c r="H13" s="10">
        <v>1070676.2949999999</v>
      </c>
      <c r="I13" s="10">
        <v>1070706.8640000001</v>
      </c>
      <c r="J13" s="10">
        <v>1070643.122</v>
      </c>
      <c r="K13" s="10">
        <v>1070639.4990000001</v>
      </c>
      <c r="L13" s="10">
        <v>1070643.2169999999</v>
      </c>
      <c r="M13" s="10">
        <v>1070405.6630000002</v>
      </c>
      <c r="N13" s="10">
        <v>12843429.813000001</v>
      </c>
      <c r="O13" s="10">
        <v>1132528.58</v>
      </c>
      <c r="P13" s="10">
        <v>1131866.8470000001</v>
      </c>
      <c r="Q13" s="10">
        <v>1131859.8760000002</v>
      </c>
      <c r="R13" s="10">
        <v>1131943.497</v>
      </c>
      <c r="S13" s="10">
        <v>1131879.912</v>
      </c>
      <c r="T13" s="10">
        <v>1132556.5660000001</v>
      </c>
      <c r="U13" s="10">
        <v>1132611.1979999999</v>
      </c>
      <c r="V13" s="10">
        <v>1132556.5660000001</v>
      </c>
      <c r="W13" s="10">
        <v>1132556.5660000001</v>
      </c>
      <c r="X13" s="10">
        <v>1132556.5660000001</v>
      </c>
      <c r="Y13" s="10">
        <v>1132611.325</v>
      </c>
      <c r="Z13" s="10">
        <v>1132420.452</v>
      </c>
      <c r="AA13" s="10">
        <v>13587947.950999999</v>
      </c>
      <c r="AB13" s="10">
        <v>14173679.344999999</v>
      </c>
      <c r="AC13" s="10">
        <v>14173679.344999999</v>
      </c>
      <c r="AD13" s="10">
        <v>14760216.421</v>
      </c>
      <c r="AE13" s="10">
        <v>14760216.421</v>
      </c>
      <c r="AF13" s="10">
        <v>15348674.211000001</v>
      </c>
      <c r="AG13" s="10">
        <v>15348674.211000001</v>
      </c>
      <c r="AH13" s="10">
        <v>15936158.995999999</v>
      </c>
      <c r="AI13" s="10">
        <v>15936158.995999999</v>
      </c>
      <c r="AJ13" s="10">
        <v>86650106.737000018</v>
      </c>
    </row>
    <row r="15" spans="1:40" x14ac:dyDescent="0.25">
      <c r="A15" s="17" t="s">
        <v>62</v>
      </c>
    </row>
    <row r="16" spans="1:40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69</v>
      </c>
    </row>
    <row r="20" spans="1:1" x14ac:dyDescent="0.25">
      <c r="A2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2007-2014 Actuals</vt:lpstr>
      <vt:lpstr>2015-2020 Fct</vt:lpstr>
      <vt:lpstr>1-395e</vt:lpstr>
      <vt:lpstr>1-395f</vt:lpstr>
      <vt:lpstr>1-395g</vt:lpstr>
      <vt:lpstr>'2007-2014 Actuals'!Print_Area</vt:lpstr>
      <vt:lpstr>Print_Area_2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Belter</dc:creator>
  <cp:lastModifiedBy>AEP</cp:lastModifiedBy>
  <dcterms:created xsi:type="dcterms:W3CDTF">2015-02-01T22:39:52Z</dcterms:created>
  <dcterms:modified xsi:type="dcterms:W3CDTF">2015-02-02T16:41:59Z</dcterms:modified>
</cp:coreProperties>
</file>