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65524" windowWidth="9600" windowHeight="12876" activeTab="0"/>
  </bookViews>
  <sheets>
    <sheet name="Cover" sheetId="1" r:id="rId1"/>
    <sheet name="Theostm" sheetId="2" r:id="rId2"/>
  </sheets>
  <definedNames>
    <definedName name="_xlnm.Print_Area" localSheetId="1">'Theostm'!$A$1:$J$36</definedName>
    <definedName name="_xlnm.Print_Titles" localSheetId="1">'Theostm'!$1:$7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<sst xmlns="http://schemas.openxmlformats.org/spreadsheetml/2006/main" count="37" uniqueCount="28">
  <si>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Total</t>
  </si>
  <si>
    <t>CALCULATED DEPRECIATION RESERVE</t>
  </si>
  <si>
    <t>STEAM PRODUCTION PLANT</t>
  </si>
  <si>
    <t>311.0</t>
  </si>
  <si>
    <t>312.0</t>
  </si>
  <si>
    <t>314.0</t>
  </si>
  <si>
    <t>315.0</t>
  </si>
  <si>
    <t>316.0</t>
  </si>
  <si>
    <t xml:space="preserve">Total </t>
  </si>
  <si>
    <t>Total Production Plant</t>
  </si>
  <si>
    <t>PRODUCTION PLANT THEORETICAL RESERVE CALCULATION</t>
  </si>
  <si>
    <t>KENTUCKY POWER COMPANY</t>
  </si>
  <si>
    <t>BIG SANDY</t>
  </si>
  <si>
    <t>MITCHELL (a)</t>
  </si>
  <si>
    <t>Plant Balance</t>
  </si>
  <si>
    <t>Avg. Age</t>
  </si>
  <si>
    <t>Avg. Rem. Life</t>
  </si>
  <si>
    <t>Avg. Life</t>
  </si>
  <si>
    <t>% Rem. Life to Avg. Life</t>
  </si>
  <si>
    <t>Calculated Reserve %</t>
  </si>
  <si>
    <t>Calculated Reserve w/o Net Salvage</t>
  </si>
  <si>
    <t>Calculated Reserve with Net Salvage</t>
  </si>
  <si>
    <t>DEPRECIATION STUDY AS OF DECEMBER 31, 2013</t>
  </si>
  <si>
    <t>312.0 SCR Catalyst</t>
  </si>
  <si>
    <t>Net Salvage Ratio</t>
  </si>
  <si>
    <t xml:space="preserve">NOT CALCULATED - USE CURRENTLY APPROVED DEPRECIATION RATES </t>
  </si>
  <si>
    <t>Note (a) Mitchell Plant Cost is 50% of the total cost December 31, 2013 which is Kentucky Power's share.</t>
  </si>
  <si>
    <t>Plant/Account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</si>
</sst>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4" fillId="0" borderId="0" xfId="59" applyNumberFormat="1" applyFont="1">
      <alignment/>
      <protection/>
    </xf>
    <xf numFmtId="3" fontId="0" fillId="0" borderId="0" xfId="59" applyNumberFormat="1" applyFont="1">
      <alignment/>
      <protection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17"/>
  <sheetViews>
    <sheetView tabSelected="1" zoomScalePageLayoutView="0" workbookViewId="0" topLeftCell="A1">
      <selection activeCell="B5" sqref="B5"/>
    </sheetView>
  </sheetViews>
  <sheetFormatPr defaultColWidth="8.88671875" defaultRowHeight="15"/>
  <cols>
    <col min="1" max="16384" width="8.88671875" style="14" customWidth="1"/>
  </cols>
  <sheetData>
    <row r="13" spans="1:9" ht="21">
      <c r="A13" s="23" t="s">
        <v>11</v>
      </c>
      <c r="B13" s="23"/>
      <c r="C13" s="23"/>
      <c r="D13" s="23"/>
      <c r="E13" s="23"/>
      <c r="F13" s="23"/>
      <c r="G13" s="23"/>
      <c r="H13" s="23"/>
      <c r="I13" s="23"/>
    </row>
    <row r="14" spans="1:9" ht="21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>
      <c r="A15" s="23" t="s">
        <v>22</v>
      </c>
      <c r="B15" s="23"/>
      <c r="C15" s="23"/>
      <c r="D15" s="23"/>
      <c r="E15" s="23"/>
      <c r="F15" s="23"/>
      <c r="G15" s="23"/>
      <c r="H15" s="23"/>
      <c r="I15" s="23"/>
    </row>
    <row r="16" ht="21">
      <c r="A16" s="15"/>
    </row>
    <row r="17" spans="1:9" ht="21">
      <c r="A17" s="23" t="s">
        <v>10</v>
      </c>
      <c r="B17" s="23"/>
      <c r="C17" s="23"/>
      <c r="D17" s="23"/>
      <c r="E17" s="23"/>
      <c r="F17" s="23"/>
      <c r="G17" s="23"/>
      <c r="H17" s="23"/>
      <c r="I17" s="23"/>
    </row>
  </sheetData>
  <sheetProtection/>
  <mergeCells count="3">
    <mergeCell ref="A13:I13"/>
    <mergeCell ref="A15:I15"/>
    <mergeCell ref="A17:I17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OutlineSymbols="0" zoomScale="75" zoomScaleNormal="75" zoomScalePageLayoutView="0" workbookViewId="0" topLeftCell="A1">
      <selection activeCell="B5" sqref="B5"/>
    </sheetView>
  </sheetViews>
  <sheetFormatPr defaultColWidth="9.6640625" defaultRowHeight="15"/>
  <cols>
    <col min="1" max="1" width="26.99609375" style="0" bestFit="1" customWidth="1"/>
    <col min="2" max="2" width="15.10546875" style="0" customWidth="1"/>
    <col min="3" max="4" width="9.4453125" style="0" customWidth="1"/>
    <col min="5" max="5" width="9.10546875" style="0" customWidth="1"/>
    <col min="6" max="6" width="9.6640625" style="0" customWidth="1"/>
    <col min="7" max="7" width="11.77734375" style="0" customWidth="1"/>
    <col min="8" max="8" width="10.77734375" style="0" customWidth="1"/>
    <col min="9" max="9" width="14.77734375" style="0" customWidth="1"/>
    <col min="10" max="10" width="13.10546875" style="0" customWidth="1"/>
  </cols>
  <sheetData>
    <row r="1" spans="1:10" ht="1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</row>
    <row r="5" ht="15">
      <c r="A5" s="1"/>
    </row>
    <row r="6" spans="1:10" ht="45">
      <c r="A6" s="26" t="s">
        <v>27</v>
      </c>
      <c r="B6" s="16" t="s">
        <v>14</v>
      </c>
      <c r="C6" s="16" t="s">
        <v>15</v>
      </c>
      <c r="D6" s="17" t="s">
        <v>16</v>
      </c>
      <c r="E6" s="16" t="s">
        <v>17</v>
      </c>
      <c r="F6" s="21" t="s">
        <v>24</v>
      </c>
      <c r="G6" s="17" t="s">
        <v>18</v>
      </c>
      <c r="H6" s="17" t="s">
        <v>19</v>
      </c>
      <c r="I6" s="17" t="s">
        <v>20</v>
      </c>
      <c r="J6" s="17" t="s">
        <v>21</v>
      </c>
    </row>
    <row r="7" spans="2:9" ht="15">
      <c r="B7" s="1"/>
      <c r="C7" s="1"/>
      <c r="D7" s="1"/>
      <c r="E7" s="1"/>
      <c r="F7" s="1"/>
      <c r="G7" s="1"/>
      <c r="H7" s="1"/>
      <c r="I7" s="1"/>
    </row>
    <row r="8" spans="1:9" ht="15">
      <c r="A8" s="8" t="s">
        <v>2</v>
      </c>
      <c r="B8" s="1"/>
      <c r="C8" s="2"/>
      <c r="D8" s="2"/>
      <c r="E8" s="2"/>
      <c r="I8" s="5"/>
    </row>
    <row r="9" spans="1:2" ht="15">
      <c r="A9" s="6"/>
      <c r="B9" s="1"/>
    </row>
    <row r="10" spans="1:2" ht="15">
      <c r="A10" s="7" t="s">
        <v>12</v>
      </c>
      <c r="B10" s="1"/>
    </row>
    <row r="11" spans="1:2" ht="15">
      <c r="A11" s="1"/>
      <c r="B11" s="1"/>
    </row>
    <row r="12" spans="1:2" ht="15">
      <c r="A12" s="1" t="s">
        <v>3</v>
      </c>
      <c r="B12" s="20">
        <v>43291665</v>
      </c>
    </row>
    <row r="13" spans="1:2" ht="15">
      <c r="A13" s="1" t="s">
        <v>4</v>
      </c>
      <c r="B13" s="20">
        <v>362456070</v>
      </c>
    </row>
    <row r="14" spans="1:10" ht="15">
      <c r="A14" s="1" t="s">
        <v>23</v>
      </c>
      <c r="B14" s="20">
        <v>8147622</v>
      </c>
      <c r="D14" s="25" t="s">
        <v>25</v>
      </c>
      <c r="E14" s="25"/>
      <c r="F14" s="25"/>
      <c r="G14" s="25"/>
      <c r="H14" s="25"/>
      <c r="I14" s="25"/>
      <c r="J14" s="25"/>
    </row>
    <row r="15" spans="1:2" ht="15">
      <c r="A15" s="1" t="s">
        <v>5</v>
      </c>
      <c r="B15" s="20">
        <v>109522949</v>
      </c>
    </row>
    <row r="16" spans="1:2" ht="15">
      <c r="A16" s="1" t="s">
        <v>6</v>
      </c>
      <c r="B16" s="20">
        <v>16513202</v>
      </c>
    </row>
    <row r="17" spans="1:2" ht="15">
      <c r="A17" s="1" t="s">
        <v>7</v>
      </c>
      <c r="B17" s="19">
        <v>8709178</v>
      </c>
    </row>
    <row r="18" spans="1:2" ht="15">
      <c r="A18" s="1"/>
      <c r="B18" s="11"/>
    </row>
    <row r="19" spans="1:2" ht="15">
      <c r="A19" s="1" t="s">
        <v>8</v>
      </c>
      <c r="B19" s="10">
        <f>SUM(B12:B18)</f>
        <v>548640686</v>
      </c>
    </row>
    <row r="20" spans="1:2" ht="15">
      <c r="A20" s="1"/>
      <c r="B20" s="12"/>
    </row>
    <row r="21" spans="1:10" ht="15">
      <c r="A21" s="7" t="s">
        <v>13</v>
      </c>
      <c r="B21" s="1"/>
      <c r="J21" s="4"/>
    </row>
    <row r="22" spans="1:10" ht="15">
      <c r="A22" s="1"/>
      <c r="B22" s="1"/>
      <c r="J22" s="4"/>
    </row>
    <row r="23" spans="1:10" ht="15">
      <c r="A23" s="1" t="s">
        <v>3</v>
      </c>
      <c r="B23" s="9">
        <v>42000197</v>
      </c>
      <c r="C23" s="2">
        <v>17.71</v>
      </c>
      <c r="D23" s="2">
        <v>25.01</v>
      </c>
      <c r="E23" s="2">
        <f aca="true" t="shared" si="0" ref="E23:E28">C23+D23</f>
        <v>42.72</v>
      </c>
      <c r="F23" s="22">
        <v>1.05</v>
      </c>
      <c r="G23" s="3">
        <f aca="true" t="shared" si="1" ref="G23:G28">D23/E23</f>
        <v>0.5854400749063671</v>
      </c>
      <c r="H23" s="3">
        <f aca="true" t="shared" si="2" ref="H23:H28">1-G23</f>
        <v>0.41455992509363293</v>
      </c>
      <c r="I23" s="4">
        <f aca="true" t="shared" si="3" ref="I23:I28">B23*H23</f>
        <v>17411598.522237826</v>
      </c>
      <c r="J23" s="4">
        <f aca="true" t="shared" si="4" ref="J23:J28">ROUND(B23*F23*H23,0)</f>
        <v>18282178</v>
      </c>
    </row>
    <row r="24" spans="1:10" ht="15">
      <c r="A24" s="1" t="s">
        <v>4</v>
      </c>
      <c r="B24" s="9">
        <v>765644984</v>
      </c>
      <c r="C24" s="2">
        <v>10.65</v>
      </c>
      <c r="D24" s="2">
        <v>24.25</v>
      </c>
      <c r="E24" s="2">
        <f t="shared" si="0"/>
        <v>34.9</v>
      </c>
      <c r="F24" s="22">
        <v>1.05</v>
      </c>
      <c r="G24" s="3">
        <f t="shared" si="1"/>
        <v>0.6948424068767909</v>
      </c>
      <c r="H24" s="3">
        <f t="shared" si="2"/>
        <v>0.3051575931232091</v>
      </c>
      <c r="I24" s="4">
        <f t="shared" si="3"/>
        <v>233642380.50429794</v>
      </c>
      <c r="J24" s="4">
        <f t="shared" si="4"/>
        <v>245324500</v>
      </c>
    </row>
    <row r="25" spans="1:10" ht="15">
      <c r="A25" s="1" t="s">
        <v>23</v>
      </c>
      <c r="B25" s="9">
        <v>8190115</v>
      </c>
      <c r="C25" s="2">
        <v>3.93</v>
      </c>
      <c r="D25" s="2">
        <v>4.07</v>
      </c>
      <c r="E25" s="2">
        <f t="shared" si="0"/>
        <v>8</v>
      </c>
      <c r="F25" s="22">
        <v>1</v>
      </c>
      <c r="G25" s="3">
        <f t="shared" si="1"/>
        <v>0.50875</v>
      </c>
      <c r="H25" s="3">
        <f t="shared" si="2"/>
        <v>0.49124999999999996</v>
      </c>
      <c r="I25" s="4">
        <f t="shared" si="3"/>
        <v>4023393.99375</v>
      </c>
      <c r="J25" s="4">
        <f>ROUND(B25*F25*H25,0)</f>
        <v>4023394</v>
      </c>
    </row>
    <row r="26" spans="1:10" ht="15">
      <c r="A26" s="1" t="s">
        <v>5</v>
      </c>
      <c r="B26" s="9">
        <v>53295697</v>
      </c>
      <c r="C26" s="2">
        <v>25.84</v>
      </c>
      <c r="D26" s="2">
        <v>23.84</v>
      </c>
      <c r="E26" s="2">
        <f t="shared" si="0"/>
        <v>49.68</v>
      </c>
      <c r="F26" s="22">
        <v>1.05</v>
      </c>
      <c r="G26" s="3">
        <f t="shared" si="1"/>
        <v>0.47987117552334946</v>
      </c>
      <c r="H26" s="3">
        <f t="shared" si="2"/>
        <v>0.5201288244766505</v>
      </c>
      <c r="I26" s="4">
        <f t="shared" si="3"/>
        <v>27720628.23027375</v>
      </c>
      <c r="J26" s="4">
        <f t="shared" si="4"/>
        <v>29106660</v>
      </c>
    </row>
    <row r="27" spans="1:10" ht="15">
      <c r="A27" s="1" t="s">
        <v>6</v>
      </c>
      <c r="B27" s="9">
        <v>17080672</v>
      </c>
      <c r="C27" s="2">
        <v>28.85</v>
      </c>
      <c r="D27" s="2">
        <v>25.81</v>
      </c>
      <c r="E27" s="2">
        <f t="shared" si="0"/>
        <v>54.66</v>
      </c>
      <c r="F27" s="22">
        <v>1.05</v>
      </c>
      <c r="G27" s="3">
        <f t="shared" si="1"/>
        <v>0.4721917306988657</v>
      </c>
      <c r="H27" s="3">
        <f t="shared" si="2"/>
        <v>0.5278082693011343</v>
      </c>
      <c r="I27" s="4">
        <f t="shared" si="3"/>
        <v>9015319.926820345</v>
      </c>
      <c r="J27" s="4">
        <f t="shared" si="4"/>
        <v>9466086</v>
      </c>
    </row>
    <row r="28" spans="1:10" ht="15">
      <c r="A28" s="1" t="s">
        <v>7</v>
      </c>
      <c r="B28" s="10">
        <v>7693412</v>
      </c>
      <c r="C28" s="2">
        <v>16.46</v>
      </c>
      <c r="D28" s="2">
        <v>23.96</v>
      </c>
      <c r="E28" s="2">
        <f t="shared" si="0"/>
        <v>40.42</v>
      </c>
      <c r="F28" s="22">
        <v>1.05</v>
      </c>
      <c r="G28" s="3">
        <f t="shared" si="1"/>
        <v>0.5927758535378526</v>
      </c>
      <c r="H28" s="3">
        <f t="shared" si="2"/>
        <v>0.40722414646214744</v>
      </c>
      <c r="I28" s="10">
        <f t="shared" si="3"/>
        <v>3132943.135081643</v>
      </c>
      <c r="J28" s="5">
        <f t="shared" si="4"/>
        <v>3289590</v>
      </c>
    </row>
    <row r="29" spans="1:10" ht="15">
      <c r="A29" s="1"/>
      <c r="B29" s="11"/>
      <c r="J29" s="4"/>
    </row>
    <row r="30" spans="1:10" ht="15">
      <c r="A30" s="1" t="s">
        <v>0</v>
      </c>
      <c r="B30" s="10">
        <f>SUM(B23:B29)</f>
        <v>893905077</v>
      </c>
      <c r="I30" s="13">
        <f>SUM(I23:I29)</f>
        <v>294946264.3124615</v>
      </c>
      <c r="J30" s="13">
        <f>SUM(J23:J29)</f>
        <v>309492408</v>
      </c>
    </row>
    <row r="31" spans="1:10" ht="15">
      <c r="A31" s="1"/>
      <c r="B31" s="10"/>
      <c r="J31" s="4"/>
    </row>
    <row r="32" spans="1:2" ht="15">
      <c r="A32" s="7" t="s">
        <v>9</v>
      </c>
      <c r="B32" s="10">
        <f>B19+B30</f>
        <v>1442545763</v>
      </c>
    </row>
    <row r="33" spans="1:2" ht="15">
      <c r="A33" s="1"/>
      <c r="B33" s="1"/>
    </row>
    <row r="34" spans="1:2" ht="15">
      <c r="A34" s="1"/>
      <c r="B34" s="1"/>
    </row>
    <row r="35" spans="1:10" ht="15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4"/>
    </row>
    <row r="36" ht="15">
      <c r="J36" s="4"/>
    </row>
    <row r="37" ht="15">
      <c r="J37" s="4"/>
    </row>
    <row r="38" ht="15">
      <c r="J38" s="4"/>
    </row>
    <row r="39" ht="15">
      <c r="J39" s="4"/>
    </row>
  </sheetData>
  <sheetProtection/>
  <mergeCells count="6">
    <mergeCell ref="A35:I35"/>
    <mergeCell ref="A1:J1"/>
    <mergeCell ref="A2:J2"/>
    <mergeCell ref="A3:J3"/>
    <mergeCell ref="A4:J4"/>
    <mergeCell ref="D14:J14"/>
  </mergeCells>
  <printOptions horizontalCentered="1"/>
  <pageMargins left="0.5" right="0.5" top="1.25" bottom="0.75" header="0.5" footer="0.5"/>
  <pageSetup fitToHeight="1" fitToWidth="1" horizontalDpi="2400" verticalDpi="24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David A Davis</cp:lastModifiedBy>
  <cp:lastPrinted>2014-09-25T14:57:21Z</cp:lastPrinted>
  <dcterms:created xsi:type="dcterms:W3CDTF">2006-09-12T15:18:23Z</dcterms:created>
  <dcterms:modified xsi:type="dcterms:W3CDTF">2014-09-25T14:59:14Z</dcterms:modified>
  <cp:category/>
  <cp:version/>
  <cp:contentType/>
  <cp:contentStatus/>
</cp:coreProperties>
</file>