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870" activeTab="10"/>
  </bookViews>
  <sheets>
    <sheet name="Cover Sheet" sheetId="1" r:id="rId1"/>
    <sheet name="389" sheetId="2" r:id="rId2"/>
    <sheet name="390" sheetId="3" r:id="rId3"/>
    <sheet name="391" sheetId="4" r:id="rId4"/>
    <sheet name="392" sheetId="5" r:id="rId5"/>
    <sheet name="393" sheetId="6" r:id="rId6"/>
    <sheet name="394" sheetId="7" r:id="rId7"/>
    <sheet name="395" sheetId="8" r:id="rId8"/>
    <sheet name="396" sheetId="9" r:id="rId9"/>
    <sheet name="397" sheetId="10" r:id="rId10"/>
    <sheet name="398" sheetId="11" r:id="rId11"/>
  </sheets>
  <definedNames>
    <definedName name="_xlnm.Print_Titles" localSheetId="2">'390'!$1:$9</definedName>
    <definedName name="_xlnm.Print_Titles" localSheetId="3">'391'!$1:$9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<sst xmlns="http://schemas.openxmlformats.org/spreadsheetml/2006/main" count="145" uniqueCount="25">
  <si>
    <t>VINTAGE</t>
  </si>
  <si>
    <t>YEAR</t>
  </si>
  <si>
    <t xml:space="preserve">SURVIVING </t>
  </si>
  <si>
    <t>BALANCE</t>
  </si>
  <si>
    <t>AGE</t>
  </si>
  <si>
    <t>(YEARS)</t>
  </si>
  <si>
    <t xml:space="preserve">DOLLAR </t>
  </si>
  <si>
    <t>YEARS</t>
  </si>
  <si>
    <t>AVERAGE AGE</t>
  </si>
  <si>
    <t>CALCULATION OF AVERAGE AGE OF SURVIVING PLANT</t>
  </si>
  <si>
    <t>DEPRECIATION STUDY WORKPAPERS</t>
  </si>
  <si>
    <t>GENERAL PLANT</t>
  </si>
  <si>
    <t>AVERAGE AGE OF SURVIVING PLANT</t>
  </si>
  <si>
    <t>KENTUCKY POWER COMPANY</t>
  </si>
  <si>
    <t>GENERAL PLANT, Account 389, Land Rights</t>
  </si>
  <si>
    <t>GENERAL PLANT, Account 390 Structures &amp; Improvements</t>
  </si>
  <si>
    <t>GENERAL PLANT, Account 391 Office Furniture &amp; Equipment</t>
  </si>
  <si>
    <t>GENERAL PLANT, Account 392 Transportation Equipment</t>
  </si>
  <si>
    <t>GENERAL PLANT, Account 393 Stores Equipment</t>
  </si>
  <si>
    <t>GENERAL PLANT, Account 394, Tools, Shop &amp; Garage Equipment</t>
  </si>
  <si>
    <t>GENERAL PLANT, Account 395, Laboratory Equipment</t>
  </si>
  <si>
    <t>GENERAL PLANT, Account 396, Power Operated Equipment</t>
  </si>
  <si>
    <t>GENERAL PLANT, Account 397, Communication Equipment</t>
  </si>
  <si>
    <t>GENERAL PLANT, Account 398, Miscellaneous Equipment</t>
  </si>
  <si>
    <t>DEPRECIATION STUDY AS OF DECEMBER 31,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</si>
</sst>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&quot;$&quot;#,##0.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J21"/>
  <sheetViews>
    <sheetView zoomScalePageLayoutView="0" workbookViewId="0" topLeftCell="A1">
      <selection activeCell="E31" sqref="E31"/>
    </sheetView>
  </sheetViews>
  <sheetFormatPr defaultColWidth="9.140625" defaultRowHeight="12.75"/>
  <sheetData>
    <row r="13" spans="1:10" ht="20.25">
      <c r="A13" s="14" t="s">
        <v>13</v>
      </c>
      <c r="B13" s="14"/>
      <c r="C13" s="14"/>
      <c r="D13" s="14"/>
      <c r="E13" s="14"/>
      <c r="F13" s="14"/>
      <c r="G13" s="14"/>
      <c r="H13" s="14"/>
      <c r="I13" s="14"/>
      <c r="J13" s="14"/>
    </row>
    <row r="14" ht="20.25">
      <c r="A14" s="11"/>
    </row>
    <row r="15" spans="1:10" ht="20.25">
      <c r="A15" s="14" t="s">
        <v>24</v>
      </c>
      <c r="B15" s="14"/>
      <c r="C15" s="14"/>
      <c r="D15" s="14"/>
      <c r="E15" s="14"/>
      <c r="F15" s="14"/>
      <c r="G15" s="14"/>
      <c r="H15" s="14"/>
      <c r="I15" s="14"/>
      <c r="J15" s="14"/>
    </row>
    <row r="16" ht="20.25">
      <c r="A16" s="11"/>
    </row>
    <row r="17" spans="1:10" ht="20.2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</row>
    <row r="18" ht="20.25">
      <c r="A18" s="11"/>
    </row>
    <row r="19" spans="1:10" ht="20.25">
      <c r="A19" s="14" t="s">
        <v>11</v>
      </c>
      <c r="B19" s="14"/>
      <c r="C19" s="14"/>
      <c r="D19" s="14"/>
      <c r="E19" s="14"/>
      <c r="F19" s="14"/>
      <c r="G19" s="14"/>
      <c r="H19" s="14"/>
      <c r="I19" s="14"/>
      <c r="J19" s="14"/>
    </row>
    <row r="20" ht="19.5" customHeight="1"/>
    <row r="21" spans="1:10" ht="20.25">
      <c r="A21" s="14" t="s">
        <v>12</v>
      </c>
      <c r="B21" s="14"/>
      <c r="C21" s="14"/>
      <c r="D21" s="14"/>
      <c r="E21" s="14"/>
      <c r="F21" s="14"/>
      <c r="G21" s="14"/>
      <c r="H21" s="14"/>
      <c r="I21" s="14"/>
      <c r="J21" s="14"/>
    </row>
  </sheetData>
  <sheetProtection/>
  <mergeCells count="5">
    <mergeCell ref="A21:J21"/>
    <mergeCell ref="A19:J19"/>
    <mergeCell ref="A13:J13"/>
    <mergeCell ref="A15:J15"/>
    <mergeCell ref="A17:J17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0"/>
  <sheetViews>
    <sheetView zoomScale="85" zoomScaleNormal="85" zoomScalePageLayoutView="0" workbookViewId="0" topLeftCell="A1">
      <pane ySplit="9" topLeftCell="A10" activePane="bottomLeft" state="frozen"/>
      <selection pane="topLeft" activeCell="A3" sqref="A3:E3"/>
      <selection pane="bottomLeft" activeCell="B32" sqref="B32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0.5742187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5" t="s">
        <v>13</v>
      </c>
      <c r="B1" s="15"/>
      <c r="C1" s="15"/>
      <c r="D1" s="15"/>
      <c r="E1" s="15"/>
      <c r="F1" s="2"/>
      <c r="G1" s="2"/>
    </row>
    <row r="2" spans="1:7" ht="15.75">
      <c r="A2" s="15" t="s">
        <v>24</v>
      </c>
      <c r="B2" s="15"/>
      <c r="C2" s="15"/>
      <c r="D2" s="15"/>
      <c r="E2" s="15"/>
      <c r="F2" s="2"/>
      <c r="G2" s="2"/>
    </row>
    <row r="3" spans="1:7" ht="15.75">
      <c r="A3" s="15" t="s">
        <v>9</v>
      </c>
      <c r="B3" s="15"/>
      <c r="C3" s="15"/>
      <c r="D3" s="15"/>
      <c r="E3" s="15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5" t="s">
        <v>22</v>
      </c>
      <c r="B5" s="15"/>
      <c r="C5" s="15"/>
      <c r="D5" s="15"/>
      <c r="E5" s="15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1992</v>
      </c>
      <c r="B10" s="1">
        <v>89029</v>
      </c>
      <c r="C10" s="2">
        <f>2013.5-A10</f>
        <v>21.5</v>
      </c>
      <c r="D10" s="1">
        <f>ROUND(B10*C10,0)</f>
        <v>1914124</v>
      </c>
      <c r="E10" s="2"/>
    </row>
    <row r="11" spans="1:5" ht="15">
      <c r="A11" s="3">
        <v>1993</v>
      </c>
      <c r="B11" s="1">
        <v>62827</v>
      </c>
      <c r="C11" s="2">
        <f aca="true" t="shared" si="0" ref="C11:C31">2013.5-A11</f>
        <v>20.5</v>
      </c>
      <c r="D11" s="1">
        <f aca="true" t="shared" si="1" ref="D11:D31">ROUND(B11*C11,0)</f>
        <v>1287954</v>
      </c>
      <c r="E11" s="2"/>
    </row>
    <row r="12" spans="1:5" ht="15">
      <c r="A12" s="3">
        <v>1994</v>
      </c>
      <c r="B12" s="1">
        <v>69705</v>
      </c>
      <c r="C12" s="2">
        <f t="shared" si="0"/>
        <v>19.5</v>
      </c>
      <c r="D12" s="1">
        <f t="shared" si="1"/>
        <v>1359248</v>
      </c>
      <c r="E12" s="2"/>
    </row>
    <row r="13" spans="1:5" ht="15">
      <c r="A13" s="3">
        <v>1995</v>
      </c>
      <c r="B13" s="1">
        <v>40376</v>
      </c>
      <c r="C13" s="2">
        <f t="shared" si="0"/>
        <v>18.5</v>
      </c>
      <c r="D13" s="1">
        <f t="shared" si="1"/>
        <v>746956</v>
      </c>
      <c r="E13" s="2"/>
    </row>
    <row r="14" spans="1:5" ht="15">
      <c r="A14" s="3">
        <v>1996</v>
      </c>
      <c r="B14" s="1">
        <v>82417</v>
      </c>
      <c r="C14" s="2">
        <f t="shared" si="0"/>
        <v>17.5</v>
      </c>
      <c r="D14" s="1">
        <f t="shared" si="1"/>
        <v>1442298</v>
      </c>
      <c r="E14" s="2"/>
    </row>
    <row r="15" spans="1:5" ht="15">
      <c r="A15" s="3">
        <v>1997</v>
      </c>
      <c r="B15" s="1">
        <v>65864</v>
      </c>
      <c r="C15" s="2">
        <f t="shared" si="0"/>
        <v>16.5</v>
      </c>
      <c r="D15" s="1">
        <f t="shared" si="1"/>
        <v>1086756</v>
      </c>
      <c r="E15" s="2"/>
    </row>
    <row r="16" spans="1:5" ht="15">
      <c r="A16" s="3">
        <v>1998</v>
      </c>
      <c r="B16" s="1">
        <v>1600039</v>
      </c>
      <c r="C16" s="2">
        <f t="shared" si="0"/>
        <v>15.5</v>
      </c>
      <c r="D16" s="1">
        <f t="shared" si="1"/>
        <v>24800605</v>
      </c>
      <c r="E16" s="2"/>
    </row>
    <row r="17" spans="1:5" ht="15">
      <c r="A17" s="3">
        <v>1999</v>
      </c>
      <c r="B17" s="1">
        <v>26941.79</v>
      </c>
      <c r="C17" s="2">
        <f t="shared" si="0"/>
        <v>14.5</v>
      </c>
      <c r="D17" s="1">
        <f t="shared" si="1"/>
        <v>390656</v>
      </c>
      <c r="E17" s="2"/>
    </row>
    <row r="18" spans="1:5" ht="15">
      <c r="A18" s="3">
        <v>2000</v>
      </c>
      <c r="B18" s="1">
        <v>152600.66</v>
      </c>
      <c r="C18" s="2">
        <f t="shared" si="0"/>
        <v>13.5</v>
      </c>
      <c r="D18" s="1">
        <f t="shared" si="1"/>
        <v>2060109</v>
      </c>
      <c r="E18" s="2"/>
    </row>
    <row r="19" spans="1:5" ht="15">
      <c r="A19" s="3">
        <v>2001</v>
      </c>
      <c r="B19" s="1">
        <v>55586.09</v>
      </c>
      <c r="C19" s="2">
        <f t="shared" si="0"/>
        <v>12.5</v>
      </c>
      <c r="D19" s="1">
        <f t="shared" si="1"/>
        <v>694826</v>
      </c>
      <c r="E19" s="2"/>
    </row>
    <row r="20" spans="1:5" ht="15">
      <c r="A20" s="3">
        <v>2002</v>
      </c>
      <c r="B20" s="1">
        <v>54039.58</v>
      </c>
      <c r="C20" s="2">
        <f t="shared" si="0"/>
        <v>11.5</v>
      </c>
      <c r="D20" s="1">
        <f t="shared" si="1"/>
        <v>621455</v>
      </c>
      <c r="E20" s="2"/>
    </row>
    <row r="21" spans="1:5" ht="15">
      <c r="A21" s="3">
        <v>2003</v>
      </c>
      <c r="B21" s="1">
        <v>370360.93</v>
      </c>
      <c r="C21" s="2">
        <f t="shared" si="0"/>
        <v>10.5</v>
      </c>
      <c r="D21" s="1">
        <f t="shared" si="1"/>
        <v>3888790</v>
      </c>
      <c r="E21" s="2"/>
    </row>
    <row r="22" spans="1:5" ht="15">
      <c r="A22" s="3">
        <v>2004</v>
      </c>
      <c r="B22" s="1">
        <v>505619.13</v>
      </c>
      <c r="C22" s="2">
        <f t="shared" si="0"/>
        <v>9.5</v>
      </c>
      <c r="D22" s="1">
        <f t="shared" si="1"/>
        <v>4803382</v>
      </c>
      <c r="E22" s="2"/>
    </row>
    <row r="23" spans="1:5" ht="15">
      <c r="A23" s="3">
        <v>2005</v>
      </c>
      <c r="B23" s="1">
        <v>373813.79</v>
      </c>
      <c r="C23" s="2">
        <f t="shared" si="0"/>
        <v>8.5</v>
      </c>
      <c r="D23" s="1">
        <f t="shared" si="1"/>
        <v>3177417</v>
      </c>
      <c r="E23" s="2"/>
    </row>
    <row r="24" spans="1:5" ht="15">
      <c r="A24" s="3">
        <v>2006</v>
      </c>
      <c r="B24" s="1">
        <v>818515.02</v>
      </c>
      <c r="C24" s="2">
        <f t="shared" si="0"/>
        <v>7.5</v>
      </c>
      <c r="D24" s="1">
        <f t="shared" si="1"/>
        <v>6138863</v>
      </c>
      <c r="E24" s="2"/>
    </row>
    <row r="25" spans="1:5" ht="15.75">
      <c r="A25" s="3">
        <v>2007</v>
      </c>
      <c r="B25" s="1">
        <v>187516.91</v>
      </c>
      <c r="C25" s="2">
        <f t="shared" si="0"/>
        <v>6.5</v>
      </c>
      <c r="D25" s="1">
        <f t="shared" si="1"/>
        <v>1218860</v>
      </c>
      <c r="E25" s="6"/>
    </row>
    <row r="26" spans="1:7" ht="15">
      <c r="A26" s="3">
        <v>2008</v>
      </c>
      <c r="B26" s="1">
        <v>1334400.7</v>
      </c>
      <c r="C26" s="2">
        <f t="shared" si="0"/>
        <v>5.5</v>
      </c>
      <c r="D26" s="1">
        <f t="shared" si="1"/>
        <v>7339204</v>
      </c>
      <c r="E26" s="2"/>
      <c r="F26" s="2"/>
      <c r="G26" s="2"/>
    </row>
    <row r="27" spans="1:7" ht="15">
      <c r="A27" s="3">
        <v>2009</v>
      </c>
      <c r="B27" s="1">
        <v>101882.28</v>
      </c>
      <c r="C27" s="2">
        <f t="shared" si="0"/>
        <v>4.5</v>
      </c>
      <c r="D27" s="1">
        <f t="shared" si="1"/>
        <v>458470</v>
      </c>
      <c r="E27" s="2"/>
      <c r="F27" s="2"/>
      <c r="G27" s="2"/>
    </row>
    <row r="28" spans="1:7" ht="15">
      <c r="A28" s="3">
        <v>2010</v>
      </c>
      <c r="B28" s="1">
        <v>202024.14</v>
      </c>
      <c r="C28" s="2">
        <f t="shared" si="0"/>
        <v>3.5</v>
      </c>
      <c r="D28" s="1">
        <f t="shared" si="1"/>
        <v>707084</v>
      </c>
      <c r="E28" s="2"/>
      <c r="F28" s="2"/>
      <c r="G28" s="2"/>
    </row>
    <row r="29" spans="1:7" ht="15">
      <c r="A29" s="3">
        <v>2011</v>
      </c>
      <c r="B29" s="1">
        <v>177763.8</v>
      </c>
      <c r="C29" s="2">
        <f t="shared" si="0"/>
        <v>2.5</v>
      </c>
      <c r="D29" s="1">
        <f t="shared" si="1"/>
        <v>444410</v>
      </c>
      <c r="F29" s="2"/>
      <c r="G29" s="2"/>
    </row>
    <row r="30" spans="1:7" ht="15">
      <c r="A30" s="3">
        <v>2012</v>
      </c>
      <c r="B30" s="1">
        <v>102608.15</v>
      </c>
      <c r="C30" s="2">
        <f t="shared" si="0"/>
        <v>1.5</v>
      </c>
      <c r="D30" s="1">
        <f t="shared" si="1"/>
        <v>153912</v>
      </c>
      <c r="E30" s="2"/>
      <c r="F30" s="2"/>
      <c r="G30" s="2"/>
    </row>
    <row r="31" spans="1:7" ht="15">
      <c r="A31" s="3">
        <v>2013</v>
      </c>
      <c r="B31" s="13">
        <f>44635.92+800388.81</f>
        <v>845024.7300000001</v>
      </c>
      <c r="C31" s="2">
        <f t="shared" si="0"/>
        <v>0.5</v>
      </c>
      <c r="D31" s="13">
        <f t="shared" si="1"/>
        <v>422512</v>
      </c>
      <c r="E31" s="2"/>
      <c r="F31" s="2"/>
      <c r="G31" s="2"/>
    </row>
    <row r="32" spans="1:7" ht="15.75">
      <c r="A32" s="3"/>
      <c r="B32" s="10">
        <f>SUM(B10:B31)</f>
        <v>7318954.700000001</v>
      </c>
      <c r="C32" s="2"/>
      <c r="D32" s="10">
        <f>SUM(D10:D31)</f>
        <v>65157891</v>
      </c>
      <c r="E32" s="9">
        <f>ROUND(D32/B32,2)</f>
        <v>8.9</v>
      </c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3"/>
  <sheetViews>
    <sheetView tabSelected="1" zoomScale="85" zoomScaleNormal="85" zoomScalePageLayoutView="0" workbookViewId="0" topLeftCell="A1">
      <pane ySplit="9" topLeftCell="A10" activePane="bottomLeft" state="frozen"/>
      <selection pane="topLeft" activeCell="A3" sqref="A3:E3"/>
      <selection pane="bottomLeft" activeCell="E23" sqref="E23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2812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5" t="s">
        <v>13</v>
      </c>
      <c r="B1" s="15"/>
      <c r="C1" s="15"/>
      <c r="D1" s="15"/>
      <c r="E1" s="15"/>
      <c r="F1" s="2"/>
      <c r="G1" s="2"/>
    </row>
    <row r="2" spans="1:7" ht="15.75">
      <c r="A2" s="15" t="s">
        <v>24</v>
      </c>
      <c r="B2" s="15"/>
      <c r="C2" s="15"/>
      <c r="D2" s="15"/>
      <c r="E2" s="15"/>
      <c r="F2" s="2"/>
      <c r="G2" s="2"/>
    </row>
    <row r="3" spans="1:7" ht="15.75">
      <c r="A3" s="15" t="s">
        <v>9</v>
      </c>
      <c r="B3" s="15"/>
      <c r="C3" s="15"/>
      <c r="D3" s="15"/>
      <c r="E3" s="15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5" t="s">
        <v>23</v>
      </c>
      <c r="B5" s="15"/>
      <c r="C5" s="15"/>
      <c r="D5" s="15"/>
      <c r="E5" s="15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1997</v>
      </c>
      <c r="B10" s="1">
        <v>1166</v>
      </c>
      <c r="C10" s="2">
        <f>2013.5-A10</f>
        <v>16.5</v>
      </c>
      <c r="D10" s="1">
        <f>ROUND(B10*C10,0)</f>
        <v>19239</v>
      </c>
      <c r="E10" s="2"/>
    </row>
    <row r="11" spans="1:5" ht="15">
      <c r="A11" s="3">
        <v>2000</v>
      </c>
      <c r="B11" s="1">
        <v>13950.17</v>
      </c>
      <c r="C11" s="2">
        <f aca="true" t="shared" si="0" ref="C11:C22">2013.5-A11</f>
        <v>13.5</v>
      </c>
      <c r="D11" s="1">
        <f aca="true" t="shared" si="1" ref="D11:D22">ROUND(B11*C11,0)</f>
        <v>188327</v>
      </c>
      <c r="E11" s="2"/>
    </row>
    <row r="12" spans="1:5" ht="15">
      <c r="A12" s="3">
        <v>2001</v>
      </c>
      <c r="B12" s="1">
        <v>15126.03</v>
      </c>
      <c r="C12" s="2">
        <f t="shared" si="0"/>
        <v>12.5</v>
      </c>
      <c r="D12" s="1">
        <f t="shared" si="1"/>
        <v>189075</v>
      </c>
      <c r="E12" s="2"/>
    </row>
    <row r="13" spans="1:5" ht="15">
      <c r="A13" s="3">
        <v>2002</v>
      </c>
      <c r="B13" s="1">
        <v>305030.32</v>
      </c>
      <c r="C13" s="2">
        <f t="shared" si="0"/>
        <v>11.5</v>
      </c>
      <c r="D13" s="1">
        <f t="shared" si="1"/>
        <v>3507849</v>
      </c>
      <c r="E13" s="2"/>
    </row>
    <row r="14" spans="1:5" ht="15">
      <c r="A14" s="3">
        <v>2004</v>
      </c>
      <c r="B14" s="1">
        <v>272496.51</v>
      </c>
      <c r="C14" s="2">
        <f t="shared" si="0"/>
        <v>9.5</v>
      </c>
      <c r="D14" s="1">
        <f t="shared" si="1"/>
        <v>2588717</v>
      </c>
      <c r="E14" s="2"/>
    </row>
    <row r="15" spans="1:5" ht="15">
      <c r="A15" s="3">
        <v>2005</v>
      </c>
      <c r="B15" s="1">
        <v>30390.25</v>
      </c>
      <c r="C15" s="2">
        <f t="shared" si="0"/>
        <v>8.5</v>
      </c>
      <c r="D15" s="1">
        <f t="shared" si="1"/>
        <v>258317</v>
      </c>
      <c r="E15" s="2"/>
    </row>
    <row r="16" spans="1:5" ht="15">
      <c r="A16" s="3">
        <v>2006</v>
      </c>
      <c r="B16" s="1">
        <v>59954.48</v>
      </c>
      <c r="C16" s="2">
        <f t="shared" si="0"/>
        <v>7.5</v>
      </c>
      <c r="D16" s="1">
        <f t="shared" si="1"/>
        <v>449659</v>
      </c>
      <c r="E16" s="2"/>
    </row>
    <row r="17" spans="1:5" ht="15">
      <c r="A17" s="3">
        <v>2007</v>
      </c>
      <c r="B17" s="1">
        <v>169092.56</v>
      </c>
      <c r="C17" s="2">
        <f t="shared" si="0"/>
        <v>6.5</v>
      </c>
      <c r="D17" s="1">
        <f t="shared" si="1"/>
        <v>1099102</v>
      </c>
      <c r="E17" s="2"/>
    </row>
    <row r="18" spans="1:5" ht="15">
      <c r="A18" s="3">
        <v>2008</v>
      </c>
      <c r="B18" s="1">
        <v>41951.41</v>
      </c>
      <c r="C18" s="2">
        <f t="shared" si="0"/>
        <v>5.5</v>
      </c>
      <c r="D18" s="1">
        <f t="shared" si="1"/>
        <v>230733</v>
      </c>
      <c r="E18" s="2"/>
    </row>
    <row r="19" spans="1:5" ht="15">
      <c r="A19" s="3">
        <v>2009</v>
      </c>
      <c r="B19" s="1">
        <v>84035.71</v>
      </c>
      <c r="C19" s="2">
        <f t="shared" si="0"/>
        <v>4.5</v>
      </c>
      <c r="D19" s="1">
        <f t="shared" si="1"/>
        <v>378161</v>
      </c>
      <c r="E19" s="2"/>
    </row>
    <row r="20" spans="1:5" ht="15">
      <c r="A20" s="3">
        <v>2011</v>
      </c>
      <c r="B20" s="1">
        <v>31637.78</v>
      </c>
      <c r="C20" s="2">
        <f t="shared" si="0"/>
        <v>2.5</v>
      </c>
      <c r="D20" s="1">
        <f t="shared" si="1"/>
        <v>79094</v>
      </c>
      <c r="E20" s="2"/>
    </row>
    <row r="21" spans="1:5" ht="15">
      <c r="A21" s="3">
        <v>2012</v>
      </c>
      <c r="B21" s="1">
        <v>8941.26</v>
      </c>
      <c r="C21" s="2">
        <f t="shared" si="0"/>
        <v>1.5</v>
      </c>
      <c r="D21" s="1">
        <f t="shared" si="1"/>
        <v>13412</v>
      </c>
      <c r="E21" s="2"/>
    </row>
    <row r="22" spans="1:5" ht="15">
      <c r="A22" s="3">
        <v>2013</v>
      </c>
      <c r="B22" s="13">
        <v>31844</v>
      </c>
      <c r="C22" s="2">
        <f t="shared" si="0"/>
        <v>0.5</v>
      </c>
      <c r="D22" s="13">
        <f t="shared" si="1"/>
        <v>15922</v>
      </c>
      <c r="E22" s="2"/>
    </row>
    <row r="23" spans="1:5" ht="15.75">
      <c r="A23" s="3"/>
      <c r="B23" s="10">
        <f>SUM(B10:B22)</f>
        <v>1065616.48</v>
      </c>
      <c r="C23" s="2"/>
      <c r="D23" s="10">
        <f>SUM(D10:D22)</f>
        <v>9017607</v>
      </c>
      <c r="E23" s="9">
        <f>ROUND(D23/B23,2)</f>
        <v>8.46</v>
      </c>
    </row>
    <row r="24" spans="1:5" ht="15">
      <c r="A24" s="3"/>
      <c r="B24" s="1"/>
      <c r="C24" s="2"/>
      <c r="D24" s="1"/>
      <c r="E24" s="2"/>
    </row>
    <row r="25" spans="1:5" ht="15">
      <c r="A25" s="3"/>
      <c r="B25" s="1"/>
      <c r="C25" s="2"/>
      <c r="D25" s="1"/>
      <c r="E25" s="2"/>
    </row>
    <row r="26" spans="1:5" ht="15">
      <c r="A26" s="3"/>
      <c r="B26" s="1"/>
      <c r="C26" s="2"/>
      <c r="D26" s="1"/>
      <c r="E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  <row r="161" spans="1:7" ht="15">
      <c r="A161" s="2"/>
      <c r="B161" s="2"/>
      <c r="C161" s="2"/>
      <c r="D161" s="2"/>
      <c r="E161" s="2"/>
      <c r="F161" s="2"/>
      <c r="G161" s="2"/>
    </row>
    <row r="162" spans="1:7" ht="15">
      <c r="A162" s="2"/>
      <c r="B162" s="2"/>
      <c r="C162" s="2"/>
      <c r="D162" s="2"/>
      <c r="E162" s="2"/>
      <c r="F162" s="2"/>
      <c r="G162" s="2"/>
    </row>
    <row r="163" spans="1:7" ht="15">
      <c r="A163" s="2"/>
      <c r="B163" s="2"/>
      <c r="C163" s="2"/>
      <c r="D163" s="2"/>
      <c r="E163" s="2"/>
      <c r="F163" s="2"/>
      <c r="G163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15.7109375" style="0" customWidth="1"/>
    <col min="2" max="2" width="18.421875" style="0" customWidth="1"/>
    <col min="3" max="3" width="13.57421875" style="0" customWidth="1"/>
    <col min="4" max="4" width="19.421875" style="0" customWidth="1"/>
    <col min="5" max="5" width="20.57421875" style="0" customWidth="1"/>
    <col min="6" max="6" width="12.7109375" style="0" bestFit="1" customWidth="1"/>
    <col min="7" max="7" width="14.00390625" style="0" customWidth="1"/>
    <col min="8" max="8" width="17.57421875" style="0" customWidth="1"/>
  </cols>
  <sheetData>
    <row r="1" spans="1:5" ht="15.75">
      <c r="A1" s="15" t="s">
        <v>13</v>
      </c>
      <c r="B1" s="15"/>
      <c r="C1" s="15"/>
      <c r="D1" s="15"/>
      <c r="E1" s="15"/>
    </row>
    <row r="2" spans="1:5" ht="15.75">
      <c r="A2" s="15" t="s">
        <v>24</v>
      </c>
      <c r="B2" s="15"/>
      <c r="C2" s="15"/>
      <c r="D2" s="15"/>
      <c r="E2" s="15"/>
    </row>
    <row r="3" spans="1:5" ht="15.75">
      <c r="A3" s="15" t="s">
        <v>9</v>
      </c>
      <c r="B3" s="15"/>
      <c r="C3" s="15"/>
      <c r="D3" s="15"/>
      <c r="E3" s="15"/>
    </row>
    <row r="4" spans="1:5" ht="15.75">
      <c r="A4" s="7"/>
      <c r="B4" s="7"/>
      <c r="C4" s="7"/>
      <c r="D4" s="7"/>
      <c r="E4" s="7"/>
    </row>
    <row r="5" spans="1:5" ht="15.75">
      <c r="A5" s="15" t="s">
        <v>14</v>
      </c>
      <c r="B5" s="15"/>
      <c r="C5" s="15"/>
      <c r="D5" s="15"/>
      <c r="E5" s="15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</row>
    <row r="9" spans="1:5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</row>
    <row r="10" spans="1:5" ht="15">
      <c r="A10" s="3">
        <v>1979</v>
      </c>
      <c r="B10" s="1">
        <v>3899</v>
      </c>
      <c r="C10" s="2">
        <f>2013.5-A10</f>
        <v>34.5</v>
      </c>
      <c r="D10" s="1">
        <f>ROUND(B10*C10,0)</f>
        <v>134516</v>
      </c>
      <c r="E10" s="2"/>
    </row>
    <row r="11" spans="1:5" ht="15">
      <c r="A11" s="3">
        <v>1984</v>
      </c>
      <c r="B11" s="1">
        <v>678</v>
      </c>
      <c r="C11" s="2">
        <f>2013.5-A11</f>
        <v>29.5</v>
      </c>
      <c r="D11" s="1">
        <f>ROUND(B11*C11,0)</f>
        <v>20001</v>
      </c>
      <c r="E11" s="2"/>
    </row>
    <row r="12" spans="1:5" ht="15">
      <c r="A12" s="3">
        <v>1985</v>
      </c>
      <c r="B12" s="1">
        <v>1227</v>
      </c>
      <c r="C12" s="2">
        <f>2013.5-A12</f>
        <v>28.5</v>
      </c>
      <c r="D12" s="1">
        <f>ROUND(B12*C12,0)</f>
        <v>34970</v>
      </c>
      <c r="E12" s="2"/>
    </row>
    <row r="13" spans="1:5" ht="15">
      <c r="A13" s="3">
        <v>1986</v>
      </c>
      <c r="B13" s="1">
        <v>22442</v>
      </c>
      <c r="C13" s="2">
        <f>2013.5-A13</f>
        <v>27.5</v>
      </c>
      <c r="D13" s="1">
        <f>ROUND(B13*C13,0)</f>
        <v>617155</v>
      </c>
      <c r="E13" s="2"/>
    </row>
    <row r="14" spans="1:5" ht="15">
      <c r="A14" s="3">
        <v>2003</v>
      </c>
      <c r="B14" s="12">
        <v>9137.87</v>
      </c>
      <c r="C14" s="2">
        <f>2013.5-A14</f>
        <v>10.5</v>
      </c>
      <c r="D14" s="12">
        <f>ROUND(B14*C14,0)</f>
        <v>95948</v>
      </c>
      <c r="E14" s="2"/>
    </row>
    <row r="15" spans="1:5" ht="15.75">
      <c r="A15" s="3"/>
      <c r="B15" s="10">
        <f>SUM(B10:B14)</f>
        <v>37383.87</v>
      </c>
      <c r="C15" s="2"/>
      <c r="D15" s="10">
        <f>SUM(D10:D14)</f>
        <v>902590</v>
      </c>
      <c r="E15" s="9">
        <f>D15/B15</f>
        <v>24.14383529581073</v>
      </c>
    </row>
    <row r="16" spans="1:4" ht="15">
      <c r="A16" s="3"/>
      <c r="B16" s="1"/>
      <c r="C16" s="2"/>
      <c r="D16" s="1"/>
    </row>
    <row r="17" spans="1:4" ht="15">
      <c r="A17" s="3"/>
      <c r="B17" s="1"/>
      <c r="C17" s="2"/>
      <c r="D17" s="1"/>
    </row>
    <row r="18" spans="1:4" ht="15">
      <c r="A18" s="3"/>
      <c r="B18" s="1"/>
      <c r="C18" s="2"/>
      <c r="D18" s="1"/>
    </row>
    <row r="19" spans="1:4" ht="15">
      <c r="A19" s="3"/>
      <c r="B19" s="1"/>
      <c r="C19" s="2"/>
      <c r="D19" s="1"/>
    </row>
    <row r="20" spans="1:4" ht="15">
      <c r="A20" s="3"/>
      <c r="B20" s="1"/>
      <c r="C20" s="2"/>
      <c r="D20" s="1"/>
    </row>
    <row r="21" spans="1:4" ht="15">
      <c r="A21" s="3"/>
      <c r="B21" s="1"/>
      <c r="C21" s="2"/>
      <c r="D21" s="1"/>
    </row>
    <row r="22" spans="1:4" ht="15">
      <c r="A22" s="3"/>
      <c r="B22" s="1"/>
      <c r="C22" s="2"/>
      <c r="D22" s="1"/>
    </row>
    <row r="23" spans="1:4" ht="15">
      <c r="A23" s="3"/>
      <c r="B23" s="1"/>
      <c r="C23" s="2"/>
      <c r="D23" s="1"/>
    </row>
    <row r="24" spans="1:4" ht="15">
      <c r="A24" s="3"/>
      <c r="B24" s="1"/>
      <c r="C24" s="2"/>
      <c r="D24" s="1"/>
    </row>
    <row r="25" spans="1:4" ht="15">
      <c r="A25" s="3"/>
      <c r="B25" s="1"/>
      <c r="C25" s="2"/>
      <c r="D25" s="1"/>
    </row>
    <row r="26" spans="1:4" ht="15">
      <c r="A26" s="3"/>
      <c r="B26" s="1"/>
      <c r="C26" s="2"/>
      <c r="D26" s="1"/>
    </row>
    <row r="27" spans="1:4" ht="15">
      <c r="A27" s="3"/>
      <c r="B27" s="1"/>
      <c r="C27" s="2"/>
      <c r="D27" s="1"/>
    </row>
    <row r="28" spans="1:4" ht="15">
      <c r="A28" s="3"/>
      <c r="B28" s="1"/>
      <c r="C28" s="2"/>
      <c r="D28" s="1"/>
    </row>
    <row r="29" spans="1:4" ht="15">
      <c r="A29" s="3"/>
      <c r="B29" s="1"/>
      <c r="C29" s="2"/>
      <c r="D29" s="1"/>
    </row>
  </sheetData>
  <sheetProtection/>
  <mergeCells count="4">
    <mergeCell ref="A1:E1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79"/>
  <sheetViews>
    <sheetView zoomScale="85" zoomScaleNormal="85" zoomScalePageLayoutView="0" workbookViewId="0" topLeftCell="A1">
      <pane ySplit="9" topLeftCell="A47" activePane="bottomLeft" state="frozen"/>
      <selection pane="topLeft" activeCell="A3" sqref="A3:E3"/>
      <selection pane="bottomLeft" activeCell="B69" sqref="B69"/>
    </sheetView>
  </sheetViews>
  <sheetFormatPr defaultColWidth="9.140625" defaultRowHeight="12.75"/>
  <cols>
    <col min="1" max="1" width="15.7109375" style="0" customWidth="1"/>
    <col min="2" max="2" width="18.421875" style="0" customWidth="1"/>
    <col min="3" max="3" width="13.57421875" style="0" customWidth="1"/>
    <col min="4" max="4" width="19.421875" style="0" customWidth="1"/>
    <col min="5" max="5" width="20.57421875" style="0" customWidth="1"/>
    <col min="6" max="6" width="12.7109375" style="0" bestFit="1" customWidth="1"/>
    <col min="7" max="7" width="14.00390625" style="0" customWidth="1"/>
    <col min="8" max="8" width="17.57421875" style="0" customWidth="1"/>
  </cols>
  <sheetData>
    <row r="1" spans="1:5" ht="15.75">
      <c r="A1" s="15" t="s">
        <v>13</v>
      </c>
      <c r="B1" s="15"/>
      <c r="C1" s="15"/>
      <c r="D1" s="15"/>
      <c r="E1" s="15"/>
    </row>
    <row r="2" spans="1:5" ht="15.75">
      <c r="A2" s="15" t="s">
        <v>24</v>
      </c>
      <c r="B2" s="15"/>
      <c r="C2" s="15"/>
      <c r="D2" s="15"/>
      <c r="E2" s="15"/>
    </row>
    <row r="3" spans="1:5" ht="15.75">
      <c r="A3" s="15" t="s">
        <v>9</v>
      </c>
      <c r="B3" s="15"/>
      <c r="C3" s="15"/>
      <c r="D3" s="15"/>
      <c r="E3" s="15"/>
    </row>
    <row r="4" spans="1:5" ht="15.75">
      <c r="A4" s="7"/>
      <c r="B4" s="7"/>
      <c r="C4" s="7"/>
      <c r="D4" s="7"/>
      <c r="E4" s="7"/>
    </row>
    <row r="5" spans="1:5" ht="15.75">
      <c r="A5" s="15" t="s">
        <v>15</v>
      </c>
      <c r="B5" s="15"/>
      <c r="C5" s="15"/>
      <c r="D5" s="15"/>
      <c r="E5" s="15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</row>
    <row r="9" spans="1:5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</row>
    <row r="10" spans="1:5" ht="15">
      <c r="A10" s="3">
        <v>1938</v>
      </c>
      <c r="B10" s="1">
        <v>43738</v>
      </c>
      <c r="C10" s="2">
        <f>2013.5-A10</f>
        <v>75.5</v>
      </c>
      <c r="D10" s="1">
        <f aca="true" t="shared" si="0" ref="D10:D34">ROUND(B10*C10,0)</f>
        <v>3302219</v>
      </c>
      <c r="E10" s="2"/>
    </row>
    <row r="11" spans="1:5" ht="15">
      <c r="A11" s="3">
        <v>1939</v>
      </c>
      <c r="B11" s="1">
        <v>342</v>
      </c>
      <c r="C11" s="2">
        <f aca="true" t="shared" si="1" ref="C11:C68">2013.5-A11</f>
        <v>74.5</v>
      </c>
      <c r="D11" s="1">
        <f t="shared" si="0"/>
        <v>25479</v>
      </c>
      <c r="E11" s="2"/>
    </row>
    <row r="12" spans="1:5" ht="15">
      <c r="A12" s="3">
        <v>1940</v>
      </c>
      <c r="B12" s="1">
        <v>430</v>
      </c>
      <c r="C12" s="2">
        <f t="shared" si="1"/>
        <v>73.5</v>
      </c>
      <c r="D12" s="1">
        <f t="shared" si="0"/>
        <v>31605</v>
      </c>
      <c r="E12" s="2"/>
    </row>
    <row r="13" spans="1:5" ht="15">
      <c r="A13" s="3">
        <v>1941</v>
      </c>
      <c r="B13" s="1">
        <v>117</v>
      </c>
      <c r="C13" s="2">
        <f t="shared" si="1"/>
        <v>72.5</v>
      </c>
      <c r="D13" s="1">
        <f t="shared" si="0"/>
        <v>8483</v>
      </c>
      <c r="E13" s="2"/>
    </row>
    <row r="14" spans="1:5" ht="15">
      <c r="A14" s="3">
        <v>1942</v>
      </c>
      <c r="B14" s="1">
        <v>1884</v>
      </c>
      <c r="C14" s="2">
        <f t="shared" si="1"/>
        <v>71.5</v>
      </c>
      <c r="D14" s="1">
        <f t="shared" si="0"/>
        <v>134706</v>
      </c>
      <c r="E14" s="2"/>
    </row>
    <row r="15" spans="1:5" ht="15">
      <c r="A15" s="3">
        <v>1944</v>
      </c>
      <c r="B15" s="1">
        <v>322</v>
      </c>
      <c r="C15" s="2">
        <f t="shared" si="1"/>
        <v>69.5</v>
      </c>
      <c r="D15" s="1">
        <f t="shared" si="0"/>
        <v>22379</v>
      </c>
      <c r="E15" s="2"/>
    </row>
    <row r="16" spans="1:5" ht="15">
      <c r="A16" s="3">
        <v>1945</v>
      </c>
      <c r="B16" s="1">
        <v>434</v>
      </c>
      <c r="C16" s="2">
        <f t="shared" si="1"/>
        <v>68.5</v>
      </c>
      <c r="D16" s="1">
        <f t="shared" si="0"/>
        <v>29729</v>
      </c>
      <c r="E16" s="2"/>
    </row>
    <row r="17" spans="1:5" ht="15">
      <c r="A17" s="3">
        <v>1948</v>
      </c>
      <c r="B17" s="1">
        <v>536</v>
      </c>
      <c r="C17" s="2">
        <f t="shared" si="1"/>
        <v>65.5</v>
      </c>
      <c r="D17" s="1">
        <f t="shared" si="0"/>
        <v>35108</v>
      </c>
      <c r="E17" s="2"/>
    </row>
    <row r="18" spans="1:5" ht="15">
      <c r="A18" s="3">
        <v>1949</v>
      </c>
      <c r="B18" s="1">
        <v>1116</v>
      </c>
      <c r="C18" s="2">
        <f t="shared" si="1"/>
        <v>64.5</v>
      </c>
      <c r="D18" s="1">
        <f t="shared" si="0"/>
        <v>71982</v>
      </c>
      <c r="E18" s="2"/>
    </row>
    <row r="19" spans="1:5" ht="15">
      <c r="A19" s="3">
        <v>1950</v>
      </c>
      <c r="B19" s="1">
        <v>304</v>
      </c>
      <c r="C19" s="2">
        <f t="shared" si="1"/>
        <v>63.5</v>
      </c>
      <c r="D19" s="1">
        <f t="shared" si="0"/>
        <v>19304</v>
      </c>
      <c r="E19" s="2"/>
    </row>
    <row r="20" spans="1:5" ht="15">
      <c r="A20" s="3">
        <v>1952</v>
      </c>
      <c r="B20" s="1">
        <v>97</v>
      </c>
      <c r="C20" s="2">
        <f t="shared" si="1"/>
        <v>61.5</v>
      </c>
      <c r="D20" s="1">
        <f t="shared" si="0"/>
        <v>5966</v>
      </c>
      <c r="E20" s="2"/>
    </row>
    <row r="21" spans="1:5" ht="15.75">
      <c r="A21" s="3">
        <v>1953</v>
      </c>
      <c r="B21" s="1">
        <v>505</v>
      </c>
      <c r="C21" s="2">
        <f t="shared" si="1"/>
        <v>60.5</v>
      </c>
      <c r="D21" s="1">
        <f t="shared" si="0"/>
        <v>30553</v>
      </c>
      <c r="E21" s="6"/>
    </row>
    <row r="22" spans="1:5" ht="15">
      <c r="A22" s="3">
        <v>1957</v>
      </c>
      <c r="B22" s="1">
        <v>147</v>
      </c>
      <c r="C22" s="2">
        <f t="shared" si="1"/>
        <v>56.5</v>
      </c>
      <c r="D22" s="1">
        <f t="shared" si="0"/>
        <v>8306</v>
      </c>
      <c r="E22" s="2"/>
    </row>
    <row r="23" spans="1:5" ht="15">
      <c r="A23" s="3">
        <v>1958</v>
      </c>
      <c r="B23" s="1">
        <v>525</v>
      </c>
      <c r="C23" s="2">
        <f t="shared" si="1"/>
        <v>55.5</v>
      </c>
      <c r="D23" s="1">
        <f t="shared" si="0"/>
        <v>29138</v>
      </c>
      <c r="E23" s="2"/>
    </row>
    <row r="24" spans="1:5" ht="15">
      <c r="A24" s="3">
        <v>1959</v>
      </c>
      <c r="B24" s="1">
        <v>6904</v>
      </c>
      <c r="C24" s="2">
        <f t="shared" si="1"/>
        <v>54.5</v>
      </c>
      <c r="D24" s="1">
        <f t="shared" si="0"/>
        <v>376268</v>
      </c>
      <c r="E24" s="2"/>
    </row>
    <row r="25" spans="1:5" ht="15">
      <c r="A25" s="3">
        <v>1960</v>
      </c>
      <c r="B25" s="1">
        <v>15245</v>
      </c>
      <c r="C25" s="2">
        <f t="shared" si="1"/>
        <v>53.5</v>
      </c>
      <c r="D25" s="1">
        <f t="shared" si="0"/>
        <v>815608</v>
      </c>
      <c r="E25" s="2"/>
    </row>
    <row r="26" spans="1:5" ht="15">
      <c r="A26" s="3">
        <v>1961</v>
      </c>
      <c r="B26" s="1">
        <v>448</v>
      </c>
      <c r="C26" s="2">
        <f t="shared" si="1"/>
        <v>52.5</v>
      </c>
      <c r="D26" s="1">
        <f t="shared" si="0"/>
        <v>23520</v>
      </c>
      <c r="E26" s="2"/>
    </row>
    <row r="27" spans="1:5" ht="15">
      <c r="A27" s="3">
        <v>1962</v>
      </c>
      <c r="B27" s="1">
        <v>793</v>
      </c>
      <c r="C27" s="2">
        <f t="shared" si="1"/>
        <v>51.5</v>
      </c>
      <c r="D27" s="1">
        <f t="shared" si="0"/>
        <v>40840</v>
      </c>
      <c r="E27" s="2"/>
    </row>
    <row r="28" spans="1:5" ht="15">
      <c r="A28" s="3">
        <v>1963</v>
      </c>
      <c r="B28" s="1">
        <v>481</v>
      </c>
      <c r="C28" s="2">
        <f t="shared" si="1"/>
        <v>50.5</v>
      </c>
      <c r="D28" s="1">
        <f t="shared" si="0"/>
        <v>24291</v>
      </c>
      <c r="E28" s="2"/>
    </row>
    <row r="29" spans="1:4" ht="15">
      <c r="A29" s="3">
        <v>1966</v>
      </c>
      <c r="B29" s="1">
        <v>1664</v>
      </c>
      <c r="C29" s="2">
        <f t="shared" si="1"/>
        <v>47.5</v>
      </c>
      <c r="D29" s="1">
        <f t="shared" si="0"/>
        <v>79040</v>
      </c>
    </row>
    <row r="30" spans="1:5" ht="15">
      <c r="A30" s="3">
        <v>1967</v>
      </c>
      <c r="B30" s="1">
        <v>6231</v>
      </c>
      <c r="C30" s="2">
        <f t="shared" si="1"/>
        <v>46.5</v>
      </c>
      <c r="D30" s="1">
        <f t="shared" si="0"/>
        <v>289742</v>
      </c>
      <c r="E30" s="2"/>
    </row>
    <row r="31" spans="1:5" ht="15">
      <c r="A31" s="3">
        <v>1968</v>
      </c>
      <c r="B31" s="1">
        <v>34056</v>
      </c>
      <c r="C31" s="2">
        <f t="shared" si="1"/>
        <v>45.5</v>
      </c>
      <c r="D31" s="1">
        <f t="shared" si="0"/>
        <v>1549548</v>
      </c>
      <c r="E31" s="2"/>
    </row>
    <row r="32" spans="1:5" ht="15">
      <c r="A32" s="3">
        <v>1969</v>
      </c>
      <c r="B32" s="1">
        <v>12870</v>
      </c>
      <c r="C32" s="2">
        <f t="shared" si="1"/>
        <v>44.5</v>
      </c>
      <c r="D32" s="1">
        <f t="shared" si="0"/>
        <v>572715</v>
      </c>
      <c r="E32" s="2"/>
    </row>
    <row r="33" spans="1:5" ht="15">
      <c r="A33" s="3">
        <v>1970</v>
      </c>
      <c r="B33" s="1">
        <v>2206</v>
      </c>
      <c r="C33" s="2">
        <f t="shared" si="1"/>
        <v>43.5</v>
      </c>
      <c r="D33" s="1">
        <f t="shared" si="0"/>
        <v>95961</v>
      </c>
      <c r="E33" s="2"/>
    </row>
    <row r="34" spans="1:5" ht="15">
      <c r="A34" s="3">
        <v>1973</v>
      </c>
      <c r="B34" s="1">
        <v>4096</v>
      </c>
      <c r="C34" s="2">
        <f t="shared" si="1"/>
        <v>40.5</v>
      </c>
      <c r="D34" s="1">
        <f t="shared" si="0"/>
        <v>165888</v>
      </c>
      <c r="E34" s="2"/>
    </row>
    <row r="35" spans="1:5" ht="15">
      <c r="A35" s="3">
        <v>1974</v>
      </c>
      <c r="B35" s="1">
        <v>14153</v>
      </c>
      <c r="C35" s="2">
        <f t="shared" si="1"/>
        <v>39.5</v>
      </c>
      <c r="D35" s="1">
        <f aca="true" t="shared" si="2" ref="D35:D67">ROUND(B35*C35,0)</f>
        <v>559044</v>
      </c>
      <c r="E35" s="2"/>
    </row>
    <row r="36" spans="1:5" ht="15">
      <c r="A36" s="3">
        <v>1975</v>
      </c>
      <c r="B36" s="1">
        <v>12975</v>
      </c>
      <c r="C36" s="2">
        <f t="shared" si="1"/>
        <v>38.5</v>
      </c>
      <c r="D36" s="1">
        <f t="shared" si="2"/>
        <v>499538</v>
      </c>
      <c r="E36" s="2"/>
    </row>
    <row r="37" spans="1:5" ht="15">
      <c r="A37" s="3">
        <v>1977</v>
      </c>
      <c r="B37" s="1">
        <v>1414</v>
      </c>
      <c r="C37" s="2">
        <f t="shared" si="1"/>
        <v>36.5</v>
      </c>
      <c r="D37" s="1">
        <f t="shared" si="2"/>
        <v>51611</v>
      </c>
      <c r="E37" s="2"/>
    </row>
    <row r="38" spans="1:5" ht="15">
      <c r="A38" s="3">
        <v>1978</v>
      </c>
      <c r="B38" s="1">
        <v>16821</v>
      </c>
      <c r="C38" s="2">
        <f t="shared" si="1"/>
        <v>35.5</v>
      </c>
      <c r="D38" s="1">
        <f t="shared" si="2"/>
        <v>597146</v>
      </c>
      <c r="E38" s="2"/>
    </row>
    <row r="39" spans="1:5" ht="15">
      <c r="A39" s="3">
        <v>1979</v>
      </c>
      <c r="B39" s="1">
        <v>14626</v>
      </c>
      <c r="C39" s="2">
        <f t="shared" si="1"/>
        <v>34.5</v>
      </c>
      <c r="D39" s="1">
        <f t="shared" si="2"/>
        <v>504597</v>
      </c>
      <c r="E39" s="2"/>
    </row>
    <row r="40" spans="1:5" ht="15">
      <c r="A40" s="3">
        <v>1980</v>
      </c>
      <c r="B40" s="1">
        <v>3087</v>
      </c>
      <c r="C40" s="2">
        <f t="shared" si="1"/>
        <v>33.5</v>
      </c>
      <c r="D40" s="1">
        <f t="shared" si="2"/>
        <v>103415</v>
      </c>
      <c r="E40" s="2"/>
    </row>
    <row r="41" spans="1:5" ht="15">
      <c r="A41" s="3">
        <v>1981</v>
      </c>
      <c r="B41" s="1">
        <v>3701311.09</v>
      </c>
      <c r="C41" s="2">
        <f t="shared" si="1"/>
        <v>32.5</v>
      </c>
      <c r="D41" s="1">
        <f t="shared" si="2"/>
        <v>120292610</v>
      </c>
      <c r="E41" s="2"/>
    </row>
    <row r="42" spans="1:5" ht="15">
      <c r="A42" s="3">
        <v>1982</v>
      </c>
      <c r="B42" s="1">
        <v>7057</v>
      </c>
      <c r="C42" s="2">
        <f t="shared" si="1"/>
        <v>31.5</v>
      </c>
      <c r="D42" s="1">
        <f t="shared" si="2"/>
        <v>222296</v>
      </c>
      <c r="E42" s="2"/>
    </row>
    <row r="43" spans="1:5" ht="15">
      <c r="A43" s="3">
        <v>1983</v>
      </c>
      <c r="B43" s="1">
        <v>12063</v>
      </c>
      <c r="C43" s="2">
        <f t="shared" si="1"/>
        <v>30.5</v>
      </c>
      <c r="D43" s="1">
        <f t="shared" si="2"/>
        <v>367922</v>
      </c>
      <c r="E43" s="2"/>
    </row>
    <row r="44" spans="1:5" ht="15">
      <c r="A44" s="3">
        <v>1985</v>
      </c>
      <c r="B44" s="1">
        <v>2504</v>
      </c>
      <c r="C44" s="2">
        <f t="shared" si="1"/>
        <v>28.5</v>
      </c>
      <c r="D44" s="1">
        <f t="shared" si="2"/>
        <v>71364</v>
      </c>
      <c r="E44" s="2"/>
    </row>
    <row r="45" spans="1:5" ht="15">
      <c r="A45" s="3">
        <v>1986</v>
      </c>
      <c r="B45" s="1">
        <v>12571</v>
      </c>
      <c r="C45" s="2">
        <f t="shared" si="1"/>
        <v>27.5</v>
      </c>
      <c r="D45" s="1">
        <f t="shared" si="2"/>
        <v>345703</v>
      </c>
      <c r="E45" s="2"/>
    </row>
    <row r="46" spans="1:5" ht="15">
      <c r="A46" s="3">
        <v>1987</v>
      </c>
      <c r="B46" s="1">
        <v>5328</v>
      </c>
      <c r="C46" s="2">
        <f t="shared" si="1"/>
        <v>26.5</v>
      </c>
      <c r="D46" s="1">
        <f t="shared" si="2"/>
        <v>141192</v>
      </c>
      <c r="E46" s="2"/>
    </row>
    <row r="47" spans="1:5" ht="15">
      <c r="A47" s="3">
        <v>1989</v>
      </c>
      <c r="B47" s="1">
        <v>1136</v>
      </c>
      <c r="C47" s="2">
        <f t="shared" si="1"/>
        <v>24.5</v>
      </c>
      <c r="D47" s="1">
        <f t="shared" si="2"/>
        <v>27832</v>
      </c>
      <c r="E47" s="2"/>
    </row>
    <row r="48" spans="1:5" ht="15">
      <c r="A48" s="3">
        <v>1990</v>
      </c>
      <c r="B48" s="1">
        <v>11213222.74</v>
      </c>
      <c r="C48" s="2">
        <f t="shared" si="1"/>
        <v>23.5</v>
      </c>
      <c r="D48" s="1">
        <f t="shared" si="2"/>
        <v>263510734</v>
      </c>
      <c r="E48" s="2"/>
    </row>
    <row r="49" spans="1:5" ht="15">
      <c r="A49" s="3">
        <v>1991</v>
      </c>
      <c r="B49" s="1">
        <v>364749.77</v>
      </c>
      <c r="C49" s="2">
        <f t="shared" si="1"/>
        <v>22.5</v>
      </c>
      <c r="D49" s="1">
        <f t="shared" si="2"/>
        <v>8206870</v>
      </c>
      <c r="E49" s="2"/>
    </row>
    <row r="50" spans="1:5" ht="15">
      <c r="A50" s="3">
        <v>1992</v>
      </c>
      <c r="B50" s="1">
        <v>135823</v>
      </c>
      <c r="C50" s="2">
        <f t="shared" si="1"/>
        <v>21.5</v>
      </c>
      <c r="D50" s="1">
        <f t="shared" si="2"/>
        <v>2920195</v>
      </c>
      <c r="E50" s="2"/>
    </row>
    <row r="51" spans="1:5" ht="15">
      <c r="A51" s="3">
        <v>1993</v>
      </c>
      <c r="B51" s="1">
        <v>11345</v>
      </c>
      <c r="C51" s="2">
        <f t="shared" si="1"/>
        <v>20.5</v>
      </c>
      <c r="D51" s="1">
        <f t="shared" si="2"/>
        <v>232573</v>
      </c>
      <c r="E51" s="2"/>
    </row>
    <row r="52" spans="1:5" ht="15">
      <c r="A52" s="3">
        <v>1994</v>
      </c>
      <c r="B52" s="1">
        <v>29461</v>
      </c>
      <c r="C52" s="2">
        <f t="shared" si="1"/>
        <v>19.5</v>
      </c>
      <c r="D52" s="1">
        <f t="shared" si="2"/>
        <v>574490</v>
      </c>
      <c r="E52" s="2"/>
    </row>
    <row r="53" spans="1:5" ht="15">
      <c r="A53" s="3">
        <v>1995</v>
      </c>
      <c r="B53" s="1">
        <v>479144.92</v>
      </c>
      <c r="C53" s="2">
        <f t="shared" si="1"/>
        <v>18.5</v>
      </c>
      <c r="D53" s="1">
        <f t="shared" si="2"/>
        <v>8864181</v>
      </c>
      <c r="E53" s="2"/>
    </row>
    <row r="54" spans="1:5" ht="15">
      <c r="A54" s="3">
        <v>1996</v>
      </c>
      <c r="B54" s="1">
        <v>1090015.65</v>
      </c>
      <c r="C54" s="2">
        <f t="shared" si="1"/>
        <v>17.5</v>
      </c>
      <c r="D54" s="1">
        <f t="shared" si="2"/>
        <v>19075274</v>
      </c>
      <c r="E54" s="2"/>
    </row>
    <row r="55" spans="1:4" ht="15">
      <c r="A55" s="3">
        <v>1997</v>
      </c>
      <c r="B55" s="1">
        <v>314524</v>
      </c>
      <c r="C55" s="2">
        <f t="shared" si="1"/>
        <v>16.5</v>
      </c>
      <c r="D55" s="1">
        <f t="shared" si="2"/>
        <v>5189646</v>
      </c>
    </row>
    <row r="56" spans="1:4" ht="15">
      <c r="A56" s="3">
        <v>1998</v>
      </c>
      <c r="B56" s="1">
        <v>64605.43</v>
      </c>
      <c r="C56" s="2">
        <f t="shared" si="1"/>
        <v>15.5</v>
      </c>
      <c r="D56" s="1">
        <f t="shared" si="2"/>
        <v>1001384</v>
      </c>
    </row>
    <row r="57" spans="1:4" ht="15">
      <c r="A57" s="3">
        <v>2000</v>
      </c>
      <c r="B57" s="1">
        <v>385871.09</v>
      </c>
      <c r="C57" s="2">
        <f t="shared" si="1"/>
        <v>13.5</v>
      </c>
      <c r="D57" s="1">
        <f t="shared" si="2"/>
        <v>5209260</v>
      </c>
    </row>
    <row r="58" spans="1:4" ht="15">
      <c r="A58" s="3">
        <v>2001</v>
      </c>
      <c r="B58" s="1">
        <v>11474.97</v>
      </c>
      <c r="C58" s="2">
        <f t="shared" si="1"/>
        <v>12.5</v>
      </c>
      <c r="D58" s="1">
        <f t="shared" si="2"/>
        <v>143437</v>
      </c>
    </row>
    <row r="59" spans="1:4" ht="15">
      <c r="A59" s="3">
        <v>2002</v>
      </c>
      <c r="B59" s="1">
        <v>4456.24</v>
      </c>
      <c r="C59" s="2">
        <f t="shared" si="1"/>
        <v>11.5</v>
      </c>
      <c r="D59" s="1">
        <f t="shared" si="2"/>
        <v>51247</v>
      </c>
    </row>
    <row r="60" spans="1:4" ht="15">
      <c r="A60" s="3">
        <v>2004</v>
      </c>
      <c r="B60" s="1">
        <v>5707.2</v>
      </c>
      <c r="C60" s="2">
        <f t="shared" si="1"/>
        <v>9.5</v>
      </c>
      <c r="D60" s="1">
        <f t="shared" si="2"/>
        <v>54218</v>
      </c>
    </row>
    <row r="61" spans="1:4" ht="15">
      <c r="A61" s="3">
        <v>2005</v>
      </c>
      <c r="B61" s="1">
        <v>9054.82</v>
      </c>
      <c r="C61" s="2">
        <f t="shared" si="1"/>
        <v>8.5</v>
      </c>
      <c r="D61" s="1">
        <f t="shared" si="2"/>
        <v>76966</v>
      </c>
    </row>
    <row r="62" spans="1:4" ht="15">
      <c r="A62" s="3">
        <v>2006</v>
      </c>
      <c r="B62" s="1">
        <v>66863.86</v>
      </c>
      <c r="C62" s="2">
        <f t="shared" si="1"/>
        <v>7.5</v>
      </c>
      <c r="D62" s="1">
        <f t="shared" si="2"/>
        <v>501479</v>
      </c>
    </row>
    <row r="63" spans="1:4" ht="15">
      <c r="A63" s="3">
        <v>2007</v>
      </c>
      <c r="B63" s="1">
        <v>34243.02</v>
      </c>
      <c r="C63" s="2">
        <f t="shared" si="1"/>
        <v>6.5</v>
      </c>
      <c r="D63" s="1">
        <f t="shared" si="2"/>
        <v>222580</v>
      </c>
    </row>
    <row r="64" spans="1:4" ht="15">
      <c r="A64" s="3">
        <v>2008</v>
      </c>
      <c r="B64" s="1">
        <v>130374.52</v>
      </c>
      <c r="C64" s="2">
        <f t="shared" si="1"/>
        <v>5.5</v>
      </c>
      <c r="D64" s="1">
        <f t="shared" si="2"/>
        <v>717060</v>
      </c>
    </row>
    <row r="65" spans="1:4" ht="15">
      <c r="A65" s="3">
        <v>2009</v>
      </c>
      <c r="B65" s="1">
        <v>50612.46</v>
      </c>
      <c r="C65" s="2">
        <f t="shared" si="1"/>
        <v>4.5</v>
      </c>
      <c r="D65" s="1">
        <f t="shared" si="2"/>
        <v>227756</v>
      </c>
    </row>
    <row r="66" spans="1:5" ht="15">
      <c r="A66" s="3">
        <v>2011</v>
      </c>
      <c r="B66" s="1">
        <v>1129525.73</v>
      </c>
      <c r="C66" s="2">
        <f t="shared" si="1"/>
        <v>2.5</v>
      </c>
      <c r="D66" s="1">
        <f t="shared" si="2"/>
        <v>2823814</v>
      </c>
      <c r="E66" s="3"/>
    </row>
    <row r="67" spans="1:5" ht="15">
      <c r="A67" s="3">
        <v>2012</v>
      </c>
      <c r="B67" s="1">
        <v>161618.99</v>
      </c>
      <c r="C67" s="2">
        <f t="shared" si="1"/>
        <v>1.5</v>
      </c>
      <c r="D67" s="1">
        <f t="shared" si="2"/>
        <v>242428</v>
      </c>
      <c r="E67" s="3"/>
    </row>
    <row r="68" spans="1:5" ht="15">
      <c r="A68" s="3">
        <v>2013</v>
      </c>
      <c r="B68" s="13">
        <v>178437.58</v>
      </c>
      <c r="C68" s="2">
        <f t="shared" si="1"/>
        <v>0.5</v>
      </c>
      <c r="D68" s="13">
        <f>ROUND(B68*C68,0)</f>
        <v>89219</v>
      </c>
      <c r="E68" s="3"/>
    </row>
    <row r="69" spans="1:5" ht="15.75">
      <c r="A69" s="3"/>
      <c r="B69" s="10">
        <f>SUM(B10:B68)</f>
        <v>19811669.07999999</v>
      </c>
      <c r="C69" s="8"/>
      <c r="D69" s="10">
        <f>SUM(D10:D68)</f>
        <v>451507459</v>
      </c>
      <c r="E69" s="9">
        <f>D69/B69</f>
        <v>22.789975805511496</v>
      </c>
    </row>
    <row r="70" spans="1:4" ht="15">
      <c r="A70" s="3"/>
      <c r="B70" s="1"/>
      <c r="C70" s="2"/>
      <c r="D70" s="1"/>
    </row>
    <row r="71" spans="1:4" ht="15">
      <c r="A71" s="3"/>
      <c r="B71" s="1"/>
      <c r="C71" s="2"/>
      <c r="D71" s="1"/>
    </row>
    <row r="72" spans="1:4" ht="15">
      <c r="A72" s="3"/>
      <c r="B72" s="1"/>
      <c r="C72" s="2"/>
      <c r="D72" s="1"/>
    </row>
    <row r="73" spans="1:4" ht="15">
      <c r="A73" s="3"/>
      <c r="B73" s="1"/>
      <c r="C73" s="2"/>
      <c r="D73" s="1"/>
    </row>
    <row r="74" spans="1:4" ht="15">
      <c r="A74" s="3"/>
      <c r="B74" s="1"/>
      <c r="C74" s="2"/>
      <c r="D74" s="1"/>
    </row>
    <row r="75" spans="1:4" ht="15">
      <c r="A75" s="3"/>
      <c r="B75" s="1"/>
      <c r="C75" s="2"/>
      <c r="D75" s="1"/>
    </row>
    <row r="76" spans="1:4" ht="15">
      <c r="A76" s="3"/>
      <c r="B76" s="1"/>
      <c r="C76" s="2"/>
      <c r="D76" s="1"/>
    </row>
    <row r="77" spans="1:4" ht="15">
      <c r="A77" s="3"/>
      <c r="B77" s="1"/>
      <c r="C77" s="2"/>
      <c r="D77" s="1"/>
    </row>
    <row r="78" spans="1:4" ht="15">
      <c r="A78" s="3"/>
      <c r="B78" s="1"/>
      <c r="C78" s="2"/>
      <c r="D78" s="1"/>
    </row>
    <row r="79" spans="1:4" ht="15">
      <c r="A79" s="3"/>
      <c r="B79" s="1"/>
      <c r="C79" s="2"/>
      <c r="D79" s="1"/>
    </row>
  </sheetData>
  <sheetProtection/>
  <mergeCells count="4">
    <mergeCell ref="A1:E1"/>
    <mergeCell ref="A2:E2"/>
    <mergeCell ref="A3:E3"/>
    <mergeCell ref="A5:E5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="85" zoomScaleNormal="85" zoomScalePageLayoutView="0" workbookViewId="0" topLeftCell="A1">
      <pane ySplit="9" topLeftCell="A10" activePane="bottomLeft" state="frozen"/>
      <selection pane="topLeft" activeCell="A3" sqref="A3:E3"/>
      <selection pane="bottomLeft" activeCell="E22" sqref="E22"/>
    </sheetView>
  </sheetViews>
  <sheetFormatPr defaultColWidth="9.140625" defaultRowHeight="12.75"/>
  <cols>
    <col min="1" max="1" width="15.7109375" style="0" customWidth="1"/>
    <col min="2" max="2" width="18.421875" style="0" customWidth="1"/>
    <col min="3" max="3" width="13.57421875" style="0" customWidth="1"/>
    <col min="4" max="4" width="17.7109375" style="0" customWidth="1"/>
    <col min="5" max="5" width="20.57421875" style="0" customWidth="1"/>
    <col min="6" max="6" width="12.7109375" style="0" bestFit="1" customWidth="1"/>
    <col min="7" max="7" width="14.00390625" style="0" customWidth="1"/>
    <col min="8" max="8" width="17.57421875" style="0" customWidth="1"/>
  </cols>
  <sheetData>
    <row r="1" spans="1:5" ht="15.75">
      <c r="A1" s="15" t="s">
        <v>13</v>
      </c>
      <c r="B1" s="15"/>
      <c r="C1" s="15"/>
      <c r="D1" s="15"/>
      <c r="E1" s="15"/>
    </row>
    <row r="2" spans="1:5" ht="15.75">
      <c r="A2" s="15" t="s">
        <v>24</v>
      </c>
      <c r="B2" s="15"/>
      <c r="C2" s="15"/>
      <c r="D2" s="15"/>
      <c r="E2" s="15"/>
    </row>
    <row r="3" spans="1:5" ht="15.75">
      <c r="A3" s="15" t="s">
        <v>9</v>
      </c>
      <c r="B3" s="15"/>
      <c r="C3" s="15"/>
      <c r="D3" s="15"/>
      <c r="E3" s="15"/>
    </row>
    <row r="4" spans="1:5" ht="15.75">
      <c r="A4" s="7"/>
      <c r="B4" s="7"/>
      <c r="C4" s="7"/>
      <c r="D4" s="7"/>
      <c r="E4" s="7"/>
    </row>
    <row r="5" spans="1:5" ht="15.75">
      <c r="A5" s="15" t="s">
        <v>16</v>
      </c>
      <c r="B5" s="15"/>
      <c r="C5" s="15"/>
      <c r="D5" s="15"/>
      <c r="E5" s="15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</row>
    <row r="9" spans="1:5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</row>
    <row r="10" spans="1:5" ht="15">
      <c r="A10" s="3">
        <v>1994</v>
      </c>
      <c r="B10" s="1">
        <v>6656</v>
      </c>
      <c r="C10" s="2">
        <f>2013.5-A10</f>
        <v>19.5</v>
      </c>
      <c r="D10" s="1">
        <f aca="true" t="shared" si="0" ref="D10:D21">ROUND(B10*C10,0)</f>
        <v>129792</v>
      </c>
      <c r="E10" s="2"/>
    </row>
    <row r="11" spans="1:5" ht="15">
      <c r="A11" s="3">
        <v>1998</v>
      </c>
      <c r="B11" s="1">
        <v>54995</v>
      </c>
      <c r="C11" s="2">
        <f aca="true" t="shared" si="1" ref="C11:C21">2013.5-A11</f>
        <v>15.5</v>
      </c>
      <c r="D11" s="1">
        <f t="shared" si="0"/>
        <v>852423</v>
      </c>
      <c r="E11" s="2"/>
    </row>
    <row r="12" spans="1:5" ht="15">
      <c r="A12" s="3">
        <v>1999</v>
      </c>
      <c r="B12" s="1">
        <v>127468</v>
      </c>
      <c r="C12" s="2">
        <f t="shared" si="1"/>
        <v>14.5</v>
      </c>
      <c r="D12" s="1">
        <f t="shared" si="0"/>
        <v>1848286</v>
      </c>
      <c r="E12" s="2"/>
    </row>
    <row r="13" spans="1:5" ht="15">
      <c r="A13" s="3">
        <v>2000</v>
      </c>
      <c r="B13" s="1">
        <v>4468.27</v>
      </c>
      <c r="C13" s="2">
        <f t="shared" si="1"/>
        <v>13.5</v>
      </c>
      <c r="D13" s="1">
        <f t="shared" si="0"/>
        <v>60322</v>
      </c>
      <c r="E13" s="2"/>
    </row>
    <row r="14" spans="1:5" ht="15">
      <c r="A14" s="3">
        <v>2001</v>
      </c>
      <c r="B14" s="1">
        <v>108531.78</v>
      </c>
      <c r="C14" s="2">
        <f t="shared" si="1"/>
        <v>12.5</v>
      </c>
      <c r="D14" s="1">
        <f t="shared" si="0"/>
        <v>1356647</v>
      </c>
      <c r="E14" s="2"/>
    </row>
    <row r="15" spans="1:5" ht="15">
      <c r="A15" s="3">
        <v>2002</v>
      </c>
      <c r="B15" s="1">
        <v>379083.62</v>
      </c>
      <c r="C15" s="2">
        <f t="shared" si="1"/>
        <v>11.5</v>
      </c>
      <c r="D15" s="1">
        <f t="shared" si="0"/>
        <v>4359462</v>
      </c>
      <c r="E15" s="2"/>
    </row>
    <row r="16" spans="1:5" ht="15">
      <c r="A16" s="3">
        <v>2004</v>
      </c>
      <c r="B16" s="1">
        <v>278932.15</v>
      </c>
      <c r="C16" s="2">
        <f t="shared" si="1"/>
        <v>9.5</v>
      </c>
      <c r="D16" s="1">
        <f t="shared" si="0"/>
        <v>2649855</v>
      </c>
      <c r="E16" s="2"/>
    </row>
    <row r="17" spans="1:5" ht="15">
      <c r="A17" s="3">
        <v>2005</v>
      </c>
      <c r="B17" s="1">
        <v>26368.25</v>
      </c>
      <c r="C17" s="2">
        <f t="shared" si="1"/>
        <v>8.5</v>
      </c>
      <c r="D17" s="1">
        <f t="shared" si="0"/>
        <v>224130</v>
      </c>
      <c r="E17" s="2"/>
    </row>
    <row r="18" spans="1:5" ht="15">
      <c r="A18" s="3">
        <v>2007</v>
      </c>
      <c r="B18" s="1">
        <v>163270.19</v>
      </c>
      <c r="C18" s="2">
        <f t="shared" si="1"/>
        <v>6.5</v>
      </c>
      <c r="D18" s="1">
        <f t="shared" si="0"/>
        <v>1061256</v>
      </c>
      <c r="E18" s="2"/>
    </row>
    <row r="19" spans="1:5" ht="15">
      <c r="A19" s="3">
        <v>2008</v>
      </c>
      <c r="B19" s="1">
        <v>3650.88</v>
      </c>
      <c r="C19" s="2">
        <f t="shared" si="1"/>
        <v>5.5</v>
      </c>
      <c r="D19" s="1">
        <f t="shared" si="0"/>
        <v>20080</v>
      </c>
      <c r="E19" s="2"/>
    </row>
    <row r="20" spans="1:5" ht="15">
      <c r="A20" s="3">
        <v>2010</v>
      </c>
      <c r="B20" s="1">
        <v>126219.47</v>
      </c>
      <c r="C20" s="2">
        <f t="shared" si="1"/>
        <v>3.5</v>
      </c>
      <c r="D20" s="1">
        <f t="shared" si="0"/>
        <v>441768</v>
      </c>
      <c r="E20" s="2"/>
    </row>
    <row r="21" spans="1:5" ht="15">
      <c r="A21" s="3">
        <v>2013</v>
      </c>
      <c r="B21" s="13">
        <v>403689.2</v>
      </c>
      <c r="C21" s="2">
        <f t="shared" si="1"/>
        <v>0.5</v>
      </c>
      <c r="D21" s="13">
        <f t="shared" si="0"/>
        <v>201845</v>
      </c>
      <c r="E21" s="2"/>
    </row>
    <row r="22" spans="1:5" ht="15.75">
      <c r="A22" s="3"/>
      <c r="B22" s="10">
        <f>SUM(B10:B21)</f>
        <v>1683332.8099999998</v>
      </c>
      <c r="C22" s="2"/>
      <c r="D22" s="10">
        <f>SUM(D10:D21)</f>
        <v>13205866</v>
      </c>
      <c r="E22" s="9">
        <f>D22/B22</f>
        <v>7.845071349853866</v>
      </c>
    </row>
    <row r="23" spans="1:5" ht="15">
      <c r="A23" s="3"/>
      <c r="B23" s="1"/>
      <c r="C23" s="2"/>
      <c r="D23" s="1"/>
      <c r="E23" s="2"/>
    </row>
    <row r="24" spans="1:5" ht="15">
      <c r="A24" s="3"/>
      <c r="B24" s="1"/>
      <c r="C24" s="2"/>
      <c r="D24" s="1"/>
      <c r="E24" s="2"/>
    </row>
    <row r="25" spans="1:5" ht="15">
      <c r="A25" s="3"/>
      <c r="B25" s="1"/>
      <c r="C25" s="2"/>
      <c r="D25" s="1"/>
      <c r="E25" s="2"/>
    </row>
    <row r="26" spans="1:5" ht="15">
      <c r="A26" s="3"/>
      <c r="B26" s="1"/>
      <c r="C26" s="2"/>
      <c r="D26" s="1"/>
      <c r="E26" s="2"/>
    </row>
    <row r="27" spans="1:5" ht="15">
      <c r="A27" s="3"/>
      <c r="B27" s="1"/>
      <c r="C27" s="2"/>
      <c r="D27" s="1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2"/>
  <sheetViews>
    <sheetView zoomScale="85" zoomScaleNormal="85" zoomScalePageLayoutView="0" workbookViewId="0" topLeftCell="A1">
      <pane ySplit="9" topLeftCell="A10" activePane="bottomLeft" state="frozen"/>
      <selection pane="topLeft" activeCell="A3" sqref="A3:E3"/>
      <selection pane="bottomLeft" activeCell="E12" sqref="E12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8515625" style="0" customWidth="1"/>
    <col min="4" max="4" width="17.7109375" style="0" customWidth="1"/>
    <col min="5" max="5" width="20.57421875" style="0" customWidth="1"/>
    <col min="6" max="7" width="18.28125" style="0" bestFit="1" customWidth="1"/>
    <col min="8" max="8" width="20.00390625" style="0" customWidth="1"/>
  </cols>
  <sheetData>
    <row r="1" spans="1:7" ht="15.75">
      <c r="A1" s="15" t="s">
        <v>13</v>
      </c>
      <c r="B1" s="15"/>
      <c r="C1" s="15"/>
      <c r="D1" s="15"/>
      <c r="E1" s="15"/>
      <c r="F1" s="2"/>
      <c r="G1" s="2"/>
    </row>
    <row r="2" spans="1:7" ht="15.75">
      <c r="A2" s="15" t="s">
        <v>24</v>
      </c>
      <c r="B2" s="15"/>
      <c r="C2" s="15"/>
      <c r="D2" s="15"/>
      <c r="E2" s="15"/>
      <c r="F2" s="2"/>
      <c r="G2" s="2"/>
    </row>
    <row r="3" spans="1:7" ht="15.75">
      <c r="A3" s="15" t="s">
        <v>9</v>
      </c>
      <c r="B3" s="15"/>
      <c r="C3" s="15"/>
      <c r="D3" s="15"/>
      <c r="E3" s="15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5" t="s">
        <v>17</v>
      </c>
      <c r="B5" s="15"/>
      <c r="C5" s="15"/>
      <c r="D5" s="15"/>
      <c r="E5" s="15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2007</v>
      </c>
      <c r="B10" s="1">
        <v>3835.7</v>
      </c>
      <c r="C10" s="5">
        <f>2013.5-A10</f>
        <v>6.5</v>
      </c>
      <c r="D10" s="1">
        <f>ROUND(B10*C10,0)</f>
        <v>24932</v>
      </c>
      <c r="E10" s="2"/>
    </row>
    <row r="11" spans="1:5" ht="15">
      <c r="A11" s="3">
        <v>2011</v>
      </c>
      <c r="B11" s="12">
        <v>10931.9</v>
      </c>
      <c r="C11" s="5">
        <f>2013.5-A11</f>
        <v>2.5</v>
      </c>
      <c r="D11" s="12">
        <f>ROUND(B11*C11,0)</f>
        <v>27330</v>
      </c>
      <c r="E11" s="2"/>
    </row>
    <row r="12" spans="1:5" ht="15.75">
      <c r="A12" s="3"/>
      <c r="B12" s="10">
        <f>SUM(B10:B11)</f>
        <v>14767.599999999999</v>
      </c>
      <c r="C12" s="5"/>
      <c r="D12" s="10">
        <f>SUM(D10:D11)</f>
        <v>52262</v>
      </c>
      <c r="E12" s="9">
        <f>ROUND(D12/B12,2)</f>
        <v>3.54</v>
      </c>
    </row>
    <row r="13" spans="1:5" ht="15">
      <c r="A13" s="3"/>
      <c r="B13" s="1"/>
      <c r="C13" s="5"/>
      <c r="D13" s="1"/>
      <c r="E13" s="2"/>
    </row>
    <row r="14" spans="1:5" ht="15">
      <c r="A14" s="3"/>
      <c r="B14" s="1"/>
      <c r="C14" s="5"/>
      <c r="D14" s="1"/>
      <c r="E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  <row r="161" spans="1:7" ht="15">
      <c r="A161" s="2"/>
      <c r="B161" s="2"/>
      <c r="C161" s="2"/>
      <c r="D161" s="2"/>
      <c r="E161" s="2"/>
      <c r="F161" s="2"/>
      <c r="G161" s="2"/>
    </row>
    <row r="162" spans="1:7" ht="15">
      <c r="A162" s="2"/>
      <c r="B162" s="2"/>
      <c r="C162" s="2"/>
      <c r="D162" s="2"/>
      <c r="E162" s="2"/>
      <c r="F162" s="2"/>
      <c r="G162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8"/>
  <sheetViews>
    <sheetView zoomScale="85" zoomScaleNormal="85" zoomScalePageLayoutView="0" workbookViewId="0" topLeftCell="A1">
      <pane ySplit="9" topLeftCell="A10" activePane="bottomLeft" state="frozen"/>
      <selection pane="topLeft" activeCell="A3" sqref="A3:E3"/>
      <selection pane="bottomLeft" activeCell="E19" sqref="E19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140625" style="0" customWidth="1"/>
    <col min="4" max="4" width="17.7109375" style="0" customWidth="1"/>
    <col min="5" max="5" width="20.57421875" style="0" customWidth="1"/>
    <col min="6" max="7" width="16.7109375" style="0" bestFit="1" customWidth="1"/>
    <col min="8" max="8" width="15.140625" style="0" customWidth="1"/>
  </cols>
  <sheetData>
    <row r="1" spans="1:7" ht="15.75">
      <c r="A1" s="15" t="s">
        <v>13</v>
      </c>
      <c r="B1" s="15"/>
      <c r="C1" s="15"/>
      <c r="D1" s="15"/>
      <c r="E1" s="15"/>
      <c r="F1" s="2"/>
      <c r="G1" s="2"/>
    </row>
    <row r="2" spans="1:7" ht="15.75">
      <c r="A2" s="15" t="s">
        <v>24</v>
      </c>
      <c r="B2" s="15"/>
      <c r="C2" s="15"/>
      <c r="D2" s="15"/>
      <c r="E2" s="15"/>
      <c r="F2" s="2"/>
      <c r="G2" s="2"/>
    </row>
    <row r="3" spans="1:7" ht="15.75">
      <c r="A3" s="15" t="s">
        <v>9</v>
      </c>
      <c r="B3" s="15"/>
      <c r="C3" s="15"/>
      <c r="D3" s="15"/>
      <c r="E3" s="15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5" t="s">
        <v>18</v>
      </c>
      <c r="B5" s="15"/>
      <c r="C5" s="15"/>
      <c r="D5" s="15"/>
      <c r="E5" s="15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1992</v>
      </c>
      <c r="B10" s="1">
        <v>4331</v>
      </c>
      <c r="C10" s="2">
        <f>2013.5-A10</f>
        <v>21.5</v>
      </c>
      <c r="D10" s="1">
        <f>ROUND(B10*C10,0)</f>
        <v>93117</v>
      </c>
      <c r="E10" s="2"/>
    </row>
    <row r="11" spans="1:5" ht="15">
      <c r="A11" s="3">
        <v>1994</v>
      </c>
      <c r="B11" s="1">
        <v>27200</v>
      </c>
      <c r="C11" s="2">
        <f aca="true" t="shared" si="0" ref="C11:C18">2013.5-A11</f>
        <v>19.5</v>
      </c>
      <c r="D11" s="1">
        <f aca="true" t="shared" si="1" ref="D11:D18">ROUND(B11*C11,0)</f>
        <v>530400</v>
      </c>
      <c r="E11" s="2"/>
    </row>
    <row r="12" spans="1:5" ht="15">
      <c r="A12" s="3">
        <v>1995</v>
      </c>
      <c r="B12" s="1">
        <v>25233</v>
      </c>
      <c r="C12" s="2">
        <f t="shared" si="0"/>
        <v>18.5</v>
      </c>
      <c r="D12" s="1">
        <f t="shared" si="1"/>
        <v>466811</v>
      </c>
      <c r="E12" s="2"/>
    </row>
    <row r="13" spans="1:5" ht="15">
      <c r="A13" s="3">
        <v>2004</v>
      </c>
      <c r="B13" s="1">
        <v>39480.64</v>
      </c>
      <c r="C13" s="2">
        <f t="shared" si="0"/>
        <v>9.5</v>
      </c>
      <c r="D13" s="1">
        <f t="shared" si="1"/>
        <v>375066</v>
      </c>
      <c r="E13" s="2"/>
    </row>
    <row r="14" spans="1:5" ht="15">
      <c r="A14" s="3">
        <v>2006</v>
      </c>
      <c r="B14" s="1">
        <v>9819.85</v>
      </c>
      <c r="C14" s="2">
        <f t="shared" si="0"/>
        <v>7.5</v>
      </c>
      <c r="D14" s="1">
        <f t="shared" si="1"/>
        <v>73649</v>
      </c>
      <c r="E14" s="2"/>
    </row>
    <row r="15" spans="1:5" ht="15">
      <c r="A15" s="3">
        <v>2008</v>
      </c>
      <c r="B15" s="1">
        <v>43145.39</v>
      </c>
      <c r="C15" s="2">
        <f t="shared" si="0"/>
        <v>5.5</v>
      </c>
      <c r="D15" s="1">
        <f t="shared" si="1"/>
        <v>237300</v>
      </c>
      <c r="E15" s="2"/>
    </row>
    <row r="16" spans="1:5" ht="15">
      <c r="A16" s="3">
        <v>2010</v>
      </c>
      <c r="B16" s="1">
        <v>4830.93</v>
      </c>
      <c r="C16" s="2">
        <f t="shared" si="0"/>
        <v>3.5</v>
      </c>
      <c r="D16" s="1">
        <f t="shared" si="1"/>
        <v>16908</v>
      </c>
      <c r="E16" s="2"/>
    </row>
    <row r="17" spans="1:5" ht="15">
      <c r="A17" s="3">
        <v>2011</v>
      </c>
      <c r="B17" s="1">
        <v>5854.57</v>
      </c>
      <c r="C17" s="2">
        <f t="shared" si="0"/>
        <v>2.5</v>
      </c>
      <c r="D17" s="1">
        <f t="shared" si="1"/>
        <v>14636</v>
      </c>
      <c r="E17" s="2"/>
    </row>
    <row r="18" spans="1:5" ht="15">
      <c r="A18" s="3">
        <v>2012</v>
      </c>
      <c r="B18" s="13">
        <v>4653</v>
      </c>
      <c r="C18" s="2">
        <f t="shared" si="0"/>
        <v>1.5</v>
      </c>
      <c r="D18" s="13">
        <f t="shared" si="1"/>
        <v>6980</v>
      </c>
      <c r="E18" s="2"/>
    </row>
    <row r="19" spans="1:7" ht="15.75">
      <c r="A19" s="2"/>
      <c r="B19" s="10">
        <f>SUM(B10:B18)</f>
        <v>164548.38</v>
      </c>
      <c r="C19" s="2"/>
      <c r="D19" s="10">
        <f>SUM(D10:D18)</f>
        <v>1814867</v>
      </c>
      <c r="E19" s="9">
        <f>ROUND(D19/B19,2)</f>
        <v>11.03</v>
      </c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9"/>
  <sheetViews>
    <sheetView zoomScale="85" zoomScaleNormal="85" zoomScalePageLayoutView="0" workbookViewId="0" topLeftCell="A1">
      <pane ySplit="9" topLeftCell="A10" activePane="bottomLeft" state="frozen"/>
      <selection pane="topLeft" activeCell="A3" sqref="A3:E3"/>
      <selection pane="bottomLeft" activeCell="C39" sqref="C39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3.0039062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5" t="s">
        <v>13</v>
      </c>
      <c r="B1" s="15"/>
      <c r="C1" s="15"/>
      <c r="D1" s="15"/>
      <c r="E1" s="15"/>
      <c r="F1" s="2"/>
      <c r="G1" s="2"/>
    </row>
    <row r="2" spans="1:7" ht="15.75">
      <c r="A2" s="15" t="s">
        <v>24</v>
      </c>
      <c r="B2" s="15"/>
      <c r="C2" s="15"/>
      <c r="D2" s="15"/>
      <c r="E2" s="15"/>
      <c r="F2" s="2"/>
      <c r="G2" s="2"/>
    </row>
    <row r="3" spans="1:7" ht="15.75">
      <c r="A3" s="15" t="s">
        <v>9</v>
      </c>
      <c r="B3" s="15"/>
      <c r="C3" s="15"/>
      <c r="D3" s="15"/>
      <c r="E3" s="15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5" t="s">
        <v>19</v>
      </c>
      <c r="B5" s="15"/>
      <c r="C5" s="15"/>
      <c r="D5" s="15"/>
      <c r="E5" s="15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1990</v>
      </c>
      <c r="B10" s="1">
        <v>23112</v>
      </c>
      <c r="C10" s="2">
        <f>2013.5-A10</f>
        <v>23.5</v>
      </c>
      <c r="D10" s="1">
        <f>ROUND(B10*C10,0)</f>
        <v>543132</v>
      </c>
      <c r="E10" s="2"/>
    </row>
    <row r="11" spans="1:5" ht="15">
      <c r="A11" s="3">
        <v>1991</v>
      </c>
      <c r="B11" s="1">
        <v>65186</v>
      </c>
      <c r="C11" s="2">
        <f aca="true" t="shared" si="0" ref="C11:C31">2013.5-A11</f>
        <v>22.5</v>
      </c>
      <c r="D11" s="1">
        <f aca="true" t="shared" si="1" ref="D11:D31">ROUND(B11*C11,0)</f>
        <v>1466685</v>
      </c>
      <c r="E11" s="2"/>
    </row>
    <row r="12" spans="1:5" ht="15">
      <c r="A12" s="3">
        <v>1992</v>
      </c>
      <c r="B12" s="1">
        <v>21422</v>
      </c>
      <c r="C12" s="2">
        <f t="shared" si="0"/>
        <v>21.5</v>
      </c>
      <c r="D12" s="1">
        <f t="shared" si="1"/>
        <v>460573</v>
      </c>
      <c r="E12" s="2"/>
    </row>
    <row r="13" spans="1:5" ht="15">
      <c r="A13" s="3">
        <v>1994</v>
      </c>
      <c r="B13" s="1">
        <v>2744</v>
      </c>
      <c r="C13" s="2">
        <f t="shared" si="0"/>
        <v>19.5</v>
      </c>
      <c r="D13" s="1">
        <f t="shared" si="1"/>
        <v>53508</v>
      </c>
      <c r="E13" s="2"/>
    </row>
    <row r="14" spans="1:5" ht="15">
      <c r="A14" s="3">
        <v>1996</v>
      </c>
      <c r="B14" s="1">
        <v>26579</v>
      </c>
      <c r="C14" s="2">
        <f t="shared" si="0"/>
        <v>17.5</v>
      </c>
      <c r="D14" s="1">
        <f t="shared" si="1"/>
        <v>465133</v>
      </c>
      <c r="E14" s="2"/>
    </row>
    <row r="15" spans="1:5" ht="15">
      <c r="A15" s="3">
        <v>1997</v>
      </c>
      <c r="B15" s="1">
        <v>113910</v>
      </c>
      <c r="C15" s="2">
        <f t="shared" si="0"/>
        <v>16.5</v>
      </c>
      <c r="D15" s="1">
        <f t="shared" si="1"/>
        <v>1879515</v>
      </c>
      <c r="E15" s="2"/>
    </row>
    <row r="16" spans="1:5" ht="15">
      <c r="A16" s="3">
        <v>1998</v>
      </c>
      <c r="B16" s="1">
        <v>135419</v>
      </c>
      <c r="C16" s="2">
        <f t="shared" si="0"/>
        <v>15.5</v>
      </c>
      <c r="D16" s="1">
        <f t="shared" si="1"/>
        <v>2098995</v>
      </c>
      <c r="E16" s="2"/>
    </row>
    <row r="17" spans="1:5" ht="15">
      <c r="A17" s="3">
        <v>1999</v>
      </c>
      <c r="B17" s="1">
        <v>242440.77</v>
      </c>
      <c r="C17" s="2">
        <f t="shared" si="0"/>
        <v>14.5</v>
      </c>
      <c r="D17" s="1">
        <f t="shared" si="1"/>
        <v>3515391</v>
      </c>
      <c r="E17" s="2"/>
    </row>
    <row r="18" spans="1:5" ht="15">
      <c r="A18" s="3">
        <v>2000</v>
      </c>
      <c r="B18" s="1">
        <v>209915.54</v>
      </c>
      <c r="C18" s="2">
        <f t="shared" si="0"/>
        <v>13.5</v>
      </c>
      <c r="D18" s="1">
        <f t="shared" si="1"/>
        <v>2833860</v>
      </c>
      <c r="E18" s="2"/>
    </row>
    <row r="19" spans="1:5" ht="15">
      <c r="A19" s="3">
        <v>2001</v>
      </c>
      <c r="B19" s="1">
        <v>154805.23</v>
      </c>
      <c r="C19" s="2">
        <f t="shared" si="0"/>
        <v>12.5</v>
      </c>
      <c r="D19" s="1">
        <f t="shared" si="1"/>
        <v>1935065</v>
      </c>
      <c r="E19" s="2"/>
    </row>
    <row r="20" spans="1:5" ht="15">
      <c r="A20" s="3">
        <v>2002</v>
      </c>
      <c r="B20" s="1">
        <v>8900.52</v>
      </c>
      <c r="C20" s="2">
        <f t="shared" si="0"/>
        <v>11.5</v>
      </c>
      <c r="D20" s="1">
        <f t="shared" si="1"/>
        <v>102356</v>
      </c>
      <c r="E20" s="2"/>
    </row>
    <row r="21" spans="1:5" ht="15">
      <c r="A21" s="3">
        <v>2003</v>
      </c>
      <c r="B21" s="1">
        <v>108886.81</v>
      </c>
      <c r="C21" s="2">
        <f t="shared" si="0"/>
        <v>10.5</v>
      </c>
      <c r="D21" s="1">
        <f t="shared" si="1"/>
        <v>1143312</v>
      </c>
      <c r="E21" s="2"/>
    </row>
    <row r="22" spans="1:5" ht="15">
      <c r="A22" s="3">
        <v>2004</v>
      </c>
      <c r="B22" s="1">
        <v>401347.62</v>
      </c>
      <c r="C22" s="2">
        <f t="shared" si="0"/>
        <v>9.5</v>
      </c>
      <c r="D22" s="1">
        <f t="shared" si="1"/>
        <v>3812802</v>
      </c>
      <c r="E22" s="2"/>
    </row>
    <row r="23" spans="1:5" ht="15">
      <c r="A23" s="3">
        <v>2005</v>
      </c>
      <c r="B23" s="1">
        <v>139568.65</v>
      </c>
      <c r="C23" s="2">
        <f t="shared" si="0"/>
        <v>8.5</v>
      </c>
      <c r="D23" s="1">
        <f t="shared" si="1"/>
        <v>1186334</v>
      </c>
      <c r="E23" s="2"/>
    </row>
    <row r="24" spans="1:5" ht="15">
      <c r="A24" s="3">
        <v>2006</v>
      </c>
      <c r="B24" s="1">
        <v>30324.75</v>
      </c>
      <c r="C24" s="2">
        <f t="shared" si="0"/>
        <v>7.5</v>
      </c>
      <c r="D24" s="1">
        <f t="shared" si="1"/>
        <v>227436</v>
      </c>
      <c r="E24" s="2"/>
    </row>
    <row r="25" spans="1:5" ht="15.75">
      <c r="A25" s="3">
        <v>2007</v>
      </c>
      <c r="B25" s="1">
        <v>142821.02</v>
      </c>
      <c r="C25" s="2">
        <f t="shared" si="0"/>
        <v>6.5</v>
      </c>
      <c r="D25" s="1">
        <f t="shared" si="1"/>
        <v>928337</v>
      </c>
      <c r="E25" s="6"/>
    </row>
    <row r="26" spans="1:7" ht="15">
      <c r="A26" s="3">
        <v>2008</v>
      </c>
      <c r="B26" s="1">
        <v>766794.71</v>
      </c>
      <c r="C26" s="2">
        <f t="shared" si="0"/>
        <v>5.5</v>
      </c>
      <c r="D26" s="1">
        <f t="shared" si="1"/>
        <v>4217371</v>
      </c>
      <c r="E26" s="2"/>
      <c r="F26" s="2"/>
      <c r="G26" s="2"/>
    </row>
    <row r="27" spans="1:7" ht="15">
      <c r="A27" s="3">
        <v>2009</v>
      </c>
      <c r="B27" s="1">
        <v>43589.39</v>
      </c>
      <c r="C27" s="2">
        <f t="shared" si="0"/>
        <v>4.5</v>
      </c>
      <c r="D27" s="1">
        <f t="shared" si="1"/>
        <v>196152</v>
      </c>
      <c r="E27" s="2"/>
      <c r="F27" s="2"/>
      <c r="G27" s="2"/>
    </row>
    <row r="28" spans="1:7" ht="15">
      <c r="A28" s="3">
        <v>2010</v>
      </c>
      <c r="B28" s="1">
        <v>42142.45</v>
      </c>
      <c r="C28" s="2">
        <f t="shared" si="0"/>
        <v>3.5</v>
      </c>
      <c r="D28" s="1">
        <f t="shared" si="1"/>
        <v>147499</v>
      </c>
      <c r="E28" s="2"/>
      <c r="F28" s="2"/>
      <c r="G28" s="2"/>
    </row>
    <row r="29" spans="1:7" ht="15">
      <c r="A29" s="3">
        <v>2011</v>
      </c>
      <c r="B29" s="1">
        <v>332560.59</v>
      </c>
      <c r="C29" s="2">
        <f t="shared" si="0"/>
        <v>2.5</v>
      </c>
      <c r="D29" s="1">
        <f t="shared" si="1"/>
        <v>831401</v>
      </c>
      <c r="E29" s="2"/>
      <c r="F29" s="2"/>
      <c r="G29" s="2"/>
    </row>
    <row r="30" spans="1:7" ht="15">
      <c r="A30" s="3">
        <v>2012</v>
      </c>
      <c r="B30" s="1">
        <v>388408.19</v>
      </c>
      <c r="C30" s="2">
        <f t="shared" si="0"/>
        <v>1.5</v>
      </c>
      <c r="D30" s="1">
        <f t="shared" si="1"/>
        <v>582612</v>
      </c>
      <c r="E30" s="2"/>
      <c r="F30" s="2"/>
      <c r="G30" s="2"/>
    </row>
    <row r="31" spans="1:7" ht="15">
      <c r="A31" s="3">
        <v>2013</v>
      </c>
      <c r="B31" s="13">
        <v>152817.61</v>
      </c>
      <c r="C31" s="2">
        <f t="shared" si="0"/>
        <v>0.5</v>
      </c>
      <c r="D31" s="13">
        <f t="shared" si="1"/>
        <v>76409</v>
      </c>
      <c r="E31" s="2"/>
      <c r="F31" s="2"/>
      <c r="G31" s="2"/>
    </row>
    <row r="32" spans="1:7" ht="15.75">
      <c r="A32" s="3"/>
      <c r="B32" s="10">
        <f>SUM(B10:B31)</f>
        <v>3553695.85</v>
      </c>
      <c r="C32" s="2"/>
      <c r="D32" s="10">
        <f>SUM(D10:D31)</f>
        <v>28703878</v>
      </c>
      <c r="E32" s="9">
        <f>ROUND(D32/B32,2)</f>
        <v>8.08</v>
      </c>
      <c r="F32" s="2"/>
      <c r="G32" s="2"/>
    </row>
    <row r="33" spans="1:7" ht="15">
      <c r="A33" s="3"/>
      <c r="B33" s="1"/>
      <c r="C33" s="2"/>
      <c r="D33" s="1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7"/>
  <sheetViews>
    <sheetView zoomScale="85" zoomScaleNormal="85" zoomScalePageLayoutView="0" workbookViewId="0" topLeftCell="A1">
      <pane ySplit="9" topLeftCell="A10" activePane="bottomLeft" state="frozen"/>
      <selection pane="topLeft" activeCell="B26" sqref="B26"/>
      <selection pane="bottomLeft" activeCell="B26" sqref="B26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0039062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5" t="s">
        <v>13</v>
      </c>
      <c r="B1" s="15"/>
      <c r="C1" s="15"/>
      <c r="D1" s="15"/>
      <c r="E1" s="15"/>
      <c r="F1" s="2"/>
      <c r="G1" s="2"/>
    </row>
    <row r="2" spans="1:7" ht="15.75">
      <c r="A2" s="15" t="s">
        <v>24</v>
      </c>
      <c r="B2" s="15"/>
      <c r="C2" s="15"/>
      <c r="D2" s="15"/>
      <c r="E2" s="15"/>
      <c r="F2" s="2"/>
      <c r="G2" s="2"/>
    </row>
    <row r="3" spans="1:7" ht="15.75">
      <c r="A3" s="15" t="s">
        <v>9</v>
      </c>
      <c r="B3" s="15"/>
      <c r="C3" s="15"/>
      <c r="D3" s="15"/>
      <c r="E3" s="15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5" t="s">
        <v>20</v>
      </c>
      <c r="B5" s="15"/>
      <c r="C5" s="15"/>
      <c r="D5" s="15"/>
      <c r="E5" s="15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1990</v>
      </c>
      <c r="B10" s="1">
        <v>24300</v>
      </c>
      <c r="C10" s="2">
        <f>2013.5-A10</f>
        <v>23.5</v>
      </c>
      <c r="D10" s="1">
        <f aca="true" t="shared" si="0" ref="D10:D18">ROUND(B10*C10,0)</f>
        <v>571050</v>
      </c>
      <c r="E10" s="2"/>
    </row>
    <row r="11" spans="1:5" ht="15">
      <c r="A11" s="3">
        <v>1991</v>
      </c>
      <c r="B11" s="1">
        <v>31455</v>
      </c>
      <c r="C11" s="2">
        <f aca="true" t="shared" si="1" ref="C11:C18">2013.5-A11</f>
        <v>22.5</v>
      </c>
      <c r="D11" s="1">
        <f t="shared" si="0"/>
        <v>707738</v>
      </c>
      <c r="E11" s="2"/>
    </row>
    <row r="12" spans="1:5" ht="15">
      <c r="A12" s="3">
        <v>1992</v>
      </c>
      <c r="B12" s="1">
        <v>23978</v>
      </c>
      <c r="C12" s="2">
        <f t="shared" si="1"/>
        <v>21.5</v>
      </c>
      <c r="D12" s="1">
        <f t="shared" si="0"/>
        <v>515527</v>
      </c>
      <c r="E12" s="2"/>
    </row>
    <row r="13" spans="1:5" ht="15">
      <c r="A13" s="3">
        <v>1996</v>
      </c>
      <c r="B13" s="1">
        <v>28363</v>
      </c>
      <c r="C13" s="2">
        <f t="shared" si="1"/>
        <v>17.5</v>
      </c>
      <c r="D13" s="1">
        <f t="shared" si="0"/>
        <v>496353</v>
      </c>
      <c r="E13" s="2"/>
    </row>
    <row r="14" spans="1:5" ht="15">
      <c r="A14" s="3">
        <v>1998</v>
      </c>
      <c r="B14" s="1">
        <v>9244</v>
      </c>
      <c r="C14" s="2">
        <f t="shared" si="1"/>
        <v>15.5</v>
      </c>
      <c r="D14" s="1">
        <f t="shared" si="0"/>
        <v>143282</v>
      </c>
      <c r="E14" s="2"/>
    </row>
    <row r="15" spans="1:5" ht="15">
      <c r="A15" s="3">
        <v>1999</v>
      </c>
      <c r="B15" s="1">
        <v>3800</v>
      </c>
      <c r="C15" s="2">
        <f t="shared" si="1"/>
        <v>14.5</v>
      </c>
      <c r="D15" s="1">
        <f t="shared" si="0"/>
        <v>55100</v>
      </c>
      <c r="E15" s="2"/>
    </row>
    <row r="16" spans="1:5" ht="15">
      <c r="A16" s="3">
        <v>2002</v>
      </c>
      <c r="B16" s="1">
        <v>7357.47</v>
      </c>
      <c r="C16" s="2">
        <f t="shared" si="1"/>
        <v>11.5</v>
      </c>
      <c r="D16" s="1">
        <f t="shared" si="0"/>
        <v>84611</v>
      </c>
      <c r="E16" s="2"/>
    </row>
    <row r="17" spans="1:5" ht="15">
      <c r="A17" s="3">
        <v>2004</v>
      </c>
      <c r="B17" s="1">
        <v>11433.43</v>
      </c>
      <c r="C17" s="2">
        <f t="shared" si="1"/>
        <v>9.5</v>
      </c>
      <c r="D17" s="1">
        <f t="shared" si="0"/>
        <v>108618</v>
      </c>
      <c r="E17" s="2"/>
    </row>
    <row r="18" spans="1:5" ht="15">
      <c r="A18" s="3">
        <v>2005</v>
      </c>
      <c r="B18" s="12">
        <v>1833.8</v>
      </c>
      <c r="C18" s="2">
        <f t="shared" si="1"/>
        <v>8.5</v>
      </c>
      <c r="D18" s="12">
        <f t="shared" si="0"/>
        <v>15587</v>
      </c>
      <c r="E18" s="2"/>
    </row>
    <row r="19" spans="1:7" ht="15.75">
      <c r="A19" s="3"/>
      <c r="B19" s="10">
        <f>SUM(B10:B18)</f>
        <v>141764.69999999998</v>
      </c>
      <c r="C19" s="2"/>
      <c r="D19" s="10">
        <f>SUM(D10:D18)</f>
        <v>2697866</v>
      </c>
      <c r="E19" s="9">
        <f>ROUND(D19/B19,2)</f>
        <v>19.03</v>
      </c>
      <c r="F19" s="2"/>
      <c r="G19" s="2"/>
    </row>
    <row r="20" spans="1:7" ht="15">
      <c r="A20" s="3"/>
      <c r="B20" s="1"/>
      <c r="C20" s="2"/>
      <c r="D20" s="1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3"/>
  <sheetViews>
    <sheetView zoomScale="85" zoomScaleNormal="85" zoomScalePageLayoutView="0" workbookViewId="0" topLeftCell="A1">
      <pane ySplit="9" topLeftCell="A10" activePane="bottomLeft" state="frozen"/>
      <selection pane="topLeft" activeCell="B26" sqref="B26"/>
      <selection pane="bottomLeft" activeCell="B26" sqref="B26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2.0039062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5" t="s">
        <v>13</v>
      </c>
      <c r="B1" s="15"/>
      <c r="C1" s="15"/>
      <c r="D1" s="15"/>
      <c r="E1" s="15"/>
      <c r="F1" s="2"/>
      <c r="G1" s="2"/>
    </row>
    <row r="2" spans="1:7" ht="15.75">
      <c r="A2" s="15" t="s">
        <v>24</v>
      </c>
      <c r="B2" s="15"/>
      <c r="C2" s="15"/>
      <c r="D2" s="15"/>
      <c r="E2" s="15"/>
      <c r="F2" s="2"/>
      <c r="G2" s="2"/>
    </row>
    <row r="3" spans="1:7" ht="15.75">
      <c r="A3" s="15" t="s">
        <v>9</v>
      </c>
      <c r="B3" s="15"/>
      <c r="C3" s="15"/>
      <c r="D3" s="15"/>
      <c r="E3" s="15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5" t="s">
        <v>21</v>
      </c>
      <c r="B5" s="15"/>
      <c r="C5" s="15"/>
      <c r="D5" s="15"/>
      <c r="E5" s="15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2002</v>
      </c>
      <c r="B10" s="12">
        <v>5931.29</v>
      </c>
      <c r="C10" s="2">
        <f>2013.5-A10</f>
        <v>11.5</v>
      </c>
      <c r="D10" s="12">
        <f>ROUND(B10*C10,0)</f>
        <v>68210</v>
      </c>
      <c r="E10" s="2"/>
    </row>
    <row r="11" spans="1:7" ht="15.75">
      <c r="A11" s="2"/>
      <c r="B11" s="10">
        <f>SUM(B10:B10)</f>
        <v>5931.29</v>
      </c>
      <c r="C11" s="8"/>
      <c r="D11" s="10">
        <f>SUM(D10:D10)</f>
        <v>68210</v>
      </c>
      <c r="E11" s="9">
        <f>ROUND(D11/B11,2)</f>
        <v>11.5</v>
      </c>
      <c r="F11" s="2"/>
      <c r="G11" s="2"/>
    </row>
    <row r="12" spans="1:7" ht="15">
      <c r="A12" s="2"/>
      <c r="B12" s="1"/>
      <c r="C12" s="2"/>
      <c r="D12" s="1"/>
      <c r="E12" s="2"/>
      <c r="F12" s="2"/>
      <c r="G12" s="2"/>
    </row>
    <row r="13" spans="1:7" ht="15">
      <c r="A13" s="2"/>
      <c r="B13" s="1"/>
      <c r="C13" s="2"/>
      <c r="D13" s="1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Jason A Cash</cp:lastModifiedBy>
  <cp:lastPrinted>2012-04-27T15:40:23Z</cp:lastPrinted>
  <dcterms:created xsi:type="dcterms:W3CDTF">2003-04-30T18:23:19Z</dcterms:created>
  <dcterms:modified xsi:type="dcterms:W3CDTF">2014-08-15T20:00:18Z</dcterms:modified>
  <cp:category/>
  <cp:version/>
  <cp:contentType/>
  <cp:contentStatus/>
</cp:coreProperties>
</file>