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11640" tabRatio="928" activeTab="0"/>
  </bookViews>
  <sheets>
    <sheet name="Schedule 6b" sheetId="1" r:id="rId1"/>
  </sheets>
  <definedNames>
    <definedName name="_xlnm.Print_Area" localSheetId="0">'Schedule 6b'!$A$1:$J$49</definedName>
  </definedNames>
  <calcPr fullCalcOnLoad="1" iterate="1" iterateCount="200" iterateDelta="0.01"/>
</workbook>
</file>

<file path=xl/sharedStrings.xml><?xml version="1.0" encoding="utf-8"?>
<sst xmlns="http://schemas.openxmlformats.org/spreadsheetml/2006/main" count="47" uniqueCount="27">
  <si>
    <t>Kentucky Power Company</t>
  </si>
  <si>
    <t>For the Periods as Shown</t>
  </si>
  <si>
    <t>Period Equity</t>
  </si>
  <si>
    <t>Average No. of Shares Outstanding (000)</t>
  </si>
  <si>
    <t>Earnings per Share ($)</t>
  </si>
  <si>
    <t>Dividend Rate per Share ($)</t>
  </si>
  <si>
    <t>Return on Average Common (%)</t>
  </si>
  <si>
    <t>Quarterly and Annual Common Stock Information</t>
  </si>
  <si>
    <t>5th Calendar Year:</t>
  </si>
  <si>
    <t>1st Quarter</t>
  </si>
  <si>
    <t>2nd Quarter</t>
  </si>
  <si>
    <t>3rd Quarter</t>
  </si>
  <si>
    <t>4th Quarter</t>
  </si>
  <si>
    <t>Annual</t>
  </si>
  <si>
    <t>Latest</t>
  </si>
  <si>
    <t>1st Calendar Year:</t>
  </si>
  <si>
    <t>2nd Calendar Year:</t>
  </si>
  <si>
    <t>3rd Calendar Year:</t>
  </si>
  <si>
    <t>4th Calendar Year:</t>
  </si>
  <si>
    <t>Earnings</t>
  </si>
  <si>
    <t>Dividends</t>
  </si>
  <si>
    <t>Shareholders Equity</t>
  </si>
  <si>
    <t>Preferred Stock</t>
  </si>
  <si>
    <t>Book Value ($000)</t>
  </si>
  <si>
    <t>x</t>
  </si>
  <si>
    <t>Case No. 2014-00396</t>
  </si>
  <si>
    <t>Note: The 2013 Kentucky Power Annual Report financial statements have been restated to give retroactive effect to the transfer of a fifty percent interest in Units 1 and 2 of the Mitchell Plant to the Company on December 31, 2013. The Company restated the balance sheets as of December 31, 2013 and 2012, and the related statements of income, comprehensive income (loss), changes in common shareholder's equity, and cash flows for each of the three years in the period ended December 31, 2013.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</si>
</sst>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mm/dd/yy"/>
    <numFmt numFmtId="170" formatCode="0.000%"/>
    <numFmt numFmtId="171" formatCode="&quot;$&quot;#,##0.000_);\(&quot;$&quot;#,##0.000\)"/>
    <numFmt numFmtId="172" formatCode="[$-409]dddd\,\ mmmm\ dd\,\ yyyy"/>
    <numFmt numFmtId="173" formatCode="_(* #,##0.000_);_(* \(#,##0.000\);_(* &quot;-&quot;???_);_(@_)"/>
    <numFmt numFmtId="174" formatCode="_(* #,##0.0000_);_(* \(#,##0.0000\);_(* &quot;-&quot;???_);_(@_)"/>
    <numFmt numFmtId="175" formatCode="[$-409]mmmm\-yy;@"/>
    <numFmt numFmtId="176" formatCode="_(* #,##0.0_);_(* \(#,##0.0\);_(* &quot;-&quot;??_);_(@_)"/>
    <numFmt numFmtId="177" formatCode="_(* #,##0_);_(* \(#,##0\);_(* &quot;-&quot;??_);_(@_)"/>
    <numFmt numFmtId="178" formatCode="_(* #,##0.000_);_(* \(#,##0.000\);_(* &quot;-&quot;??_);_(@_)"/>
    <numFmt numFmtId="179" formatCode="_(* #,##0.0000_);_(* \(#,##0.0000\);_(* &quot;-&quot;??_);_(@_)"/>
    <numFmt numFmtId="180" formatCode="0.000000"/>
    <numFmt numFmtId="181" formatCode="0.0000000"/>
    <numFmt numFmtId="182" formatCode="0_);[Red]\(0\)"/>
    <numFmt numFmtId="183" formatCode="&quot;Layout : &quot;@"/>
    <numFmt numFmtId="184" formatCode="0.00%_);[Red]\(0.00%\)"/>
    <numFmt numFmtId="185" formatCode="#,##0_);[Red]\(#,##0\);&quot;-&quot;"/>
    <numFmt numFmtId="186" formatCode="&quot;Tolerance: &quot;#,##0_);[Red]\(#,##0\)"/>
    <numFmt numFmtId="187" formatCode="&quot;Layout: &quot;@"/>
    <numFmt numFmtId="188" formatCode="[$-409]h:mm:ss\ AM/PM"/>
  </numFmts>
  <fonts count="37">
    <font>
      <sz val="10"/>
      <name val="Arial"/>
      <family val="0"/>
    </font>
    <font>
      <sz val="8"/>
      <name val="Arial"/>
      <family val="0"/>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10" xfId="0" applyBorder="1" applyAlignment="1">
      <alignment/>
    </xf>
    <xf numFmtId="0" fontId="0" fillId="0" borderId="0" xfId="0" applyBorder="1" applyAlignment="1">
      <alignment/>
    </xf>
    <xf numFmtId="41" fontId="0" fillId="0" borderId="10" xfId="0" applyNumberFormat="1" applyBorder="1" applyAlignment="1">
      <alignment/>
    </xf>
    <xf numFmtId="43" fontId="0" fillId="0" borderId="10" xfId="0" applyNumberFormat="1" applyBorder="1" applyAlignment="1">
      <alignment/>
    </xf>
    <xf numFmtId="0" fontId="0" fillId="0" borderId="10" xfId="0" applyBorder="1" applyAlignment="1">
      <alignment horizontal="center" vertical="center" wrapText="1"/>
    </xf>
    <xf numFmtId="3" fontId="0" fillId="0" borderId="0" xfId="0" applyNumberFormat="1" applyAlignment="1">
      <alignment/>
    </xf>
    <xf numFmtId="177" fontId="0" fillId="0" borderId="10" xfId="0" applyNumberFormat="1" applyBorder="1" applyAlignment="1">
      <alignment/>
    </xf>
    <xf numFmtId="177" fontId="0" fillId="0" borderId="10" xfId="42" applyNumberFormat="1" applyFont="1" applyBorder="1" applyAlignment="1">
      <alignment/>
    </xf>
    <xf numFmtId="41" fontId="0" fillId="0" borderId="10" xfId="0" applyNumberFormat="1" applyFill="1" applyBorder="1" applyAlignment="1">
      <alignment/>
    </xf>
    <xf numFmtId="177" fontId="0" fillId="0" borderId="10" xfId="42" applyNumberFormat="1" applyFont="1" applyFill="1" applyBorder="1" applyAlignment="1">
      <alignment/>
    </xf>
    <xf numFmtId="0" fontId="0" fillId="0" borderId="0" xfId="0" applyFill="1" applyAlignment="1">
      <alignment/>
    </xf>
    <xf numFmtId="3" fontId="0" fillId="0" borderId="0" xfId="0" applyNumberFormat="1" applyFill="1" applyAlignment="1">
      <alignment/>
    </xf>
    <xf numFmtId="43" fontId="0" fillId="0" borderId="10" xfId="0" applyNumberFormat="1" applyFill="1" applyBorder="1" applyAlignment="1">
      <alignment/>
    </xf>
    <xf numFmtId="177" fontId="0" fillId="0" borderId="10" xfId="0" applyNumberFormat="1" applyFill="1" applyBorder="1" applyAlignment="1">
      <alignment/>
    </xf>
    <xf numFmtId="0" fontId="2" fillId="0" borderId="10" xfId="42" applyNumberFormat="1" applyFont="1" applyFill="1" applyBorder="1" applyAlignment="1">
      <alignment/>
    </xf>
    <xf numFmtId="0" fontId="0" fillId="0" borderId="0" xfId="0" applyFont="1" applyAlignment="1">
      <alignment/>
    </xf>
    <xf numFmtId="3" fontId="0" fillId="0" borderId="0" xfId="0" applyNumberFormat="1" applyFont="1" applyAlignment="1">
      <alignment/>
    </xf>
    <xf numFmtId="177" fontId="0" fillId="0" borderId="10" xfId="0" applyNumberFormat="1" applyFont="1" applyBorder="1" applyAlignment="1">
      <alignment/>
    </xf>
    <xf numFmtId="0" fontId="0" fillId="0" borderId="0" xfId="56" applyFont="1" applyAlignment="1">
      <alignment wrapText="1"/>
      <protection/>
    </xf>
    <xf numFmtId="0" fontId="0" fillId="0" borderId="0" xfId="0" applyBorder="1" applyAlignment="1">
      <alignment horizontal="center"/>
    </xf>
    <xf numFmtId="0" fontId="0" fillId="0" borderId="0" xfId="0" applyFill="1" applyBorder="1" applyAlignment="1">
      <alignment horizontal="center"/>
    </xf>
    <xf numFmtId="0" fontId="0" fillId="0" borderId="10" xfId="0" applyBorder="1" applyAlignment="1">
      <alignment horizontal="center" vertical="center" wrapText="1"/>
    </xf>
    <xf numFmtId="0" fontId="0" fillId="0" borderId="0" xfId="56" applyFont="1" applyBorder="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90" zoomScaleNormal="90" workbookViewId="0" topLeftCell="A1">
      <selection activeCell="B4" sqref="B4:I4"/>
    </sheetView>
  </sheetViews>
  <sheetFormatPr defaultColWidth="9.140625" defaultRowHeight="12.75"/>
  <cols>
    <col min="1" max="2" width="17.57421875" style="0" customWidth="1"/>
    <col min="3" max="3" width="14.421875" style="0" customWidth="1"/>
    <col min="4" max="4" width="15.140625" style="0" customWidth="1"/>
    <col min="5" max="10" width="17.57421875" style="0" customWidth="1"/>
    <col min="12" max="12" width="9.140625" style="11" customWidth="1"/>
  </cols>
  <sheetData>
    <row r="1" spans="1:10" ht="12.75">
      <c r="A1" s="2"/>
      <c r="B1" s="20" t="s">
        <v>0</v>
      </c>
      <c r="C1" s="20"/>
      <c r="D1" s="20"/>
      <c r="E1" s="20"/>
      <c r="F1" s="20"/>
      <c r="G1" s="20"/>
      <c r="H1" s="20"/>
      <c r="I1" s="20"/>
      <c r="J1" s="2"/>
    </row>
    <row r="2" spans="1:10" ht="12.75">
      <c r="A2" s="2"/>
      <c r="B2" s="20" t="s">
        <v>25</v>
      </c>
      <c r="C2" s="20"/>
      <c r="D2" s="20"/>
      <c r="E2" s="20"/>
      <c r="F2" s="20"/>
      <c r="G2" s="20"/>
      <c r="H2" s="20"/>
      <c r="I2" s="20"/>
      <c r="J2" s="2"/>
    </row>
    <row r="3" spans="1:10" ht="12.75">
      <c r="A3" s="2"/>
      <c r="B3" s="20" t="s">
        <v>7</v>
      </c>
      <c r="C3" s="20"/>
      <c r="D3" s="20"/>
      <c r="E3" s="20"/>
      <c r="F3" s="20"/>
      <c r="G3" s="20"/>
      <c r="H3" s="20"/>
      <c r="I3" s="20"/>
      <c r="J3" s="2"/>
    </row>
    <row r="4" spans="1:10" ht="12.75">
      <c r="A4" s="2"/>
      <c r="B4" s="21" t="s">
        <v>1</v>
      </c>
      <c r="C4" s="21"/>
      <c r="D4" s="21"/>
      <c r="E4" s="21"/>
      <c r="F4" s="21"/>
      <c r="G4" s="21"/>
      <c r="H4" s="21"/>
      <c r="I4" s="21"/>
      <c r="J4" s="2"/>
    </row>
    <row r="5" spans="1:10" ht="12.75">
      <c r="A5" s="2"/>
      <c r="B5" s="2"/>
      <c r="C5" s="2"/>
      <c r="D5" s="2"/>
      <c r="E5" s="2"/>
      <c r="F5" s="2"/>
      <c r="G5" s="2"/>
      <c r="H5" s="2"/>
      <c r="I5" s="2"/>
      <c r="J5" s="2"/>
    </row>
    <row r="6" spans="1:10" ht="12.75">
      <c r="A6" s="22" t="s">
        <v>2</v>
      </c>
      <c r="B6" s="22" t="s">
        <v>3</v>
      </c>
      <c r="C6" s="22" t="s">
        <v>21</v>
      </c>
      <c r="D6" s="22" t="s">
        <v>22</v>
      </c>
      <c r="E6" s="22" t="s">
        <v>23</v>
      </c>
      <c r="F6" s="5"/>
      <c r="G6" s="22" t="s">
        <v>4</v>
      </c>
      <c r="H6" s="5"/>
      <c r="I6" s="22" t="s">
        <v>5</v>
      </c>
      <c r="J6" s="22" t="s">
        <v>6</v>
      </c>
    </row>
    <row r="7" spans="1:10" ht="12" customHeight="1">
      <c r="A7" s="22"/>
      <c r="B7" s="22"/>
      <c r="C7" s="22"/>
      <c r="D7" s="22"/>
      <c r="E7" s="22"/>
      <c r="F7" s="5" t="s">
        <v>19</v>
      </c>
      <c r="G7" s="22"/>
      <c r="H7" s="5" t="s">
        <v>20</v>
      </c>
      <c r="I7" s="22"/>
      <c r="J7" s="22"/>
    </row>
    <row r="8" spans="1:10" ht="12.75">
      <c r="A8" s="22"/>
      <c r="B8" s="22"/>
      <c r="C8" s="22"/>
      <c r="D8" s="22"/>
      <c r="E8" s="22"/>
      <c r="F8" s="5"/>
      <c r="G8" s="22"/>
      <c r="H8" s="5"/>
      <c r="I8" s="22"/>
      <c r="J8" s="22"/>
    </row>
    <row r="9" spans="1:12" ht="12.75">
      <c r="A9" s="1" t="s">
        <v>8</v>
      </c>
      <c r="B9" s="15"/>
      <c r="C9" s="1"/>
      <c r="D9" s="1"/>
      <c r="E9" s="1"/>
      <c r="F9" s="1"/>
      <c r="G9" s="1"/>
      <c r="H9" s="1"/>
      <c r="I9" s="1"/>
      <c r="J9" s="1"/>
      <c r="K9" s="6"/>
      <c r="L9" s="12"/>
    </row>
    <row r="10" spans="1:12" ht="12.75">
      <c r="A10" s="1" t="s">
        <v>9</v>
      </c>
      <c r="B10" s="9">
        <v>1009</v>
      </c>
      <c r="C10" s="3">
        <v>400961</v>
      </c>
      <c r="D10" s="3">
        <v>0</v>
      </c>
      <c r="E10" s="3">
        <f>(C10-D10)</f>
        <v>400961</v>
      </c>
      <c r="F10" s="8">
        <v>9454</v>
      </c>
      <c r="G10" s="4">
        <f>F10/B10</f>
        <v>9.369672943508425</v>
      </c>
      <c r="H10" s="7">
        <v>6750</v>
      </c>
      <c r="I10" s="4">
        <f>H10/B10</f>
        <v>6.689791873141725</v>
      </c>
      <c r="J10" s="4">
        <f>G10/(E10/B10)*100</f>
        <v>2.357835300690092</v>
      </c>
      <c r="K10" s="17"/>
      <c r="L10" s="12"/>
    </row>
    <row r="11" spans="1:12" ht="12.75">
      <c r="A11" s="1" t="s">
        <v>10</v>
      </c>
      <c r="B11" s="9">
        <v>1009</v>
      </c>
      <c r="C11" s="3">
        <v>430096</v>
      </c>
      <c r="D11" s="3">
        <v>0</v>
      </c>
      <c r="E11" s="3">
        <f>(C11-D11)</f>
        <v>430096</v>
      </c>
      <c r="F11" s="8">
        <v>6208</v>
      </c>
      <c r="G11" s="4">
        <f>F11/B11</f>
        <v>6.152626362735382</v>
      </c>
      <c r="H11" s="7">
        <f>13500-H10</f>
        <v>6750</v>
      </c>
      <c r="I11" s="4">
        <f>H11/B11</f>
        <v>6.689791873141725</v>
      </c>
      <c r="J11" s="4">
        <f>G11/(E11/B11)*100</f>
        <v>1.4433986830847068</v>
      </c>
      <c r="K11" s="17"/>
      <c r="L11" s="12"/>
    </row>
    <row r="12" spans="1:11" ht="12.75">
      <c r="A12" s="1" t="s">
        <v>11</v>
      </c>
      <c r="B12" s="9">
        <v>1009</v>
      </c>
      <c r="C12" s="3">
        <v>431042</v>
      </c>
      <c r="D12" s="3">
        <v>0</v>
      </c>
      <c r="E12" s="3">
        <f>(C12-D12)</f>
        <v>431042</v>
      </c>
      <c r="F12" s="8">
        <v>1309</v>
      </c>
      <c r="G12" s="4">
        <f>F12/B12</f>
        <v>1.2973240832507433</v>
      </c>
      <c r="H12" s="7">
        <v>0</v>
      </c>
      <c r="I12" s="4">
        <f>H12/B12</f>
        <v>0</v>
      </c>
      <c r="J12" s="4">
        <f>G12/(E12/B12)*100</f>
        <v>0.3036827037736462</v>
      </c>
      <c r="K12" s="17"/>
    </row>
    <row r="13" spans="1:12" ht="12.75">
      <c r="A13" s="1" t="s">
        <v>12</v>
      </c>
      <c r="B13" s="9">
        <v>1009</v>
      </c>
      <c r="C13" s="3">
        <v>431784</v>
      </c>
      <c r="D13" s="3">
        <v>0</v>
      </c>
      <c r="E13" s="3">
        <f>(C13-D13)</f>
        <v>431784</v>
      </c>
      <c r="F13" s="3">
        <f>F14-(SUM(F10:F12))</f>
        <v>6965</v>
      </c>
      <c r="G13" s="4">
        <f>F13/B13</f>
        <v>6.902874132804757</v>
      </c>
      <c r="H13" s="7">
        <f>H14-(SUM(H10:H12))</f>
        <v>6000</v>
      </c>
      <c r="I13" s="4">
        <f>H13/B13</f>
        <v>5.946481665014867</v>
      </c>
      <c r="J13" s="4">
        <f>G13/(E13/B13)*100</f>
        <v>1.6130750560465419</v>
      </c>
      <c r="K13" s="17"/>
      <c r="L13" s="12"/>
    </row>
    <row r="14" spans="1:11" ht="12.75">
      <c r="A14" s="1" t="s">
        <v>13</v>
      </c>
      <c r="B14" s="9">
        <v>1009</v>
      </c>
      <c r="C14" s="3">
        <v>431784</v>
      </c>
      <c r="D14" s="3">
        <v>0</v>
      </c>
      <c r="E14" s="3">
        <f>(C14-D14)</f>
        <v>431784</v>
      </c>
      <c r="F14" s="8">
        <v>23936</v>
      </c>
      <c r="G14" s="4">
        <f>F14/B14</f>
        <v>23.722497522299307</v>
      </c>
      <c r="H14" s="7">
        <v>19500</v>
      </c>
      <c r="I14" s="4">
        <f>H14/B14</f>
        <v>19.326065411298316</v>
      </c>
      <c r="J14" s="4">
        <f>G14/(E14/B14)*100</f>
        <v>5.543512496989235</v>
      </c>
      <c r="K14" s="17"/>
    </row>
    <row r="15" spans="1:10" ht="12.75">
      <c r="A15" s="1"/>
      <c r="B15" s="9"/>
      <c r="C15" s="3"/>
      <c r="D15" s="3"/>
      <c r="E15" s="3"/>
      <c r="F15" s="3"/>
      <c r="G15" s="4"/>
      <c r="H15" s="4"/>
      <c r="I15" s="4"/>
      <c r="J15" s="1"/>
    </row>
    <row r="16" spans="1:10" ht="12.75">
      <c r="A16" s="1" t="s">
        <v>18</v>
      </c>
      <c r="B16" s="15"/>
      <c r="C16" s="3"/>
      <c r="D16" s="3"/>
      <c r="E16" s="3"/>
      <c r="F16" s="3"/>
      <c r="G16" s="4"/>
      <c r="H16" s="4"/>
      <c r="I16" s="4"/>
      <c r="J16" s="1"/>
    </row>
    <row r="17" spans="1:10" ht="12.75">
      <c r="A17" s="1" t="s">
        <v>9</v>
      </c>
      <c r="B17" s="9">
        <v>1009</v>
      </c>
      <c r="C17" s="3">
        <v>435923</v>
      </c>
      <c r="D17" s="3">
        <v>0</v>
      </c>
      <c r="E17" s="3">
        <f>(C17-D17)</f>
        <v>435923</v>
      </c>
      <c r="F17" s="8">
        <v>9491</v>
      </c>
      <c r="G17" s="4">
        <f>F17/B17</f>
        <v>9.406342913776015</v>
      </c>
      <c r="H17" s="7">
        <v>5000</v>
      </c>
      <c r="I17" s="4">
        <f>H17/B17</f>
        <v>4.955401387512389</v>
      </c>
      <c r="J17" s="4">
        <f>G17/(E17/B17)*100</f>
        <v>2.177219371310988</v>
      </c>
    </row>
    <row r="18" spans="1:10" ht="12.75">
      <c r="A18" s="1" t="s">
        <v>10</v>
      </c>
      <c r="B18" s="9">
        <v>1009</v>
      </c>
      <c r="C18" s="3">
        <v>424097</v>
      </c>
      <c r="D18" s="3">
        <v>0</v>
      </c>
      <c r="E18" s="3">
        <f>(C18-D18)</f>
        <v>424097</v>
      </c>
      <c r="F18" s="8">
        <v>-7045</v>
      </c>
      <c r="G18" s="4">
        <f>F18/B18</f>
        <v>-6.982160555004955</v>
      </c>
      <c r="H18" s="7">
        <v>5000</v>
      </c>
      <c r="I18" s="4">
        <f>H18/B18</f>
        <v>4.955401387512389</v>
      </c>
      <c r="J18" s="4">
        <f>G18/(E18/B18)*100</f>
        <v>-1.6611765704544008</v>
      </c>
    </row>
    <row r="19" spans="1:10" ht="12.75">
      <c r="A19" s="1" t="s">
        <v>11</v>
      </c>
      <c r="B19" s="9">
        <v>1009</v>
      </c>
      <c r="C19" s="3">
        <v>434919</v>
      </c>
      <c r="D19" s="3">
        <v>0</v>
      </c>
      <c r="E19" s="3">
        <f>(C19-D19)</f>
        <v>434919</v>
      </c>
      <c r="F19" s="8">
        <v>15945</v>
      </c>
      <c r="G19" s="4">
        <f>F19/B19</f>
        <v>15.802775024777008</v>
      </c>
      <c r="H19" s="7">
        <v>5000</v>
      </c>
      <c r="I19" s="4">
        <f>H19/B19</f>
        <v>4.955401387512389</v>
      </c>
      <c r="J19" s="4">
        <f>G19/(E19/B19)*100</f>
        <v>3.6661999130872647</v>
      </c>
    </row>
    <row r="20" spans="1:10" ht="12.75">
      <c r="A20" s="1" t="s">
        <v>12</v>
      </c>
      <c r="B20" s="9">
        <v>1009</v>
      </c>
      <c r="C20" s="3">
        <v>446216</v>
      </c>
      <c r="D20" s="3">
        <v>0</v>
      </c>
      <c r="E20" s="3">
        <f>(C20-D20)</f>
        <v>446216</v>
      </c>
      <c r="F20" s="3">
        <f>F21-(SUM(F17:F19))</f>
        <v>16891</v>
      </c>
      <c r="G20" s="4">
        <f>F20/B20</f>
        <v>16.74033696729435</v>
      </c>
      <c r="H20" s="7">
        <f>H21-(SUM(H17:H19))</f>
        <v>6000</v>
      </c>
      <c r="I20" s="4">
        <f>H20/B20</f>
        <v>5.946481665014867</v>
      </c>
      <c r="J20" s="4">
        <f>G20/(E20/B20)*100</f>
        <v>3.7853864496118472</v>
      </c>
    </row>
    <row r="21" spans="1:10" ht="12.75">
      <c r="A21" s="1" t="s">
        <v>13</v>
      </c>
      <c r="B21" s="9">
        <v>1009</v>
      </c>
      <c r="C21" s="3">
        <v>446216</v>
      </c>
      <c r="D21" s="3">
        <v>0</v>
      </c>
      <c r="E21" s="3">
        <f>(C21-D21)</f>
        <v>446216</v>
      </c>
      <c r="F21" s="8">
        <v>35282</v>
      </c>
      <c r="G21" s="4">
        <f>F21/B21</f>
        <v>34.967294350842415</v>
      </c>
      <c r="H21" s="7">
        <v>21000</v>
      </c>
      <c r="I21" s="4">
        <f>H21/B21</f>
        <v>20.81268582755203</v>
      </c>
      <c r="J21" s="4">
        <f>G21/(E21/B21)*100</f>
        <v>7.90693296520071</v>
      </c>
    </row>
    <row r="22" spans="1:10" ht="12.75">
      <c r="A22" s="1"/>
      <c r="B22" s="9"/>
      <c r="C22" s="3"/>
      <c r="D22" s="3"/>
      <c r="E22" s="3"/>
      <c r="F22" s="3"/>
      <c r="G22" s="3"/>
      <c r="H22" s="3"/>
      <c r="I22" s="3"/>
      <c r="J22" s="3"/>
    </row>
    <row r="23" spans="1:10" ht="12.75">
      <c r="A23" s="1" t="s">
        <v>17</v>
      </c>
      <c r="B23" s="15"/>
      <c r="C23" s="3"/>
      <c r="D23" s="3"/>
      <c r="E23" s="3"/>
      <c r="F23" s="3"/>
      <c r="G23" s="4"/>
      <c r="H23" s="4"/>
      <c r="I23" s="4"/>
      <c r="J23" s="1"/>
    </row>
    <row r="24" spans="1:10" ht="12.75">
      <c r="A24" s="1" t="s">
        <v>9</v>
      </c>
      <c r="B24" s="9">
        <v>1009</v>
      </c>
      <c r="C24" s="3">
        <v>458221</v>
      </c>
      <c r="D24" s="3">
        <v>0</v>
      </c>
      <c r="E24" s="3">
        <f>(C24-D24)</f>
        <v>458221</v>
      </c>
      <c r="F24" s="8">
        <v>16870</v>
      </c>
      <c r="G24" s="4">
        <f>F24/B24</f>
        <v>16.7195242814668</v>
      </c>
      <c r="H24" s="7">
        <v>5000</v>
      </c>
      <c r="I24" s="4">
        <f>H24/B24</f>
        <v>4.955401387512389</v>
      </c>
      <c r="J24" s="4">
        <f>G24/(E24/B24)*100</f>
        <v>3.681629606674509</v>
      </c>
    </row>
    <row r="25" spans="1:10" ht="12.75">
      <c r="A25" s="1" t="s">
        <v>10</v>
      </c>
      <c r="B25" s="9">
        <v>1009</v>
      </c>
      <c r="C25" s="8">
        <v>456789</v>
      </c>
      <c r="D25" s="3">
        <v>0</v>
      </c>
      <c r="E25" s="3">
        <f>(C25-D25)</f>
        <v>456789</v>
      </c>
      <c r="F25" s="8">
        <v>3472</v>
      </c>
      <c r="G25" s="4">
        <f>F25/B25</f>
        <v>3.4410307234886024</v>
      </c>
      <c r="H25" s="7">
        <v>5000</v>
      </c>
      <c r="I25" s="4">
        <f>H25/B25</f>
        <v>4.955401387512389</v>
      </c>
      <c r="J25" s="4">
        <f>G25/(E25/B25)*100</f>
        <v>0.7600883558929833</v>
      </c>
    </row>
    <row r="26" spans="1:10" ht="12.75">
      <c r="A26" s="1" t="s">
        <v>11</v>
      </c>
      <c r="B26" s="9">
        <v>1009</v>
      </c>
      <c r="C26" s="3">
        <v>460487</v>
      </c>
      <c r="D26" s="3">
        <v>0</v>
      </c>
      <c r="E26" s="3">
        <f>(C26-D26)</f>
        <v>460487</v>
      </c>
      <c r="F26" s="8">
        <v>11853</v>
      </c>
      <c r="G26" s="4">
        <f>F26/B26</f>
        <v>11.747274529236869</v>
      </c>
      <c r="H26" s="7">
        <v>8000</v>
      </c>
      <c r="I26" s="4">
        <f>H26/B26</f>
        <v>7.928642220019822</v>
      </c>
      <c r="J26" s="4">
        <f>G26/(E26/B26)*100</f>
        <v>2.574014032969443</v>
      </c>
    </row>
    <row r="27" spans="1:10" ht="12.75">
      <c r="A27" s="1" t="s">
        <v>12</v>
      </c>
      <c r="B27" s="9">
        <v>1009</v>
      </c>
      <c r="C27" s="3">
        <v>460416</v>
      </c>
      <c r="D27" s="3">
        <v>0</v>
      </c>
      <c r="E27" s="3">
        <f>(C27-D27)</f>
        <v>460416</v>
      </c>
      <c r="F27" s="3">
        <f>F28-(SUM(F24:F26))</f>
        <v>10179</v>
      </c>
      <c r="G27" s="4">
        <f>F27/B27</f>
        <v>10.08820614469772</v>
      </c>
      <c r="H27" s="7">
        <f>H28-(SUM(H24:H26))</f>
        <v>10000</v>
      </c>
      <c r="I27" s="4">
        <f>H27/B27</f>
        <v>9.910802775024777</v>
      </c>
      <c r="J27" s="4">
        <f>G27/(E27/B27)*100</f>
        <v>2.2108267306088405</v>
      </c>
    </row>
    <row r="28" spans="1:10" ht="12.75">
      <c r="A28" s="1" t="s">
        <v>13</v>
      </c>
      <c r="B28" s="9">
        <v>1009</v>
      </c>
      <c r="C28" s="3">
        <v>460416</v>
      </c>
      <c r="D28" s="3">
        <v>0</v>
      </c>
      <c r="E28" s="3">
        <f>(C28-D28)</f>
        <v>460416</v>
      </c>
      <c r="F28" s="8">
        <v>42374</v>
      </c>
      <c r="G28" s="4">
        <f>F28/B28</f>
        <v>41.99603567888999</v>
      </c>
      <c r="H28" s="7">
        <v>28000</v>
      </c>
      <c r="I28" s="4">
        <f>H28/B28</f>
        <v>27.750247770069375</v>
      </c>
      <c r="J28" s="4">
        <f>G28/(E28/B28)*100</f>
        <v>9.203416041145399</v>
      </c>
    </row>
    <row r="29" spans="1:10" ht="12.75">
      <c r="A29" s="1"/>
      <c r="B29" s="9"/>
      <c r="C29" s="3"/>
      <c r="D29" s="3"/>
      <c r="E29" s="3"/>
      <c r="F29" s="3"/>
      <c r="G29" s="3"/>
      <c r="H29" s="3"/>
      <c r="I29" s="3"/>
      <c r="J29" s="3"/>
    </row>
    <row r="30" spans="1:10" ht="12.75">
      <c r="A30" s="1" t="s">
        <v>16</v>
      </c>
      <c r="B30" s="15"/>
      <c r="C30" s="3"/>
      <c r="D30" s="3"/>
      <c r="E30" s="3"/>
      <c r="F30" s="3"/>
      <c r="G30" s="4"/>
      <c r="H30" s="4"/>
      <c r="I30" s="4"/>
      <c r="J30" s="1"/>
    </row>
    <row r="31" spans="1:10" ht="12.75">
      <c r="A31" s="1" t="s">
        <v>9</v>
      </c>
      <c r="B31" s="9">
        <v>1009</v>
      </c>
      <c r="C31" s="3">
        <v>463313</v>
      </c>
      <c r="D31" s="3">
        <v>0</v>
      </c>
      <c r="E31" s="3">
        <f>(C31-D31)</f>
        <v>463313</v>
      </c>
      <c r="F31" s="8">
        <v>11018</v>
      </c>
      <c r="G31" s="4">
        <f>F31/B31</f>
        <v>10.919722497522299</v>
      </c>
      <c r="H31" s="7">
        <v>8000</v>
      </c>
      <c r="I31" s="4">
        <f>H31/B31</f>
        <v>7.928642220019822</v>
      </c>
      <c r="J31" s="4">
        <f>G31/(E31/B31)*100</f>
        <v>2.37808997373266</v>
      </c>
    </row>
    <row r="32" spans="1:10" ht="12.75">
      <c r="A32" s="1" t="s">
        <v>10</v>
      </c>
      <c r="B32" s="9">
        <v>1009</v>
      </c>
      <c r="C32" s="3">
        <v>470108</v>
      </c>
      <c r="D32" s="3">
        <v>0</v>
      </c>
      <c r="E32" s="3">
        <f>(C32-D32)</f>
        <v>470108</v>
      </c>
      <c r="F32" s="8">
        <v>14735</v>
      </c>
      <c r="G32" s="4">
        <f>F32/B32</f>
        <v>14.60356788899901</v>
      </c>
      <c r="H32" s="7">
        <v>8000</v>
      </c>
      <c r="I32" s="4">
        <f>H32/B32</f>
        <v>7.928642220019822</v>
      </c>
      <c r="J32" s="4">
        <f>G32/(E32/B32)*100</f>
        <v>3.134386141056949</v>
      </c>
    </row>
    <row r="33" spans="1:10" ht="12.75">
      <c r="A33" s="1" t="s">
        <v>11</v>
      </c>
      <c r="B33" s="9">
        <v>1009</v>
      </c>
      <c r="C33" s="3">
        <v>476638</v>
      </c>
      <c r="D33" s="3">
        <v>0</v>
      </c>
      <c r="E33" s="3">
        <f>(C33-D33)</f>
        <v>476638</v>
      </c>
      <c r="F33" s="8">
        <v>14210</v>
      </c>
      <c r="G33" s="4">
        <f>F33/B33</f>
        <v>14.083250743310208</v>
      </c>
      <c r="H33" s="7">
        <v>8000</v>
      </c>
      <c r="I33" s="4">
        <f>H33/B33</f>
        <v>7.928642220019822</v>
      </c>
      <c r="J33" s="4">
        <f>G33/(E33/B33)*100</f>
        <v>2.9812981759742194</v>
      </c>
    </row>
    <row r="34" spans="1:10" ht="12.75">
      <c r="A34" s="1" t="s">
        <v>12</v>
      </c>
      <c r="B34" s="9">
        <v>1009</v>
      </c>
      <c r="C34" s="3">
        <v>479610</v>
      </c>
      <c r="D34" s="3">
        <v>0</v>
      </c>
      <c r="E34" s="3">
        <f>(C34-D34)</f>
        <v>479610</v>
      </c>
      <c r="F34" s="3">
        <f>F35-(SUM(F31:F33))</f>
        <v>11015</v>
      </c>
      <c r="G34" s="4">
        <f>F34/B34</f>
        <v>10.916749256689792</v>
      </c>
      <c r="H34" s="7">
        <f>H35-(SUM(H31:H33))</f>
        <v>8000</v>
      </c>
      <c r="I34" s="4">
        <f>H34/B34</f>
        <v>7.928642220019822</v>
      </c>
      <c r="J34" s="4">
        <f>G34/(E34/B34)*100</f>
        <v>2.296657701048769</v>
      </c>
    </row>
    <row r="35" spans="1:10" ht="12.75">
      <c r="A35" s="1" t="s">
        <v>13</v>
      </c>
      <c r="B35" s="9">
        <v>1009</v>
      </c>
      <c r="C35" s="3">
        <v>479610</v>
      </c>
      <c r="D35" s="3">
        <v>0</v>
      </c>
      <c r="E35" s="3">
        <f>(C35-D35)</f>
        <v>479610</v>
      </c>
      <c r="F35" s="8">
        <v>50978</v>
      </c>
      <c r="G35" s="4">
        <f>F35/B35</f>
        <v>50.52329038652131</v>
      </c>
      <c r="H35" s="7">
        <v>32000</v>
      </c>
      <c r="I35" s="4">
        <f>H35/B35</f>
        <v>31.714568880079288</v>
      </c>
      <c r="J35" s="4">
        <f>G35/(E35/B35)*100</f>
        <v>10.629052772043952</v>
      </c>
    </row>
    <row r="36" spans="1:10" ht="12.75">
      <c r="A36" s="1"/>
      <c r="B36" s="9"/>
      <c r="C36" s="3"/>
      <c r="D36" s="3"/>
      <c r="E36" s="3"/>
      <c r="F36" s="3"/>
      <c r="G36" s="3"/>
      <c r="H36" s="3"/>
      <c r="I36" s="3"/>
      <c r="J36" s="3"/>
    </row>
    <row r="37" spans="1:10" ht="12.75">
      <c r="A37" s="1" t="s">
        <v>15</v>
      </c>
      <c r="B37" s="15"/>
      <c r="C37" s="3"/>
      <c r="D37" s="3"/>
      <c r="E37" s="3"/>
      <c r="F37" s="3"/>
      <c r="G37" s="4"/>
      <c r="H37" s="4"/>
      <c r="I37" s="4"/>
      <c r="J37" s="1"/>
    </row>
    <row r="38" spans="1:10" ht="12.75">
      <c r="A38" s="1" t="s">
        <v>9</v>
      </c>
      <c r="B38" s="9">
        <v>1009</v>
      </c>
      <c r="C38" s="3">
        <v>490340</v>
      </c>
      <c r="D38" s="3">
        <v>0</v>
      </c>
      <c r="E38" s="3">
        <f>(C38-D38)</f>
        <v>490340</v>
      </c>
      <c r="F38" s="8">
        <v>16762</v>
      </c>
      <c r="G38" s="4">
        <f>F38/B38</f>
        <v>16.61248761149653</v>
      </c>
      <c r="H38" s="7">
        <v>6250</v>
      </c>
      <c r="I38" s="4">
        <f aca="true" t="shared" si="0" ref="I38:I44">H38/B38</f>
        <v>6.194251734390486</v>
      </c>
      <c r="J38" s="4">
        <f>G38/(E38/B38)*100</f>
        <v>3.418444344740384</v>
      </c>
    </row>
    <row r="39" spans="1:10" ht="12.75">
      <c r="A39" s="1" t="s">
        <v>10</v>
      </c>
      <c r="B39" s="9">
        <v>1009</v>
      </c>
      <c r="C39" s="3">
        <v>490680</v>
      </c>
      <c r="D39" s="3">
        <v>0</v>
      </c>
      <c r="E39" s="3">
        <f>(C39-D39)</f>
        <v>490680</v>
      </c>
      <c r="F39" s="8">
        <v>6612</v>
      </c>
      <c r="G39" s="4">
        <f>F39/B39</f>
        <v>6.553022794846383</v>
      </c>
      <c r="H39" s="7">
        <f>12500-H38</f>
        <v>6250</v>
      </c>
      <c r="I39" s="4">
        <f t="shared" si="0"/>
        <v>6.194251734390486</v>
      </c>
      <c r="J39" s="4">
        <f>G39/(E39/B39)*100</f>
        <v>1.3475177304964538</v>
      </c>
    </row>
    <row r="40" spans="1:10" ht="12.75">
      <c r="A40" s="1" t="s">
        <v>11</v>
      </c>
      <c r="B40" s="9">
        <v>1009</v>
      </c>
      <c r="C40" s="3">
        <v>468417</v>
      </c>
      <c r="D40" s="3">
        <v>0</v>
      </c>
      <c r="E40" s="3">
        <f>(C40-D40)</f>
        <v>468417</v>
      </c>
      <c r="F40" s="8">
        <v>-15892</v>
      </c>
      <c r="G40" s="4">
        <f>F40/B40</f>
        <v>-15.750247770069375</v>
      </c>
      <c r="H40" s="18">
        <f>18750-H39-H38</f>
        <v>6250</v>
      </c>
      <c r="I40" s="4">
        <f t="shared" si="0"/>
        <v>6.194251734390486</v>
      </c>
      <c r="J40" s="4">
        <f>G40/(E40/B40)*100</f>
        <v>-3.3927035099067706</v>
      </c>
    </row>
    <row r="41" spans="1:10" ht="12.75">
      <c r="A41" s="1" t="s">
        <v>12</v>
      </c>
      <c r="B41" s="9">
        <v>1009</v>
      </c>
      <c r="C41" s="3">
        <v>839869</v>
      </c>
      <c r="D41" s="3">
        <v>0</v>
      </c>
      <c r="E41" s="3">
        <f>(C41-D41)</f>
        <v>839869</v>
      </c>
      <c r="F41" s="3">
        <f>F42-(SUM(F38:F40))</f>
        <v>1424</v>
      </c>
      <c r="G41" s="4">
        <f>F41/B41</f>
        <v>1.4112983151635283</v>
      </c>
      <c r="H41" s="7">
        <f>H42-(SUM(H38:H40))</f>
        <v>1284</v>
      </c>
      <c r="I41" s="4">
        <f t="shared" si="0"/>
        <v>1.2725470763131814</v>
      </c>
      <c r="J41" s="4">
        <f>G41/(E41/B41)*100</f>
        <v>0.16955025128918916</v>
      </c>
    </row>
    <row r="42" spans="1:10" ht="12.75">
      <c r="A42" s="1" t="s">
        <v>13</v>
      </c>
      <c r="B42" s="9">
        <v>1009</v>
      </c>
      <c r="C42" s="3">
        <v>839869</v>
      </c>
      <c r="D42" s="3">
        <v>0</v>
      </c>
      <c r="E42" s="3">
        <f>(C42-D42)</f>
        <v>839869</v>
      </c>
      <c r="F42" s="8">
        <v>8906</v>
      </c>
      <c r="G42" s="4">
        <f>F42/B42</f>
        <v>8.826560951437067</v>
      </c>
      <c r="H42" s="7">
        <v>20034</v>
      </c>
      <c r="I42" s="4">
        <f t="shared" si="0"/>
        <v>19.85530227948464</v>
      </c>
      <c r="J42" s="4">
        <f>G42/(E42/B42)*100</f>
        <v>1.0604034676836507</v>
      </c>
    </row>
    <row r="43" spans="1:10" ht="12.75">
      <c r="A43" s="1"/>
      <c r="B43" s="3"/>
      <c r="C43" s="3"/>
      <c r="D43" s="3"/>
      <c r="E43" s="3"/>
      <c r="F43" s="3"/>
      <c r="G43" s="3"/>
      <c r="H43" s="3"/>
      <c r="I43" s="3"/>
      <c r="J43" s="3"/>
    </row>
    <row r="44" spans="1:11" ht="12.75">
      <c r="A44" s="1" t="s">
        <v>14</v>
      </c>
      <c r="B44" s="9">
        <v>1009</v>
      </c>
      <c r="C44" s="9">
        <v>700854</v>
      </c>
      <c r="D44" s="9">
        <v>0</v>
      </c>
      <c r="E44" s="9">
        <f>(C44-D44)</f>
        <v>700854</v>
      </c>
      <c r="F44" s="10">
        <v>11801</v>
      </c>
      <c r="G44" s="13">
        <f>F44/B44</f>
        <v>11.695738354806739</v>
      </c>
      <c r="H44" s="14">
        <v>70000</v>
      </c>
      <c r="I44" s="13">
        <f t="shared" si="0"/>
        <v>69.37561942517344</v>
      </c>
      <c r="J44" s="13">
        <f>G44/(E44/B44)*100</f>
        <v>1.6838029033150983</v>
      </c>
      <c r="K44" s="16" t="s">
        <v>24</v>
      </c>
    </row>
    <row r="45" spans="1:10" ht="12.75">
      <c r="A45" s="2"/>
      <c r="B45" s="2"/>
      <c r="C45" s="2"/>
      <c r="D45" s="2"/>
      <c r="E45" s="2"/>
      <c r="F45" s="2"/>
      <c r="G45" s="2"/>
      <c r="H45" s="2"/>
      <c r="I45" s="2"/>
      <c r="J45" s="2"/>
    </row>
    <row r="46" spans="1:10" ht="12.75">
      <c r="A46" s="2"/>
      <c r="B46" s="2"/>
      <c r="C46" s="2"/>
      <c r="D46" s="2"/>
      <c r="E46" s="2"/>
      <c r="F46" s="2"/>
      <c r="G46" s="2"/>
      <c r="H46" s="2"/>
      <c r="I46" s="2"/>
      <c r="J46" s="2"/>
    </row>
    <row r="47" spans="1:15" ht="12.75" customHeight="1">
      <c r="A47" s="23" t="s">
        <v>26</v>
      </c>
      <c r="B47" s="23"/>
      <c r="C47" s="23"/>
      <c r="D47" s="23"/>
      <c r="E47" s="23"/>
      <c r="F47" s="23"/>
      <c r="G47" s="23"/>
      <c r="H47" s="23"/>
      <c r="I47" s="23"/>
      <c r="J47" s="23"/>
      <c r="K47" s="19"/>
      <c r="L47" s="19"/>
      <c r="M47" s="19"/>
      <c r="N47" s="19"/>
      <c r="O47" s="19"/>
    </row>
    <row r="48" spans="1:15" ht="12.75">
      <c r="A48" s="23"/>
      <c r="B48" s="23"/>
      <c r="C48" s="23"/>
      <c r="D48" s="23"/>
      <c r="E48" s="23"/>
      <c r="F48" s="23"/>
      <c r="G48" s="23"/>
      <c r="H48" s="23"/>
      <c r="I48" s="23"/>
      <c r="J48" s="23"/>
      <c r="K48" s="19"/>
      <c r="L48" s="19"/>
      <c r="M48" s="19"/>
      <c r="N48" s="19"/>
      <c r="O48" s="19"/>
    </row>
    <row r="49" spans="1:15" ht="12.75">
      <c r="A49" s="23"/>
      <c r="B49" s="23"/>
      <c r="C49" s="23"/>
      <c r="D49" s="23"/>
      <c r="E49" s="23"/>
      <c r="F49" s="23"/>
      <c r="G49" s="23"/>
      <c r="H49" s="23"/>
      <c r="I49" s="23"/>
      <c r="J49" s="23"/>
      <c r="K49" s="19"/>
      <c r="L49" s="19"/>
      <c r="M49" s="19"/>
      <c r="N49" s="19"/>
      <c r="O49" s="19"/>
    </row>
  </sheetData>
  <sheetProtection/>
  <mergeCells count="13">
    <mergeCell ref="A47:J49"/>
    <mergeCell ref="A6:A8"/>
    <mergeCell ref="B6:B8"/>
    <mergeCell ref="E6:E8"/>
    <mergeCell ref="G6:G8"/>
    <mergeCell ref="I6:I8"/>
    <mergeCell ref="J6:J8"/>
    <mergeCell ref="B1:I1"/>
    <mergeCell ref="B2:I2"/>
    <mergeCell ref="B3:I3"/>
    <mergeCell ref="B4:I4"/>
    <mergeCell ref="C6:C8"/>
    <mergeCell ref="D6:D8"/>
  </mergeCells>
  <printOptions/>
  <pageMargins left="0.75" right="0.75" top="1" bottom="1" header="0.5" footer="0.5"/>
  <pageSetup fitToHeight="1" fitToWidth="1" horizontalDpi="600" verticalDpi="600" orientation="landscape" scale="72" r:id="rId1"/>
  <headerFooter alignWithMargins="0">
    <oddHeader>&amp;R&amp;8KPSC Case No. 2014-00396
Commission Staff's First Set of Data Requests 
 Order Dated November 24, 2014
Item No. 6 
Schedule 6b
Page 1 of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2014-12-11T17:48:11Z</cp:lastPrinted>
  <dcterms:created xsi:type="dcterms:W3CDTF">2005-09-26T17:23:10Z</dcterms:created>
  <dcterms:modified xsi:type="dcterms:W3CDTF">2015-01-06T14:23:40Z</dcterms:modified>
  <cp:category/>
  <cp:version/>
  <cp:contentType/>
  <cp:contentStatus/>
</cp:coreProperties>
</file>