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1640" tabRatio="928" activeTab="1"/>
  </bookViews>
  <sheets>
    <sheet name="Schedule 4a - Page 1" sheetId="1" r:id="rId1"/>
    <sheet name="Schedule 4a - Page 2" sheetId="2" r:id="rId2"/>
  </sheets>
  <definedNames>
    <definedName name="_xlnm.Print_Area" localSheetId="0">'Schedule 4a - Page 1'!$A$1:$K$35</definedName>
    <definedName name="_xlnm.Print_Area" localSheetId="1">'Schedule 4a - Page 2'!$A$1:$L$39</definedName>
  </definedNames>
  <calcPr fullCalcOnLoad="1"/>
</workbook>
</file>

<file path=xl/sharedStrings.xml><?xml version="1.0" encoding="utf-8"?>
<sst xmlns="http://schemas.openxmlformats.org/spreadsheetml/2006/main" count="100" uniqueCount="51">
  <si>
    <t>Line No.</t>
  </si>
  <si>
    <t>Kentucky Power Company</t>
  </si>
  <si>
    <t>Total Long-term Debt and Annualized Cost</t>
  </si>
  <si>
    <t>Annualized Cost Rate</t>
  </si>
  <si>
    <t>[Total Col. (j) / Total Col. (d)]</t>
  </si>
  <si>
    <t>(1) Nominal Rate</t>
  </si>
  <si>
    <t>(2) Nominal Rate plus Discount or Premium Amortization</t>
  </si>
  <si>
    <t>(3) Nominal Rate plus Discount or Premium Amortization and Issuance Cost</t>
  </si>
  <si>
    <r>
      <t>Cost Rate at Issue</t>
    </r>
    <r>
      <rPr>
        <sz val="5"/>
        <rFont val="Arial"/>
        <family val="2"/>
      </rPr>
      <t>(2)</t>
    </r>
    <r>
      <rPr>
        <sz val="10"/>
        <rFont val="Arial"/>
        <family val="0"/>
      </rPr>
      <t xml:space="preserve"> (f)</t>
    </r>
  </si>
  <si>
    <t>Schedule of Outstanding Long-Term Debt</t>
  </si>
  <si>
    <t>Date of Maturity (c)</t>
  </si>
  <si>
    <t>Company (AEP)</t>
  </si>
  <si>
    <t>Senior Unsecured Notes - Series D</t>
  </si>
  <si>
    <t>n/a</t>
  </si>
  <si>
    <t>Baa2/BBB/BBB</t>
  </si>
  <si>
    <t>Note Payable to Parent</t>
  </si>
  <si>
    <t>Senior Unsecured</t>
  </si>
  <si>
    <t>Annualized Cost Col.(000s)  (d) x Col. (g); (j)</t>
  </si>
  <si>
    <t>Senior Unsecured Notes - Series E</t>
  </si>
  <si>
    <t>Type of Debt Issue
(a)</t>
  </si>
  <si>
    <t>Date of Issue
(b)</t>
  </si>
  <si>
    <t>Amount Outstanding (000s)
(d)</t>
  </si>
  <si>
    <r>
      <t>Coupon Interest Rate</t>
    </r>
    <r>
      <rPr>
        <sz val="5"/>
        <rFont val="Arial"/>
        <family val="2"/>
      </rPr>
      <t xml:space="preserve">(1)
</t>
    </r>
    <r>
      <rPr>
        <sz val="10"/>
        <rFont val="Arial"/>
        <family val="0"/>
      </rPr>
      <t>(e)</t>
    </r>
  </si>
  <si>
    <r>
      <t>Cost Rate at Maturity</t>
    </r>
    <r>
      <rPr>
        <sz val="5"/>
        <rFont val="Arial"/>
        <family val="2"/>
      </rPr>
      <t>(3)</t>
    </r>
    <r>
      <rPr>
        <sz val="10"/>
        <rFont val="Arial"/>
        <family val="0"/>
      </rPr>
      <t xml:space="preserve"> 
(g)</t>
    </r>
  </si>
  <si>
    <r>
      <t>Bond Rating at time of Issue</t>
    </r>
    <r>
      <rPr>
        <sz val="5"/>
        <rFont val="Arial"/>
        <family val="2"/>
      </rPr>
      <t>(4)</t>
    </r>
    <r>
      <rPr>
        <sz val="10"/>
        <rFont val="Arial"/>
        <family val="0"/>
      </rPr>
      <t xml:space="preserve"> 
(h)</t>
    </r>
  </si>
  <si>
    <t>Type of Obligation 
(i)</t>
  </si>
  <si>
    <t>Senior Unsecured Notes - Series F</t>
  </si>
  <si>
    <t>Senior Unsecured Notes - Series G</t>
  </si>
  <si>
    <t>Senior Unsecured Notes - Series H</t>
  </si>
  <si>
    <t>For the Year Ended December 31, 2013</t>
  </si>
  <si>
    <t>Term Loan</t>
  </si>
  <si>
    <t>Case No. 2014-00396</t>
  </si>
  <si>
    <t>For the Test Year Ended September 30, 2014</t>
  </si>
  <si>
    <t>Type of Debt Issue (a)</t>
  </si>
  <si>
    <t>Date of Issue (b)</t>
  </si>
  <si>
    <t>Amount Outstanding (000s) (d)</t>
  </si>
  <si>
    <r>
      <t xml:space="preserve">Coupon Interest Rate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(e)</t>
    </r>
  </si>
  <si>
    <r>
      <t xml:space="preserve">Cost Rate at Issue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(f)</t>
    </r>
  </si>
  <si>
    <r>
      <t xml:space="preserve">Cost Rate at Maturity </t>
    </r>
    <r>
      <rPr>
        <vertAlign val="superscript"/>
        <sz val="10"/>
        <rFont val="Arial"/>
        <family val="2"/>
      </rPr>
      <t xml:space="preserve">(3)
</t>
    </r>
    <r>
      <rPr>
        <sz val="10"/>
        <rFont val="Arial"/>
        <family val="0"/>
      </rPr>
      <t>(g)</t>
    </r>
  </si>
  <si>
    <r>
      <t xml:space="preserve">Bond Rating at time of Issue </t>
    </r>
    <r>
      <rPr>
        <vertAlign val="superscript"/>
        <sz val="10"/>
        <rFont val="Arial"/>
        <family val="2"/>
      </rPr>
      <t>(4)</t>
    </r>
    <r>
      <rPr>
        <sz val="10"/>
        <rFont val="Arial"/>
        <family val="0"/>
      </rPr>
      <t xml:space="preserve">
(h)</t>
    </r>
  </si>
  <si>
    <t>Annualized Cost Col.(000s) (d) x Col. (g); 
(j)</t>
  </si>
  <si>
    <r>
      <t xml:space="preserve">Actual Test Year Interest Cost (000s)  </t>
    </r>
    <r>
      <rPr>
        <sz val="5"/>
        <rFont val="Arial"/>
        <family val="2"/>
      </rPr>
      <t xml:space="preserve">(5) </t>
    </r>
    <r>
      <rPr>
        <sz val="10"/>
        <rFont val="Arial"/>
        <family val="2"/>
      </rPr>
      <t>(k)</t>
    </r>
  </si>
  <si>
    <t xml:space="preserve"> </t>
  </si>
  <si>
    <t>Pollution Control Bond - Series 2014A</t>
  </si>
  <si>
    <t>Aa1/AA</t>
  </si>
  <si>
    <t>Pollution Control Bond</t>
  </si>
  <si>
    <t>Senior Unsecured Notes - Series A</t>
  </si>
  <si>
    <t>Actual Test Year Cost Rate</t>
  </si>
  <si>
    <t>(5) Sum of Accrued Interest Amortization of Discount or Premium and Issuance Cost</t>
  </si>
  <si>
    <t>(4) Standard and Poor's, Moody's, etc.</t>
  </si>
  <si>
    <t>Affiliated Note Payable to Parent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</si>
</sst>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mm/dd/yy"/>
    <numFmt numFmtId="170" formatCode="0.000%"/>
    <numFmt numFmtId="171" formatCode="&quot;$&quot;#,##0.000_);\(&quot;$&quot;#,##0.000\)"/>
    <numFmt numFmtId="172" formatCode="[$-409]dddd\,\ mmmm\ dd\,\ yyyy"/>
    <numFmt numFmtId="173" formatCode="_(* #,##0.000_);_(* \(#,##0.000\);_(* &quot;-&quot;???_);_(@_)"/>
    <numFmt numFmtId="174" formatCode="_(* #,##0.0000_);_(* \(#,##0.0000\);_(* &quot;-&quot;???_);_(@_)"/>
    <numFmt numFmtId="175" formatCode="[$-409]mmmm\-yy;@"/>
    <numFmt numFmtId="17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sz val="5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/>
    </xf>
    <xf numFmtId="5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0" xfId="60" applyNumberFormat="1" applyFont="1" applyFill="1" applyBorder="1" applyAlignment="1">
      <alignment horizontal="center"/>
    </xf>
    <xf numFmtId="170" fontId="0" fillId="0" borderId="0" xfId="6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57" applyNumberForma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10" fontId="0" fillId="0" borderId="0" xfId="0" applyNumberFormat="1" applyBorder="1" applyAlignment="1">
      <alignment horizontal="center"/>
    </xf>
    <xf numFmtId="10" fontId="0" fillId="0" borderId="0" xfId="62" applyNumberFormat="1" applyFont="1" applyFill="1" applyBorder="1" applyAlignment="1">
      <alignment horizontal="center"/>
    </xf>
    <xf numFmtId="170" fontId="0" fillId="0" borderId="0" xfId="62" applyNumberFormat="1" applyFont="1" applyFill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170" fontId="0" fillId="0" borderId="0" xfId="62" applyNumberFormat="1" applyFont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/>
    </xf>
    <xf numFmtId="170" fontId="0" fillId="0" borderId="0" xfId="60" applyNumberFormat="1" applyBorder="1" applyAlignment="1">
      <alignment horizontal="center"/>
    </xf>
    <xf numFmtId="14" fontId="0" fillId="0" borderId="0" xfId="57" applyNumberFormat="1" applyBorder="1">
      <alignment/>
      <protection/>
    </xf>
    <xf numFmtId="5" fontId="0" fillId="0" borderId="0" xfId="0" applyNumberFormat="1" applyBorder="1" applyAlignment="1">
      <alignment/>
    </xf>
    <xf numFmtId="170" fontId="0" fillId="0" borderId="0" xfId="60" applyNumberFormat="1" applyFont="1" applyBorder="1" applyAlignment="1">
      <alignment/>
    </xf>
    <xf numFmtId="170" fontId="0" fillId="0" borderId="0" xfId="62" applyNumberFormat="1" applyBorder="1" applyAlignment="1">
      <alignment horizontal="center"/>
    </xf>
    <xf numFmtId="176" fontId="0" fillId="0" borderId="0" xfId="45" applyNumberFormat="1" applyFont="1" applyBorder="1" applyAlignment="1">
      <alignment/>
    </xf>
    <xf numFmtId="170" fontId="0" fillId="0" borderId="0" xfId="62" applyNumberFormat="1" applyFill="1" applyBorder="1" applyAlignment="1">
      <alignment horizontal="center"/>
    </xf>
    <xf numFmtId="170" fontId="0" fillId="0" borderId="0" xfId="62" applyNumberFormat="1" applyFont="1" applyBorder="1" applyAlignment="1">
      <alignment/>
    </xf>
    <xf numFmtId="170" fontId="0" fillId="0" borderId="0" xfId="62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L23" sqref="L23"/>
    </sheetView>
  </sheetViews>
  <sheetFormatPr defaultColWidth="9.140625" defaultRowHeight="12.75"/>
  <cols>
    <col min="2" max="2" width="30.7109375" style="0" bestFit="1" customWidth="1"/>
    <col min="3" max="3" width="10.140625" style="0" bestFit="1" customWidth="1"/>
    <col min="5" max="5" width="11.421875" style="0" customWidth="1"/>
    <col min="6" max="6" width="11.57421875" style="0" customWidth="1"/>
    <col min="8" max="8" width="13.140625" style="0" customWidth="1"/>
    <col min="9" max="9" width="26.00390625" style="0" customWidth="1"/>
    <col min="10" max="10" width="20.57421875" style="0" bestFit="1" customWidth="1"/>
    <col min="11" max="11" width="11.7109375" style="0" customWidth="1"/>
  </cols>
  <sheetData>
    <row r="1" spans="1:11" ht="12.75">
      <c r="A1" s="1"/>
      <c r="B1" s="1"/>
      <c r="C1" s="1"/>
      <c r="D1" s="30" t="s">
        <v>1</v>
      </c>
      <c r="E1" s="30"/>
      <c r="F1" s="30"/>
      <c r="G1" s="30"/>
      <c r="H1" s="1"/>
      <c r="I1" s="1"/>
      <c r="J1" s="1"/>
      <c r="K1" s="1"/>
    </row>
    <row r="2" spans="1:11" ht="12.75">
      <c r="A2" s="1"/>
      <c r="B2" s="1"/>
      <c r="C2" s="1"/>
      <c r="D2" s="31" t="s">
        <v>31</v>
      </c>
      <c r="E2" s="30"/>
      <c r="F2" s="30"/>
      <c r="G2" s="30"/>
      <c r="H2" s="1"/>
      <c r="I2" s="1"/>
      <c r="J2" s="1"/>
      <c r="K2" s="1"/>
    </row>
    <row r="3" spans="1:11" ht="12.75">
      <c r="A3" s="1"/>
      <c r="B3" s="1"/>
      <c r="C3" s="1"/>
      <c r="D3" s="30" t="s">
        <v>9</v>
      </c>
      <c r="E3" s="30"/>
      <c r="F3" s="30"/>
      <c r="G3" s="30"/>
      <c r="H3" s="1"/>
      <c r="I3" s="1"/>
      <c r="J3" s="1"/>
      <c r="K3" s="1"/>
    </row>
    <row r="4" spans="1:11" ht="12.75">
      <c r="A4" s="1"/>
      <c r="B4" s="1"/>
      <c r="C4" s="1"/>
      <c r="D4" s="32" t="s">
        <v>29</v>
      </c>
      <c r="E4" s="33"/>
      <c r="F4" s="33"/>
      <c r="G4" s="33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>
      <c r="A6" s="29" t="s">
        <v>0</v>
      </c>
      <c r="B6" s="29" t="s">
        <v>19</v>
      </c>
      <c r="C6" s="29" t="s">
        <v>20</v>
      </c>
      <c r="D6" s="29" t="s">
        <v>10</v>
      </c>
      <c r="E6" s="29" t="s">
        <v>21</v>
      </c>
      <c r="F6" s="29" t="s">
        <v>22</v>
      </c>
      <c r="G6" s="29" t="s">
        <v>8</v>
      </c>
      <c r="H6" s="29" t="s">
        <v>23</v>
      </c>
      <c r="I6" s="29" t="s">
        <v>24</v>
      </c>
      <c r="J6" s="29" t="s">
        <v>25</v>
      </c>
      <c r="K6" s="29" t="s">
        <v>17</v>
      </c>
    </row>
    <row r="7" spans="1:1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3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2" ht="12.75">
      <c r="A9" s="4">
        <v>1</v>
      </c>
      <c r="B9" s="1" t="s">
        <v>50</v>
      </c>
      <c r="C9" s="19">
        <v>38022</v>
      </c>
      <c r="D9" s="19">
        <v>42156</v>
      </c>
      <c r="E9" s="6">
        <v>20000</v>
      </c>
      <c r="F9" s="7">
        <v>0.0525</v>
      </c>
      <c r="G9" s="8">
        <v>0.0525</v>
      </c>
      <c r="H9" s="8">
        <v>0.0525</v>
      </c>
      <c r="I9" s="4" t="s">
        <v>13</v>
      </c>
      <c r="J9" s="4" t="s">
        <v>15</v>
      </c>
      <c r="K9" s="16">
        <f>E9*H9</f>
        <v>1050</v>
      </c>
      <c r="L9" s="5"/>
    </row>
    <row r="10" spans="1:12" ht="12.75">
      <c r="A10" s="4"/>
      <c r="B10" s="1" t="s">
        <v>11</v>
      </c>
      <c r="C10" s="4"/>
      <c r="D10" s="4"/>
      <c r="E10" s="6"/>
      <c r="F10" s="7"/>
      <c r="G10" s="8"/>
      <c r="H10" s="4"/>
      <c r="I10" s="4"/>
      <c r="J10" s="4"/>
      <c r="K10" s="16"/>
      <c r="L10" s="5"/>
    </row>
    <row r="11" spans="1:12" ht="12.75">
      <c r="A11" s="4">
        <v>2</v>
      </c>
      <c r="B11" s="1" t="s">
        <v>12</v>
      </c>
      <c r="C11" s="19">
        <v>37785</v>
      </c>
      <c r="D11" s="19">
        <v>48549</v>
      </c>
      <c r="E11" s="6">
        <v>75000</v>
      </c>
      <c r="F11" s="20">
        <v>0.05625</v>
      </c>
      <c r="G11" s="8">
        <v>0.05625</v>
      </c>
      <c r="H11" s="9">
        <v>0.05694</v>
      </c>
      <c r="I11" s="3" t="s">
        <v>14</v>
      </c>
      <c r="J11" s="4" t="s">
        <v>16</v>
      </c>
      <c r="K11" s="16">
        <f aca="true" t="shared" si="0" ref="K11:K16">E11*H11</f>
        <v>4270.5</v>
      </c>
      <c r="L11" s="5"/>
    </row>
    <row r="12" spans="1:12" ht="12.75">
      <c r="A12" s="4">
        <v>3</v>
      </c>
      <c r="B12" s="1" t="s">
        <v>18</v>
      </c>
      <c r="C12" s="19">
        <v>39336</v>
      </c>
      <c r="D12" s="19">
        <v>42993</v>
      </c>
      <c r="E12" s="6">
        <v>325000</v>
      </c>
      <c r="F12" s="20">
        <v>0.06</v>
      </c>
      <c r="G12" s="8">
        <v>0.0606899544322073</v>
      </c>
      <c r="H12" s="9">
        <v>0.0616415821743987</v>
      </c>
      <c r="I12" s="3" t="s">
        <v>14</v>
      </c>
      <c r="J12" s="3" t="s">
        <v>16</v>
      </c>
      <c r="K12" s="16">
        <f t="shared" si="0"/>
        <v>20033.514206679578</v>
      </c>
      <c r="L12" s="5"/>
    </row>
    <row r="13" spans="1:12" ht="12.75">
      <c r="A13" s="4">
        <v>4</v>
      </c>
      <c r="B13" s="10" t="s">
        <v>26</v>
      </c>
      <c r="C13" s="19">
        <v>39982</v>
      </c>
      <c r="D13" s="21">
        <v>44365</v>
      </c>
      <c r="E13" s="6">
        <v>40000</v>
      </c>
      <c r="F13" s="20">
        <v>0.0725</v>
      </c>
      <c r="G13" s="20">
        <v>0.0725</v>
      </c>
      <c r="H13" s="11">
        <v>0.0731899367114801</v>
      </c>
      <c r="I13" s="4" t="s">
        <v>13</v>
      </c>
      <c r="J13" s="3" t="s">
        <v>16</v>
      </c>
      <c r="K13" s="16">
        <f t="shared" si="0"/>
        <v>2927.597468459204</v>
      </c>
      <c r="L13" s="5"/>
    </row>
    <row r="14" spans="1:12" ht="12.75">
      <c r="A14" s="4">
        <v>5</v>
      </c>
      <c r="B14" s="10" t="s">
        <v>27</v>
      </c>
      <c r="C14" s="19">
        <v>39982</v>
      </c>
      <c r="D14" s="21">
        <v>47287</v>
      </c>
      <c r="E14" s="6">
        <v>30000</v>
      </c>
      <c r="F14" s="20">
        <v>0.0803</v>
      </c>
      <c r="G14" s="20">
        <v>0.0803</v>
      </c>
      <c r="H14" s="11">
        <v>0.080854004446429</v>
      </c>
      <c r="I14" s="4" t="s">
        <v>13</v>
      </c>
      <c r="J14" s="3" t="s">
        <v>16</v>
      </c>
      <c r="K14" s="16">
        <f t="shared" si="0"/>
        <v>2425.62013339287</v>
      </c>
      <c r="L14" s="5"/>
    </row>
    <row r="15" spans="1:12" ht="12.75">
      <c r="A15" s="4">
        <v>6</v>
      </c>
      <c r="B15" s="10" t="s">
        <v>28</v>
      </c>
      <c r="C15" s="19">
        <v>39982</v>
      </c>
      <c r="D15" s="21">
        <v>50939</v>
      </c>
      <c r="E15" s="6">
        <v>60000</v>
      </c>
      <c r="F15" s="20">
        <v>0.0813</v>
      </c>
      <c r="G15" s="20">
        <v>0.0813</v>
      </c>
      <c r="H15" s="11">
        <v>0.0817898083082796</v>
      </c>
      <c r="I15" s="4" t="s">
        <v>13</v>
      </c>
      <c r="J15" s="3" t="s">
        <v>16</v>
      </c>
      <c r="K15" s="16">
        <f t="shared" si="0"/>
        <v>4907.388498496776</v>
      </c>
      <c r="L15" s="5"/>
    </row>
    <row r="16" spans="1:12" ht="12.75">
      <c r="A16" s="4">
        <v>7</v>
      </c>
      <c r="B16" s="12" t="s">
        <v>30</v>
      </c>
      <c r="C16" s="19">
        <v>41639</v>
      </c>
      <c r="D16" s="19">
        <v>42137</v>
      </c>
      <c r="E16" s="6">
        <v>200000</v>
      </c>
      <c r="F16" s="20">
        <v>0.014375</v>
      </c>
      <c r="G16" s="20">
        <v>0.014375</v>
      </c>
      <c r="H16" s="9">
        <v>0.01715</v>
      </c>
      <c r="I16" s="4" t="s">
        <v>13</v>
      </c>
      <c r="J16" s="3" t="s">
        <v>30</v>
      </c>
      <c r="K16" s="16">
        <f t="shared" si="0"/>
        <v>3429.9999999999995</v>
      </c>
      <c r="L16" s="5"/>
    </row>
    <row r="17" spans="1:12" ht="12.75">
      <c r="A17" s="4"/>
      <c r="B17" s="1"/>
      <c r="C17" s="19"/>
      <c r="D17" s="19"/>
      <c r="E17" s="6"/>
      <c r="F17" s="20"/>
      <c r="G17" s="8"/>
      <c r="H17" s="9"/>
      <c r="I17" s="3"/>
      <c r="J17" s="3"/>
      <c r="K17" s="16"/>
      <c r="L17" s="5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 t="s">
        <v>2</v>
      </c>
      <c r="C20" s="1"/>
      <c r="D20" s="1"/>
      <c r="E20" s="22">
        <f>SUM(E9:E16)</f>
        <v>750000</v>
      </c>
      <c r="F20" s="1"/>
      <c r="G20" s="1"/>
      <c r="H20" s="1"/>
      <c r="I20" s="1"/>
      <c r="J20" s="1"/>
      <c r="K20" s="5">
        <f>SUM(K9:K16)</f>
        <v>39044.620307028425</v>
      </c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 t="s">
        <v>3</v>
      </c>
      <c r="C22" s="1"/>
      <c r="D22" s="1"/>
      <c r="E22" s="23">
        <f>K20/E20</f>
        <v>0.05205949374270456</v>
      </c>
      <c r="F22" s="1"/>
      <c r="G22" s="1"/>
      <c r="H22" s="1"/>
      <c r="I22" s="1"/>
      <c r="J22" s="1"/>
      <c r="K22" s="1"/>
    </row>
    <row r="23" spans="1:11" ht="12.75">
      <c r="A23" s="1"/>
      <c r="B23" s="1" t="s">
        <v>4</v>
      </c>
      <c r="C23" s="1"/>
      <c r="D23" s="1"/>
      <c r="E23" s="1"/>
      <c r="F23" s="1"/>
      <c r="G23" s="1"/>
      <c r="H23" s="1"/>
      <c r="I23" s="1"/>
      <c r="J23" s="1"/>
      <c r="K23" s="1"/>
    </row>
    <row r="25" ht="12.75">
      <c r="A25" s="2" t="s">
        <v>5</v>
      </c>
    </row>
    <row r="27" ht="12.75">
      <c r="A27" s="2" t="s">
        <v>6</v>
      </c>
    </row>
    <row r="29" ht="12.75">
      <c r="A29" s="2" t="s">
        <v>7</v>
      </c>
    </row>
    <row r="31" ht="12.75">
      <c r="A31" s="2" t="s">
        <v>49</v>
      </c>
    </row>
  </sheetData>
  <sheetProtection/>
  <mergeCells count="15">
    <mergeCell ref="A6:A8"/>
    <mergeCell ref="B6:B8"/>
    <mergeCell ref="C6:C8"/>
    <mergeCell ref="D6:D8"/>
    <mergeCell ref="I6:I8"/>
    <mergeCell ref="J6:J8"/>
    <mergeCell ref="K6:K8"/>
    <mergeCell ref="D1:G1"/>
    <mergeCell ref="D2:G2"/>
    <mergeCell ref="D3:G3"/>
    <mergeCell ref="D4:G4"/>
    <mergeCell ref="E6:E8"/>
    <mergeCell ref="F6:F8"/>
    <mergeCell ref="G6:G8"/>
    <mergeCell ref="H6:H8"/>
  </mergeCells>
  <printOptions/>
  <pageMargins left="0.75" right="0.75" top="1" bottom="1" header="0.5" footer="0.5"/>
  <pageSetup horizontalDpi="600" verticalDpi="600" orientation="landscape" scale="70" r:id="rId1"/>
  <headerFooter alignWithMargins="0">
    <oddHeader>&amp;R&amp;8KPSC Case No. 2014-00396
Commission Staff's First Set of Data Requests 
Order Dated November 24, 2014
Item No. 4 
Schedule 4a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B1">
      <selection activeCell="O8" sqref="O8"/>
    </sheetView>
  </sheetViews>
  <sheetFormatPr defaultColWidth="9.140625" defaultRowHeight="12.75"/>
  <cols>
    <col min="1" max="1" width="7.00390625" style="0" customWidth="1"/>
    <col min="2" max="2" width="36.421875" style="0" customWidth="1"/>
    <col min="3" max="3" width="12.421875" style="0" customWidth="1"/>
    <col min="5" max="5" width="11.421875" style="0" customWidth="1"/>
    <col min="7" max="7" width="9.421875" style="0" customWidth="1"/>
    <col min="8" max="8" width="13.00390625" style="0" customWidth="1"/>
    <col min="9" max="9" width="14.7109375" style="0" customWidth="1"/>
    <col min="10" max="10" width="20.140625" style="0" customWidth="1"/>
    <col min="11" max="11" width="13.8515625" style="0" customWidth="1"/>
    <col min="12" max="12" width="13.57421875" style="0" customWidth="1"/>
  </cols>
  <sheetData>
    <row r="1" spans="1:12" ht="12.75">
      <c r="A1" s="1"/>
      <c r="B1" s="1"/>
      <c r="C1" s="1"/>
      <c r="D1" s="30" t="s">
        <v>1</v>
      </c>
      <c r="E1" s="30"/>
      <c r="F1" s="30"/>
      <c r="G1" s="30"/>
      <c r="H1" s="1"/>
      <c r="I1" s="1"/>
      <c r="J1" s="1"/>
      <c r="K1" s="1"/>
      <c r="L1" s="1"/>
    </row>
    <row r="2" spans="1:12" ht="12.75">
      <c r="A2" s="1"/>
      <c r="B2" s="1"/>
      <c r="C2" s="1"/>
      <c r="D2" s="31" t="s">
        <v>31</v>
      </c>
      <c r="E2" s="30"/>
      <c r="F2" s="30"/>
      <c r="G2" s="30"/>
      <c r="H2" s="1"/>
      <c r="I2" s="1"/>
      <c r="J2" s="1"/>
      <c r="K2" s="1"/>
      <c r="L2" s="1"/>
    </row>
    <row r="3" spans="1:12" ht="12.75">
      <c r="A3" s="1"/>
      <c r="B3" s="1"/>
      <c r="C3" s="1"/>
      <c r="D3" s="30" t="s">
        <v>9</v>
      </c>
      <c r="E3" s="30"/>
      <c r="F3" s="30"/>
      <c r="G3" s="30"/>
      <c r="H3" s="1"/>
      <c r="I3" s="1"/>
      <c r="J3" s="1"/>
      <c r="K3" s="1"/>
      <c r="L3" s="1"/>
    </row>
    <row r="4" spans="1:12" ht="12.75">
      <c r="A4" s="1"/>
      <c r="B4" s="1"/>
      <c r="C4" s="1"/>
      <c r="D4" s="32" t="s">
        <v>32</v>
      </c>
      <c r="E4" s="33"/>
      <c r="F4" s="33"/>
      <c r="G4" s="33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>
      <c r="A6" s="29" t="s">
        <v>0</v>
      </c>
      <c r="B6" s="29" t="s">
        <v>33</v>
      </c>
      <c r="C6" s="29" t="s">
        <v>34</v>
      </c>
      <c r="D6" s="29" t="s">
        <v>10</v>
      </c>
      <c r="E6" s="29" t="s">
        <v>35</v>
      </c>
      <c r="F6" s="29" t="s">
        <v>36</v>
      </c>
      <c r="G6" s="29" t="s">
        <v>37</v>
      </c>
      <c r="H6" s="29" t="s">
        <v>38</v>
      </c>
      <c r="I6" s="29" t="s">
        <v>39</v>
      </c>
      <c r="J6" s="29" t="s">
        <v>25</v>
      </c>
      <c r="K6" s="29" t="s">
        <v>40</v>
      </c>
      <c r="L6" s="29" t="s">
        <v>41</v>
      </c>
    </row>
    <row r="7" spans="1:12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36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.75">
      <c r="A9" s="4">
        <v>1</v>
      </c>
      <c r="B9" s="1" t="s">
        <v>50</v>
      </c>
      <c r="C9" s="19">
        <v>38022</v>
      </c>
      <c r="D9" s="19">
        <v>42156</v>
      </c>
      <c r="E9" s="6">
        <v>20000</v>
      </c>
      <c r="F9" s="13">
        <v>0.0525</v>
      </c>
      <c r="G9" s="14">
        <v>0.0525</v>
      </c>
      <c r="H9" s="15">
        <v>0.0525</v>
      </c>
      <c r="I9" s="4" t="s">
        <v>13</v>
      </c>
      <c r="J9" s="4" t="s">
        <v>15</v>
      </c>
      <c r="K9" s="16">
        <f>E9*H9</f>
        <v>1050</v>
      </c>
      <c r="L9" s="5">
        <v>1050</v>
      </c>
    </row>
    <row r="10" spans="1:12" ht="12.75">
      <c r="A10" s="4"/>
      <c r="B10" s="1" t="s">
        <v>11</v>
      </c>
      <c r="C10" s="4"/>
      <c r="D10" s="4"/>
      <c r="E10" s="6"/>
      <c r="F10" s="7"/>
      <c r="G10" s="15"/>
      <c r="H10" s="4"/>
      <c r="I10" s="4"/>
      <c r="J10" s="4"/>
      <c r="K10" s="16" t="s">
        <v>42</v>
      </c>
      <c r="L10" s="5"/>
    </row>
    <row r="11" spans="1:12" ht="12.75">
      <c r="A11" s="4">
        <v>2</v>
      </c>
      <c r="B11" s="1" t="s">
        <v>12</v>
      </c>
      <c r="C11" s="19">
        <v>37785</v>
      </c>
      <c r="D11" s="19">
        <v>48549</v>
      </c>
      <c r="E11" s="6">
        <v>75000</v>
      </c>
      <c r="F11" s="24">
        <v>0.05625</v>
      </c>
      <c r="G11" s="24">
        <v>0.05625</v>
      </c>
      <c r="H11" s="17">
        <v>0.05694</v>
      </c>
      <c r="I11" s="3" t="s">
        <v>14</v>
      </c>
      <c r="J11" s="4" t="s">
        <v>16</v>
      </c>
      <c r="K11" s="16">
        <f aca="true" t="shared" si="0" ref="K11:K17">E11*H11</f>
        <v>4270.5</v>
      </c>
      <c r="L11" s="25">
        <v>4270.5</v>
      </c>
    </row>
    <row r="12" spans="1:12" ht="12.75">
      <c r="A12" s="4">
        <v>3</v>
      </c>
      <c r="B12" s="1" t="s">
        <v>18</v>
      </c>
      <c r="C12" s="19">
        <v>39336</v>
      </c>
      <c r="D12" s="19">
        <v>42993</v>
      </c>
      <c r="E12" s="6">
        <v>325000</v>
      </c>
      <c r="F12" s="24">
        <v>0.06</v>
      </c>
      <c r="G12" s="24">
        <v>0.0606899544322073</v>
      </c>
      <c r="H12" s="17">
        <v>0.0616415821743987</v>
      </c>
      <c r="I12" s="3" t="s">
        <v>14</v>
      </c>
      <c r="J12" s="4" t="s">
        <v>16</v>
      </c>
      <c r="K12" s="16">
        <f t="shared" si="0"/>
        <v>20033.514206679578</v>
      </c>
      <c r="L12" s="25">
        <v>20033.514206679578</v>
      </c>
    </row>
    <row r="13" spans="1:12" ht="12.75">
      <c r="A13" s="4">
        <v>4</v>
      </c>
      <c r="B13" s="1" t="s">
        <v>26</v>
      </c>
      <c r="C13" s="19">
        <v>39982</v>
      </c>
      <c r="D13" s="19">
        <v>44365</v>
      </c>
      <c r="E13" s="6">
        <v>40000</v>
      </c>
      <c r="F13" s="24">
        <v>0.0725</v>
      </c>
      <c r="G13" s="24">
        <v>0.0725</v>
      </c>
      <c r="H13" s="7">
        <v>0.0731899367114801</v>
      </c>
      <c r="I13" s="4" t="s">
        <v>13</v>
      </c>
      <c r="J13" s="4" t="s">
        <v>16</v>
      </c>
      <c r="K13" s="16">
        <f t="shared" si="0"/>
        <v>2927.597468459204</v>
      </c>
      <c r="L13" s="25">
        <v>2928</v>
      </c>
    </row>
    <row r="14" spans="1:12" ht="12.75">
      <c r="A14" s="4">
        <v>5</v>
      </c>
      <c r="B14" s="1" t="s">
        <v>27</v>
      </c>
      <c r="C14" s="19">
        <v>39982</v>
      </c>
      <c r="D14" s="19">
        <v>47287</v>
      </c>
      <c r="E14" s="6">
        <v>30000</v>
      </c>
      <c r="F14" s="24">
        <v>0.0803</v>
      </c>
      <c r="G14" s="24">
        <v>0.0803</v>
      </c>
      <c r="H14" s="7">
        <v>0.080854004446429</v>
      </c>
      <c r="I14" s="4" t="s">
        <v>13</v>
      </c>
      <c r="J14" s="4" t="s">
        <v>16</v>
      </c>
      <c r="K14" s="16">
        <f t="shared" si="0"/>
        <v>2425.62013339287</v>
      </c>
      <c r="L14" s="25">
        <v>2426</v>
      </c>
    </row>
    <row r="15" spans="1:12" ht="12.75">
      <c r="A15" s="4">
        <v>6</v>
      </c>
      <c r="B15" s="1" t="s">
        <v>28</v>
      </c>
      <c r="C15" s="19">
        <v>39982</v>
      </c>
      <c r="D15" s="19">
        <v>50939</v>
      </c>
      <c r="E15" s="6">
        <v>60000</v>
      </c>
      <c r="F15" s="24">
        <v>0.0813</v>
      </c>
      <c r="G15" s="24">
        <v>0.0813</v>
      </c>
      <c r="H15" s="7">
        <v>0.0817898083082796</v>
      </c>
      <c r="I15" s="4" t="s">
        <v>13</v>
      </c>
      <c r="J15" s="4" t="s">
        <v>16</v>
      </c>
      <c r="K15" s="16">
        <f t="shared" si="0"/>
        <v>4907.388498496776</v>
      </c>
      <c r="L15" s="25">
        <v>4907</v>
      </c>
    </row>
    <row r="16" spans="1:12" ht="12.75">
      <c r="A16" s="4">
        <v>7</v>
      </c>
      <c r="B16" s="12" t="s">
        <v>30</v>
      </c>
      <c r="C16" s="19">
        <v>41639</v>
      </c>
      <c r="D16" s="19">
        <v>42137</v>
      </c>
      <c r="E16" s="6">
        <v>80000</v>
      </c>
      <c r="F16" s="24">
        <v>0.014375</v>
      </c>
      <c r="G16" s="24">
        <v>0.014375</v>
      </c>
      <c r="H16" s="17">
        <v>0.01715</v>
      </c>
      <c r="I16" s="4" t="s">
        <v>13</v>
      </c>
      <c r="J16" s="4" t="s">
        <v>30</v>
      </c>
      <c r="K16" s="16">
        <f t="shared" si="0"/>
        <v>1372</v>
      </c>
      <c r="L16" s="25">
        <v>2183.403</v>
      </c>
    </row>
    <row r="17" spans="1:12" ht="12.75">
      <c r="A17" s="4">
        <v>8</v>
      </c>
      <c r="B17" s="2" t="s">
        <v>43</v>
      </c>
      <c r="C17" s="19">
        <v>41816</v>
      </c>
      <c r="D17" s="19">
        <v>42912</v>
      </c>
      <c r="E17" s="6">
        <v>65000</v>
      </c>
      <c r="F17" s="26">
        <v>0.009</v>
      </c>
      <c r="G17" s="26">
        <v>0.009</v>
      </c>
      <c r="H17" s="18">
        <v>0.01171</v>
      </c>
      <c r="I17" s="3" t="s">
        <v>44</v>
      </c>
      <c r="J17" s="4" t="s">
        <v>45</v>
      </c>
      <c r="K17" s="16">
        <f t="shared" si="0"/>
        <v>761.15</v>
      </c>
      <c r="L17" s="25">
        <v>10.50685</v>
      </c>
    </row>
    <row r="18" spans="1:12" ht="12.75">
      <c r="A18" s="4">
        <v>9</v>
      </c>
      <c r="B18" s="1" t="s">
        <v>46</v>
      </c>
      <c r="C18" s="19">
        <v>41912</v>
      </c>
      <c r="D18" s="19">
        <v>46295</v>
      </c>
      <c r="E18" s="6">
        <v>120000</v>
      </c>
      <c r="F18" s="24">
        <v>0.0418</v>
      </c>
      <c r="G18" s="24">
        <v>0.0418</v>
      </c>
      <c r="H18" s="7">
        <v>0.04233</v>
      </c>
      <c r="I18" s="4" t="s">
        <v>13</v>
      </c>
      <c r="J18" s="4" t="s">
        <v>16</v>
      </c>
      <c r="K18" s="16">
        <f>E18*H18</f>
        <v>5079.6</v>
      </c>
      <c r="L18" s="25">
        <f>+E18*H18/360</f>
        <v>14.110000000000001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3" ht="12.75">
      <c r="A20" s="1"/>
      <c r="B20" s="1" t="s">
        <v>2</v>
      </c>
      <c r="C20" s="1"/>
      <c r="D20" s="1"/>
      <c r="E20" s="6">
        <f>SUM(E9:E18)</f>
        <v>815000</v>
      </c>
      <c r="F20" s="1"/>
      <c r="G20" s="1"/>
      <c r="H20" s="1"/>
      <c r="I20" s="1"/>
      <c r="J20" s="1"/>
      <c r="K20" s="5">
        <f>SUM(K9:K18)</f>
        <v>42827.370307028425</v>
      </c>
      <c r="L20" s="5">
        <f>SUM(L9:L18)</f>
        <v>37823.03405667958</v>
      </c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2" ht="12.75">
      <c r="A22" s="1"/>
      <c r="B22" s="1" t="s">
        <v>3</v>
      </c>
      <c r="C22" s="1"/>
      <c r="D22" s="1"/>
      <c r="E22" s="27">
        <f>K20/E20</f>
        <v>0.052548920622120764</v>
      </c>
      <c r="F22" s="1"/>
      <c r="G22" s="1"/>
      <c r="H22" s="1"/>
      <c r="I22" s="1"/>
      <c r="J22" s="1"/>
      <c r="K22" s="1"/>
      <c r="L22" s="1"/>
    </row>
    <row r="23" spans="1:12" ht="12.75">
      <c r="A23" s="1"/>
      <c r="B23" s="1" t="s">
        <v>4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2" t="s">
        <v>47</v>
      </c>
      <c r="C25" s="2"/>
      <c r="D25" s="2"/>
      <c r="E25" s="28">
        <f>L20/723277</f>
        <v>0.05229398149903782</v>
      </c>
      <c r="F25" s="1"/>
      <c r="G25" s="1" t="s">
        <v>42</v>
      </c>
      <c r="H25" s="1"/>
      <c r="I25" s="1"/>
      <c r="J25" s="1"/>
      <c r="K25" s="1"/>
      <c r="L25" s="1"/>
    </row>
    <row r="26" spans="1:12" ht="12.75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8" ht="12.75">
      <c r="A28" s="2" t="s">
        <v>5</v>
      </c>
    </row>
    <row r="30" ht="12.75">
      <c r="A30" s="2" t="s">
        <v>6</v>
      </c>
    </row>
    <row r="32" ht="12.75">
      <c r="A32" s="2" t="s">
        <v>7</v>
      </c>
    </row>
    <row r="34" ht="12.75">
      <c r="A34" s="2" t="s">
        <v>49</v>
      </c>
    </row>
    <row r="36" ht="12.75">
      <c r="A36" t="s">
        <v>48</v>
      </c>
    </row>
  </sheetData>
  <sheetProtection/>
  <mergeCells count="16">
    <mergeCell ref="D1:G1"/>
    <mergeCell ref="D2:G2"/>
    <mergeCell ref="D3:G3"/>
    <mergeCell ref="D4:G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rintOptions/>
  <pageMargins left="0.75" right="0.75" top="1" bottom="1" header="0.5" footer="0.5"/>
  <pageSetup horizontalDpi="600" verticalDpi="600" orientation="landscape" scale="60" r:id="rId1"/>
  <headerFooter alignWithMargins="0">
    <oddHeader>&amp;R&amp;8KPSC Case No. 2014-00396
Commission Staff's First Set of Data Requests 
Order Dated November 24, 2014
Item No. 4 
Schedule 4a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2014-12-11T17:47:31Z</cp:lastPrinted>
  <dcterms:created xsi:type="dcterms:W3CDTF">2005-09-26T17:23:10Z</dcterms:created>
  <dcterms:modified xsi:type="dcterms:W3CDTF">2015-01-06T14:21:47Z</dcterms:modified>
  <cp:category/>
  <cp:version/>
  <cp:contentType/>
  <cp:contentStatus/>
</cp:coreProperties>
</file>