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5465" windowHeight="14625"/>
  </bookViews>
  <sheets>
    <sheet name="Item No 15 - Page 1" sheetId="2" r:id="rId1"/>
    <sheet name="Item No 15 - Page 2" sheetId="3" r:id="rId2"/>
  </sheets>
  <externalReferences>
    <externalReference r:id="rId3"/>
  </externalReferences>
  <definedNames>
    <definedName name="Begin_Print1">'[1]Detail of A&amp;G Worksheet'!$F$8</definedName>
    <definedName name="Begin_Print2">'[1]Detail of A&amp;G Worksheet'!$P$8</definedName>
    <definedName name="End_of_Report">'[1]Detail of A&amp;G Worksheet'!#REF!</definedName>
    <definedName name="End_Print1">'[1]Detail of A&amp;G Worksheet'!$N$566</definedName>
    <definedName name="End_Print2">'[1]Detail of A&amp;G Worksheet'!$X$566</definedName>
    <definedName name="NvsASD">"V2013-03-31"</definedName>
    <definedName name="NvsAutoDrillOk">"VN"</definedName>
    <definedName name="NvsElapsedTime">0.000324074069794733</definedName>
    <definedName name="NvsEndTime">41370.6515046296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1">'Item No 15 - Page 2'!$A$1:$L$30</definedName>
    <definedName name="_xlnm.Print_Titles" localSheetId="0">'Item No 15 - Page 1'!$1:$9</definedName>
    <definedName name="Reserved_Section">'[1]Detail of A&amp;G Worksheet'!$B$742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A19" i="2" l="1"/>
  <c r="H36" i="2" l="1"/>
  <c r="A11" i="2"/>
  <c r="A12" i="2" s="1"/>
  <c r="A13" i="2" s="1"/>
  <c r="A14" i="2" s="1"/>
  <c r="A15" i="2" s="1"/>
  <c r="A16" i="2" s="1"/>
  <c r="A17" i="2" s="1"/>
  <c r="A18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8" i="2" s="1"/>
  <c r="F22" i="3"/>
  <c r="H20" i="3" s="1"/>
  <c r="A11" i="3"/>
  <c r="A12" i="3"/>
  <c r="A13" i="3" s="1"/>
  <c r="A14" i="3" s="1"/>
  <c r="A15" i="3" s="1"/>
  <c r="A16" i="3" s="1"/>
  <c r="A17" i="3" s="1"/>
  <c r="A18" i="3" s="1"/>
  <c r="A19" i="3" s="1"/>
  <c r="A20" i="3" s="1"/>
  <c r="A22" i="3" s="1"/>
  <c r="H10" i="3"/>
  <c r="H15" i="3"/>
  <c r="F36" i="2"/>
  <c r="F20" i="2"/>
  <c r="H14" i="2" l="1"/>
  <c r="H18" i="2"/>
  <c r="H11" i="2"/>
  <c r="H15" i="2"/>
  <c r="H10" i="2"/>
  <c r="H12" i="2"/>
  <c r="H16" i="2"/>
  <c r="H13" i="2"/>
  <c r="H17" i="2"/>
  <c r="F38" i="2"/>
  <c r="H11" i="3"/>
  <c r="H19" i="3"/>
  <c r="H16" i="3"/>
  <c r="H18" i="3"/>
  <c r="H13" i="3"/>
  <c r="H12" i="3"/>
  <c r="H14" i="3"/>
  <c r="H17" i="3"/>
  <c r="H20" i="2" l="1"/>
  <c r="H38" i="2" s="1"/>
</calcChain>
</file>

<file path=xl/sharedStrings.xml><?xml version="1.0" encoding="utf-8"?>
<sst xmlns="http://schemas.openxmlformats.org/spreadsheetml/2006/main" count="79" uniqueCount="68">
  <si>
    <t>FERC</t>
  </si>
  <si>
    <t>DESCRIPTION</t>
  </si>
  <si>
    <t>KENTUCKY POWER COMPANY</t>
  </si>
  <si>
    <t>TOTAL</t>
  </si>
  <si>
    <t>SUPERVISION</t>
  </si>
  <si>
    <t>METER READING EXPENSES</t>
  </si>
  <si>
    <t>CUSTOMER RECORDS AND COLLECTION EXPENSES</t>
  </si>
  <si>
    <t>UNCOLLECTIBLE ACCOUNTS</t>
  </si>
  <si>
    <t>CUSTOMER ASSISTANCE EXPENSES</t>
  </si>
  <si>
    <t>MISC CUSTOMER SERVICE AND INFORMATION EXP</t>
  </si>
  <si>
    <t>MISCELLANEOUS CUSTOMER ACCOUNTS EXPENSES</t>
  </si>
  <si>
    <t>INFORMATIONAL AND INSTRUCTIONAL ADVERTISING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</si>
  <si>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</si>
  <si>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</si>
  <si>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</si>
  <si>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</si>
  <si>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</si>
  <si>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</si>
  <si>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</si>
  <si>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</si>
  <si>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</si>
  <si>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</si>
  <si>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</si>
  <si>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RENTS</t>
  </si>
  <si>
    <t>MAINTENANCE OF GENERAL PLANT</t>
  </si>
  <si>
    <t>KENTUCKY                            JURISDICTION</t>
  </si>
  <si>
    <t>TOTAL                                   COMPANY</t>
  </si>
  <si>
    <t>GENERAL PLANT</t>
  </si>
  <si>
    <t>LINE       NO.</t>
  </si>
  <si>
    <t>LAND AND LAND RIGHTS</t>
  </si>
  <si>
    <t>STRUCTURES AND INPROVEMENTS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</si>
  <si>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</si>
  <si>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</si>
  <si>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</si>
  <si>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</si>
  <si>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</si>
  <si>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OPERQTED EQUIPMENT</t>
  </si>
  <si>
    <t>COMMUNICATION EQUIPMENT</t>
  </si>
  <si>
    <t>MISCELLANEOUS EQUIPMENT</t>
  </si>
  <si>
    <t>============</t>
  </si>
  <si>
    <t>---------------------</t>
  </si>
  <si>
    <t>ACTIVITY IN GENERAL OFFICE EXPENSE ACCOUNTS</t>
  </si>
  <si>
    <t>GENERAL OFFICE ASSET &amp; RESERVE ACCOUNT</t>
  </si>
  <si>
    <t>Note:</t>
  </si>
  <si>
    <t>Sub Total</t>
  </si>
  <si>
    <t xml:space="preserve">Steam - Maintenance, Transmission Expense, Distribution Expense, Customer </t>
  </si>
  <si>
    <t xml:space="preserve">Expenses were jurisdictionalized on the different functions allocation factors. This  </t>
  </si>
  <si>
    <t>Jurisdiction.</t>
  </si>
  <si>
    <t>Administrative and General:</t>
  </si>
  <si>
    <t>allocated to the different  functions based on payroll, the Administrative and General</t>
  </si>
  <si>
    <t>Customer Accounts and Services Expense:</t>
  </si>
  <si>
    <t>DEMONSTRATING &amp; SELLING EXPENSES</t>
  </si>
  <si>
    <t>TOTAL GENERAL PLANT</t>
  </si>
  <si>
    <t>ARO GENERAL PLANT</t>
  </si>
  <si>
    <t xml:space="preserve">($20,068,188 - $166,850) was allocated to Total Steam Power - Operations, Total </t>
  </si>
  <si>
    <t>Please note of the $20,068,188 of Administrative and General Expense, $19,901,338</t>
  </si>
  <si>
    <t xml:space="preserve">Account Expense and Customer Services Expense. Once the $19,901,338 was </t>
  </si>
  <si>
    <t>resulted in $1,745,292 ($10,969,889 - $9,224,597) being allocated to Customer</t>
  </si>
  <si>
    <t xml:space="preserve">Accounts Expense and the remaining $18,156,046 being allocated to the rest of the </t>
  </si>
  <si>
    <t>$29,292,785)  of the total Office Expenses being allocated to the Kentucky Retail</t>
  </si>
  <si>
    <t>accounts. The end result being approximately .9943 (($18,156,046+$10,969,889)/</t>
  </si>
  <si>
    <t>AS OF SEPTEMBER 30, 2014</t>
  </si>
  <si>
    <t>TOTAL COMPANY                 GENERAL PLANT                                               SEPTEMBER 30, 2014</t>
  </si>
  <si>
    <t>KENTUCKY RETAIL                GENERAL PLANT                SEPTEMBER 30, 2014</t>
  </si>
  <si>
    <t>TOTAL COMPANY                 RESERVE FOR DEPRECIATION/                        AMORTIZATION                                    SEPTEMBER 30, 2014</t>
  </si>
  <si>
    <t>KENTUCKY RETAIL                RESERVE FOR DEPRECIATION/                        AMORTIZATION                                    SEPTEMBER 30, 2014</t>
  </si>
  <si>
    <t>FOR THE TWELVE MONTHS ENDED SEPTMEBER 30, 2014</t>
  </si>
  <si>
    <t>Kentucky Jurisdictional Factor used is Gross Plant - PTD (GP-PTD) 0.989 from Section V Jurisdictional Allocation Factors.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</si>
</sst>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36">
    <xf numFmtId="0" fontId="0" fillId="0" borderId="0" xfId="0"/>
    <xf numFmtId="0" fontId="1" fillId="0" borderId="0" xfId="0" applyFont="1"/>
    <xf numFmtId="3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5" fontId="0" fillId="0" borderId="0" xfId="0" applyNumberFormat="1"/>
    <xf numFmtId="37" fontId="0" fillId="0" borderId="0" xfId="0" applyNumberFormat="1"/>
    <xf numFmtId="0" fontId="2" fillId="0" borderId="0" xfId="0" applyFont="1"/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37" fontId="0" fillId="0" borderId="2" xfId="0" applyNumberFormat="1" applyBorder="1"/>
    <xf numFmtId="37" fontId="0" fillId="0" borderId="3" xfId="0" applyNumberFormat="1" applyBorder="1"/>
    <xf numFmtId="5" fontId="0" fillId="0" borderId="4" xfId="0" applyNumberFormat="1" applyBorder="1"/>
    <xf numFmtId="49" fontId="1" fillId="0" borderId="2" xfId="0" applyNumberFormat="1" applyFont="1" applyBorder="1" applyAlignment="1">
      <alignment horizontal="center" wrapText="1"/>
    </xf>
    <xf numFmtId="5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Fill="1"/>
    <xf numFmtId="39" fontId="0" fillId="0" borderId="0" xfId="0" applyNumberFormat="1" applyAlignment="1">
      <alignment horizontal="right" wrapText="1"/>
    </xf>
    <xf numFmtId="0" fontId="1" fillId="0" borderId="0" xfId="0" applyFont="1" applyFill="1"/>
    <xf numFmtId="49" fontId="1" fillId="0" borderId="0" xfId="0" applyNumberFormat="1" applyFont="1" applyFill="1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textRotation="180" wrapText="1"/>
    </xf>
  </cellXfs>
  <cellStyles count="8">
    <cellStyle name="Normal" xfId="0" builtinId="0"/>
    <cellStyle name="Percent 2" xfId="1"/>
    <cellStyle name="PSChar" xfId="2"/>
    <cellStyle name="PSDate" xfId="3"/>
    <cellStyle name="PSDec" xfId="4"/>
    <cellStyle name="PSHeading" xfId="5"/>
    <cellStyle name="PSInt" xfId="6"/>
    <cellStyle name="PSSpacer" xfId="7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A&amp;G Workshe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5" bestFit="1" customWidth="1"/>
    <col min="2" max="2" width="2.28515625" customWidth="1"/>
    <col min="3" max="3" width="6" style="3" bestFit="1" customWidth="1"/>
    <col min="4" max="4" width="70.7109375" customWidth="1"/>
    <col min="5" max="5" width="2.28515625" customWidth="1"/>
    <col min="6" max="6" width="15.7109375" customWidth="1"/>
    <col min="7" max="7" width="2.28515625" customWidth="1"/>
    <col min="8" max="8" width="15.7109375" customWidth="1"/>
    <col min="9" max="9" width="2.28515625" customWidth="1"/>
    <col min="10" max="10" width="8.7109375" customWidth="1"/>
    <col min="11" max="11" width="20" style="2" customWidth="1"/>
    <col min="12" max="114" width="8.7109375" customWidth="1"/>
  </cols>
  <sheetData>
    <row r="1" spans="1:8" ht="12.75" customHeight="1" x14ac:dyDescent="0.2">
      <c r="H1" s="2"/>
    </row>
    <row r="2" spans="1:8" x14ac:dyDescent="0.2">
      <c r="A2" s="32" t="s">
        <v>2</v>
      </c>
      <c r="B2" s="33"/>
      <c r="C2" s="33"/>
      <c r="D2" s="33"/>
      <c r="E2" s="33"/>
      <c r="F2" s="33"/>
      <c r="G2" s="33"/>
      <c r="H2" s="33"/>
    </row>
    <row r="3" spans="1:8" x14ac:dyDescent="0.2">
      <c r="A3" s="32" t="s">
        <v>41</v>
      </c>
      <c r="B3" s="33"/>
      <c r="C3" s="33"/>
      <c r="D3" s="33"/>
      <c r="E3" s="33"/>
      <c r="F3" s="33"/>
      <c r="G3" s="33"/>
      <c r="H3" s="33"/>
    </row>
    <row r="4" spans="1:8" x14ac:dyDescent="0.2">
      <c r="A4" s="34" t="s">
        <v>66</v>
      </c>
      <c r="B4" s="33"/>
      <c r="C4" s="33"/>
      <c r="D4" s="33"/>
      <c r="E4" s="33"/>
      <c r="F4" s="33"/>
      <c r="G4" s="33"/>
      <c r="H4" s="33"/>
    </row>
    <row r="5" spans="1:8" x14ac:dyDescent="0.2">
      <c r="H5" s="2"/>
    </row>
    <row r="6" spans="1:8" x14ac:dyDescent="0.2">
      <c r="H6" s="2"/>
    </row>
    <row r="7" spans="1:8" ht="25.5" x14ac:dyDescent="0.2">
      <c r="A7" s="14" t="s">
        <v>28</v>
      </c>
      <c r="C7" s="15" t="s">
        <v>0</v>
      </c>
      <c r="D7" s="15" t="s">
        <v>1</v>
      </c>
      <c r="E7" s="3"/>
      <c r="F7" s="14" t="s">
        <v>26</v>
      </c>
      <c r="H7" s="14" t="s">
        <v>25</v>
      </c>
    </row>
    <row r="8" spans="1:8" x14ac:dyDescent="0.2">
      <c r="A8" s="18"/>
      <c r="C8" s="19"/>
      <c r="D8" s="19"/>
      <c r="E8" s="3"/>
      <c r="F8" s="18"/>
      <c r="H8" s="18"/>
    </row>
    <row r="9" spans="1:8" x14ac:dyDescent="0.2">
      <c r="C9" s="31" t="s">
        <v>50</v>
      </c>
      <c r="D9" s="31"/>
      <c r="H9" s="2"/>
    </row>
    <row r="10" spans="1:8" x14ac:dyDescent="0.2">
      <c r="A10" s="9">
        <v>1</v>
      </c>
      <c r="C10" s="4">
        <v>901</v>
      </c>
      <c r="D10" s="1" t="s">
        <v>4</v>
      </c>
      <c r="E10" s="1"/>
      <c r="F10" s="5">
        <v>287017</v>
      </c>
      <c r="H10" s="5">
        <f t="shared" ref="H10:H18" si="0">+ROUND(F10/$F$20*10970681,0)</f>
        <v>281889</v>
      </c>
    </row>
    <row r="11" spans="1:8" x14ac:dyDescent="0.2">
      <c r="A11" s="9">
        <f>+A10+1</f>
        <v>2</v>
      </c>
      <c r="C11" s="4">
        <v>902</v>
      </c>
      <c r="D11" s="1" t="s">
        <v>5</v>
      </c>
      <c r="E11" s="1"/>
      <c r="F11" s="6">
        <v>550833</v>
      </c>
      <c r="G11" s="6"/>
      <c r="H11" s="5">
        <f t="shared" si="0"/>
        <v>540991</v>
      </c>
    </row>
    <row r="12" spans="1:8" x14ac:dyDescent="0.2">
      <c r="A12" s="9">
        <f t="shared" ref="A12:A35" si="1">+A11+1</f>
        <v>3</v>
      </c>
      <c r="C12" s="4">
        <v>903</v>
      </c>
      <c r="D12" s="1" t="s">
        <v>6</v>
      </c>
      <c r="E12" s="1"/>
      <c r="F12" s="6">
        <v>5289651</v>
      </c>
      <c r="G12" s="6"/>
      <c r="H12" s="5">
        <f t="shared" si="0"/>
        <v>5195140</v>
      </c>
    </row>
    <row r="13" spans="1:8" x14ac:dyDescent="0.2">
      <c r="A13" s="9">
        <f t="shared" si="1"/>
        <v>4</v>
      </c>
      <c r="C13" s="4">
        <v>904</v>
      </c>
      <c r="D13" s="1" t="s">
        <v>7</v>
      </c>
      <c r="E13" s="1"/>
      <c r="F13" s="6">
        <v>-42604</v>
      </c>
      <c r="G13" s="6"/>
      <c r="H13" s="5">
        <f t="shared" si="0"/>
        <v>-41843</v>
      </c>
    </row>
    <row r="14" spans="1:8" x14ac:dyDescent="0.2">
      <c r="A14" s="9">
        <f t="shared" si="1"/>
        <v>5</v>
      </c>
      <c r="C14" s="4">
        <v>905</v>
      </c>
      <c r="D14" s="1" t="s">
        <v>10</v>
      </c>
      <c r="E14" s="1"/>
      <c r="F14" s="6">
        <v>25174</v>
      </c>
      <c r="G14" s="6"/>
      <c r="H14" s="5">
        <f t="shared" si="0"/>
        <v>24724</v>
      </c>
    </row>
    <row r="15" spans="1:8" x14ac:dyDescent="0.2">
      <c r="A15" s="9">
        <f t="shared" si="1"/>
        <v>6</v>
      </c>
      <c r="C15" s="4">
        <v>907</v>
      </c>
      <c r="D15" s="1" t="s">
        <v>4</v>
      </c>
      <c r="E15" s="1"/>
      <c r="F15" s="6">
        <v>157257</v>
      </c>
      <c r="G15" s="6"/>
      <c r="H15" s="5">
        <f t="shared" si="0"/>
        <v>154447</v>
      </c>
    </row>
    <row r="16" spans="1:8" x14ac:dyDescent="0.2">
      <c r="A16" s="9">
        <f t="shared" si="1"/>
        <v>7</v>
      </c>
      <c r="C16" s="4">
        <v>908</v>
      </c>
      <c r="D16" s="1" t="s">
        <v>8</v>
      </c>
      <c r="E16" s="1"/>
      <c r="F16" s="6">
        <v>4681411</v>
      </c>
      <c r="G16" s="6"/>
      <c r="H16" s="5">
        <f t="shared" si="0"/>
        <v>4597768</v>
      </c>
    </row>
    <row r="17" spans="1:8" x14ac:dyDescent="0.2">
      <c r="A17" s="9">
        <f t="shared" si="1"/>
        <v>8</v>
      </c>
      <c r="C17" s="4">
        <v>909</v>
      </c>
      <c r="D17" s="1" t="s">
        <v>11</v>
      </c>
      <c r="E17" s="1"/>
      <c r="F17" s="6">
        <v>137018</v>
      </c>
      <c r="G17" s="6"/>
      <c r="H17" s="5">
        <f t="shared" si="0"/>
        <v>134570</v>
      </c>
    </row>
    <row r="18" spans="1:8" x14ac:dyDescent="0.2">
      <c r="A18" s="9">
        <f t="shared" si="1"/>
        <v>9</v>
      </c>
      <c r="C18" s="4">
        <v>910</v>
      </c>
      <c r="D18" s="1" t="s">
        <v>9</v>
      </c>
      <c r="E18" s="1"/>
      <c r="F18" s="6">
        <v>49527</v>
      </c>
      <c r="G18" s="6"/>
      <c r="H18" s="5">
        <f t="shared" si="0"/>
        <v>48642</v>
      </c>
    </row>
    <row r="19" spans="1:8" x14ac:dyDescent="0.2">
      <c r="A19" s="9">
        <f>+A18+1</f>
        <v>10</v>
      </c>
      <c r="C19" s="4">
        <v>912</v>
      </c>
      <c r="D19" s="1" t="s">
        <v>51</v>
      </c>
      <c r="E19" s="1"/>
      <c r="F19" s="20">
        <v>34977</v>
      </c>
      <c r="G19" s="6"/>
      <c r="H19" s="20">
        <v>4201</v>
      </c>
    </row>
    <row r="20" spans="1:8" x14ac:dyDescent="0.2">
      <c r="A20" s="9"/>
      <c r="C20" s="4"/>
      <c r="D20" s="1" t="s">
        <v>44</v>
      </c>
      <c r="E20" s="1"/>
      <c r="F20" s="21">
        <f>SUM(F10:F19)</f>
        <v>11170261</v>
      </c>
      <c r="G20" s="6"/>
      <c r="H20" s="21">
        <f>SUM(H10:H19)</f>
        <v>10940529</v>
      </c>
    </row>
    <row r="21" spans="1:8" x14ac:dyDescent="0.2">
      <c r="A21" s="9"/>
      <c r="C21" s="4"/>
      <c r="D21" s="1"/>
      <c r="E21" s="1"/>
      <c r="F21" s="5"/>
      <c r="G21" s="6"/>
      <c r="H21" s="6"/>
    </row>
    <row r="22" spans="1:8" x14ac:dyDescent="0.2">
      <c r="A22" s="9"/>
      <c r="C22" s="31" t="s">
        <v>48</v>
      </c>
      <c r="D22" s="31"/>
      <c r="E22" s="1"/>
      <c r="F22" s="5"/>
      <c r="G22" s="6"/>
      <c r="H22" s="6"/>
    </row>
    <row r="23" spans="1:8" x14ac:dyDescent="0.2">
      <c r="A23" s="9">
        <f>+A19+1</f>
        <v>11</v>
      </c>
      <c r="C23" s="4">
        <v>920</v>
      </c>
      <c r="D23" s="1" t="s">
        <v>12</v>
      </c>
      <c r="E23" s="1"/>
      <c r="F23" s="5">
        <v>9314933</v>
      </c>
      <c r="G23" s="6"/>
      <c r="H23" s="5">
        <v>0</v>
      </c>
    </row>
    <row r="24" spans="1:8" x14ac:dyDescent="0.2">
      <c r="A24" s="9">
        <f t="shared" si="1"/>
        <v>12</v>
      </c>
      <c r="C24" s="4">
        <v>921</v>
      </c>
      <c r="D24" s="1" t="s">
        <v>13</v>
      </c>
      <c r="E24" s="1"/>
      <c r="F24" s="6">
        <v>614987</v>
      </c>
      <c r="G24" s="6"/>
      <c r="H24" s="6">
        <v>0</v>
      </c>
    </row>
    <row r="25" spans="1:8" x14ac:dyDescent="0.2">
      <c r="A25" s="9">
        <f t="shared" si="1"/>
        <v>13</v>
      </c>
      <c r="C25" s="4">
        <v>922</v>
      </c>
      <c r="D25" s="1" t="s">
        <v>14</v>
      </c>
      <c r="E25" s="1"/>
      <c r="F25" s="6">
        <v>-1120816</v>
      </c>
      <c r="G25" s="6"/>
      <c r="H25" s="6">
        <v>0</v>
      </c>
    </row>
    <row r="26" spans="1:8" x14ac:dyDescent="0.2">
      <c r="A26" s="9">
        <f t="shared" si="1"/>
        <v>14</v>
      </c>
      <c r="C26" s="4">
        <v>923</v>
      </c>
      <c r="D26" s="1" t="s">
        <v>15</v>
      </c>
      <c r="E26" s="1"/>
      <c r="F26" s="6">
        <v>1888010</v>
      </c>
      <c r="G26" s="6"/>
      <c r="H26" s="6">
        <v>0</v>
      </c>
    </row>
    <row r="27" spans="1:8" x14ac:dyDescent="0.2">
      <c r="A27" s="9">
        <f t="shared" si="1"/>
        <v>15</v>
      </c>
      <c r="C27" s="4">
        <v>924</v>
      </c>
      <c r="D27" s="1" t="s">
        <v>16</v>
      </c>
      <c r="E27" s="1"/>
      <c r="F27" s="6">
        <v>513894</v>
      </c>
      <c r="G27" s="6"/>
      <c r="H27" s="6">
        <v>0</v>
      </c>
    </row>
    <row r="28" spans="1:8" x14ac:dyDescent="0.2">
      <c r="A28" s="9">
        <f t="shared" si="1"/>
        <v>16</v>
      </c>
      <c r="C28" s="4">
        <v>925</v>
      </c>
      <c r="D28" s="1" t="s">
        <v>17</v>
      </c>
      <c r="E28" s="1"/>
      <c r="F28" s="6">
        <v>971998</v>
      </c>
      <c r="G28" s="6"/>
      <c r="H28" s="6">
        <v>0</v>
      </c>
    </row>
    <row r="29" spans="1:8" x14ac:dyDescent="0.2">
      <c r="A29" s="9">
        <f t="shared" si="1"/>
        <v>17</v>
      </c>
      <c r="C29" s="4">
        <v>926</v>
      </c>
      <c r="D29" s="1" t="s">
        <v>18</v>
      </c>
      <c r="E29" s="1"/>
      <c r="F29" s="6">
        <v>4930333</v>
      </c>
      <c r="G29" s="6"/>
      <c r="H29" s="6">
        <v>0</v>
      </c>
    </row>
    <row r="30" spans="1:8" x14ac:dyDescent="0.2">
      <c r="A30" s="9">
        <f t="shared" si="1"/>
        <v>18</v>
      </c>
      <c r="C30" s="4">
        <v>927</v>
      </c>
      <c r="D30" s="1" t="s">
        <v>19</v>
      </c>
      <c r="E30" s="1"/>
      <c r="F30" s="6">
        <v>141384</v>
      </c>
      <c r="G30" s="6"/>
      <c r="H30" s="6">
        <v>0</v>
      </c>
    </row>
    <row r="31" spans="1:8" x14ac:dyDescent="0.2">
      <c r="A31" s="9">
        <f t="shared" si="1"/>
        <v>19</v>
      </c>
      <c r="C31" s="4">
        <v>928</v>
      </c>
      <c r="D31" s="1" t="s">
        <v>20</v>
      </c>
      <c r="E31" s="1"/>
      <c r="F31" s="6">
        <v>268458</v>
      </c>
      <c r="G31" s="6"/>
      <c r="H31" s="6">
        <v>166850</v>
      </c>
    </row>
    <row r="32" spans="1:8" x14ac:dyDescent="0.2">
      <c r="A32" s="9">
        <f t="shared" si="1"/>
        <v>20</v>
      </c>
      <c r="C32" s="4">
        <v>930.1</v>
      </c>
      <c r="D32" s="1" t="s">
        <v>21</v>
      </c>
      <c r="E32" s="1"/>
      <c r="F32" s="6">
        <v>86859</v>
      </c>
      <c r="G32" s="6"/>
      <c r="H32" s="6">
        <v>0</v>
      </c>
    </row>
    <row r="33" spans="1:8" x14ac:dyDescent="0.2">
      <c r="A33" s="9">
        <f t="shared" si="1"/>
        <v>21</v>
      </c>
      <c r="C33" s="4">
        <v>930.2</v>
      </c>
      <c r="D33" s="1" t="s">
        <v>22</v>
      </c>
      <c r="E33" s="1"/>
      <c r="F33" s="6">
        <v>414515</v>
      </c>
      <c r="G33" s="6"/>
      <c r="H33" s="6">
        <v>0</v>
      </c>
    </row>
    <row r="34" spans="1:8" x14ac:dyDescent="0.2">
      <c r="A34" s="9">
        <f t="shared" si="1"/>
        <v>22</v>
      </c>
      <c r="C34" s="4">
        <v>931</v>
      </c>
      <c r="D34" s="1" t="s">
        <v>23</v>
      </c>
      <c r="E34" s="1"/>
      <c r="F34" s="6">
        <v>339140</v>
      </c>
      <c r="G34" s="6"/>
      <c r="H34" s="6">
        <v>0</v>
      </c>
    </row>
    <row r="35" spans="1:8" x14ac:dyDescent="0.2">
      <c r="A35" s="9">
        <f t="shared" si="1"/>
        <v>23</v>
      </c>
      <c r="C35" s="4">
        <v>935</v>
      </c>
      <c r="D35" s="1" t="s">
        <v>24</v>
      </c>
      <c r="E35" s="1"/>
      <c r="F35" s="20">
        <v>1613099</v>
      </c>
      <c r="G35" s="6"/>
      <c r="H35" s="6">
        <v>0</v>
      </c>
    </row>
    <row r="36" spans="1:8" x14ac:dyDescent="0.2">
      <c r="A36" s="9"/>
      <c r="C36" s="4"/>
      <c r="D36" s="1" t="s">
        <v>44</v>
      </c>
      <c r="E36" s="1"/>
      <c r="F36" s="21">
        <f>SUM(F23:F35)</f>
        <v>19976794</v>
      </c>
      <c r="G36" s="6"/>
      <c r="H36" s="21">
        <f>SUM(H23:H35)</f>
        <v>166850</v>
      </c>
    </row>
    <row r="37" spans="1:8" x14ac:dyDescent="0.2">
      <c r="F37" s="10"/>
      <c r="H37" s="12"/>
    </row>
    <row r="38" spans="1:8" ht="13.5" thickBot="1" x14ac:dyDescent="0.25">
      <c r="A38" s="9">
        <f>+A35+1</f>
        <v>24</v>
      </c>
      <c r="D38" s="1" t="s">
        <v>3</v>
      </c>
      <c r="F38" s="22">
        <f>SUM(F36+F20)</f>
        <v>31147055</v>
      </c>
      <c r="G38" s="5"/>
      <c r="H38" s="22">
        <f>SUM(H36+H20)</f>
        <v>11107379</v>
      </c>
    </row>
    <row r="39" spans="1:8" ht="13.5" thickTop="1" x14ac:dyDescent="0.2">
      <c r="F39" s="13"/>
      <c r="H39" s="13"/>
    </row>
    <row r="40" spans="1:8" x14ac:dyDescent="0.2">
      <c r="F40" s="28"/>
      <c r="H40" s="13"/>
    </row>
    <row r="41" spans="1:8" x14ac:dyDescent="0.2">
      <c r="D41" s="25"/>
    </row>
    <row r="42" spans="1:8" x14ac:dyDescent="0.2">
      <c r="C42" s="3" t="s">
        <v>43</v>
      </c>
      <c r="D42" s="29" t="s">
        <v>55</v>
      </c>
    </row>
    <row r="43" spans="1:8" x14ac:dyDescent="0.2">
      <c r="D43" s="29" t="s">
        <v>54</v>
      </c>
    </row>
    <row r="44" spans="1:8" x14ac:dyDescent="0.2">
      <c r="D44" s="26" t="s">
        <v>45</v>
      </c>
    </row>
    <row r="45" spans="1:8" x14ac:dyDescent="0.2">
      <c r="D45" s="30" t="s">
        <v>56</v>
      </c>
    </row>
    <row r="46" spans="1:8" x14ac:dyDescent="0.2">
      <c r="D46" s="27" t="s">
        <v>49</v>
      </c>
    </row>
    <row r="47" spans="1:8" x14ac:dyDescent="0.2">
      <c r="D47" s="27" t="s">
        <v>46</v>
      </c>
    </row>
    <row r="48" spans="1:8" x14ac:dyDescent="0.2">
      <c r="D48" s="30" t="s">
        <v>57</v>
      </c>
    </row>
    <row r="49" spans="4:4" x14ac:dyDescent="0.2">
      <c r="D49" s="30" t="s">
        <v>58</v>
      </c>
    </row>
    <row r="50" spans="4:4" x14ac:dyDescent="0.2">
      <c r="D50" s="30" t="s">
        <v>60</v>
      </c>
    </row>
    <row r="51" spans="4:4" x14ac:dyDescent="0.2">
      <c r="D51" s="30" t="s">
        <v>59</v>
      </c>
    </row>
    <row r="52" spans="4:4" x14ac:dyDescent="0.2">
      <c r="D52" s="27" t="s">
        <v>47</v>
      </c>
    </row>
  </sheetData>
  <mergeCells count="5">
    <mergeCell ref="C9:D9"/>
    <mergeCell ref="C22:D22"/>
    <mergeCell ref="A2:H2"/>
    <mergeCell ref="A3:H3"/>
    <mergeCell ref="A4:H4"/>
  </mergeCells>
  <phoneticPr fontId="0" type="noConversion"/>
  <conditionalFormatting sqref="D38 D23:D36 C10:C36 E10:E36 D10:D21">
    <cfRule type="expression" dxfId="2" priority="1" stopIfTrue="1">
      <formula>AND(($T10&gt;1000000),($T10&gt;0.1))</formula>
    </cfRule>
    <cfRule type="expression" dxfId="1" priority="2" stopIfTrue="1">
      <formula>AND(($T10&lt;-1000000),($T10&lt;-0.1))</formula>
    </cfRule>
    <cfRule type="expression" dxfId="0" priority="3" stopIfTrue="1">
      <formula>AND(($T10&lt;-1000000),($T10&gt;0.1))</formula>
    </cfRule>
  </conditionalFormatting>
  <printOptions horizontalCentered="1"/>
  <pageMargins left="0.5" right="0" top="1.5" bottom="0.5" header="0.5" footer="0"/>
  <pageSetup scale="84" orientation="portrait" r:id="rId1"/>
  <headerFooter alignWithMargins="0">
    <oddHeader>&amp;RKPSC Case No. 2014-00396
Commission Staff's First Set of Data Request
Order Dated November 24, 2014
Item No. 15
Attachment 1        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H47" sqref="H47"/>
    </sheetView>
  </sheetViews>
  <sheetFormatPr defaultRowHeight="12.75" x14ac:dyDescent="0.2"/>
  <cols>
    <col min="1" max="1" width="5" style="3" bestFit="1" customWidth="1"/>
    <col min="2" max="2" width="2.28515625" customWidth="1"/>
    <col min="3" max="3" width="5.7109375" style="3" customWidth="1"/>
    <col min="4" max="4" width="39" bestFit="1" customWidth="1"/>
    <col min="5" max="5" width="2.28515625" customWidth="1"/>
    <col min="6" max="6" width="22" style="3" customWidth="1"/>
    <col min="7" max="7" width="2.28515625" customWidth="1"/>
    <col min="8" max="8" width="20.28515625" customWidth="1"/>
    <col min="9" max="9" width="2.28515625" customWidth="1"/>
    <col min="10" max="10" width="20.28515625" customWidth="1"/>
    <col min="11" max="11" width="2.28515625" customWidth="1"/>
    <col min="12" max="12" width="20.7109375" customWidth="1"/>
    <col min="13" max="13" width="2.28515625" customWidth="1"/>
  </cols>
  <sheetData>
    <row r="1" spans="1:12" x14ac:dyDescent="0.2">
      <c r="G1" s="3" t="s">
        <v>2</v>
      </c>
    </row>
    <row r="2" spans="1:12" x14ac:dyDescent="0.2">
      <c r="G2" s="3" t="s">
        <v>42</v>
      </c>
    </row>
    <row r="3" spans="1:12" x14ac:dyDescent="0.2">
      <c r="G3" s="4" t="s">
        <v>61</v>
      </c>
    </row>
    <row r="8" spans="1:12" ht="69" customHeight="1" x14ac:dyDescent="0.2">
      <c r="A8" s="14" t="s">
        <v>28</v>
      </c>
      <c r="C8" s="16" t="s">
        <v>27</v>
      </c>
      <c r="D8" s="17"/>
      <c r="F8" s="23" t="s">
        <v>62</v>
      </c>
      <c r="G8" s="8"/>
      <c r="H8" s="23" t="s">
        <v>63</v>
      </c>
      <c r="I8" s="8"/>
      <c r="J8" s="23" t="s">
        <v>64</v>
      </c>
      <c r="K8" s="8"/>
      <c r="L8" s="23" t="s">
        <v>65</v>
      </c>
    </row>
    <row r="9" spans="1:12" x14ac:dyDescent="0.2">
      <c r="D9" s="7"/>
    </row>
    <row r="10" spans="1:12" x14ac:dyDescent="0.2">
      <c r="A10" s="9">
        <v>1</v>
      </c>
      <c r="C10" s="3">
        <v>389</v>
      </c>
      <c r="D10" t="s">
        <v>29</v>
      </c>
      <c r="F10" s="10">
        <v>1524731</v>
      </c>
      <c r="H10" s="10">
        <f>ROUND(F10/$F$22*$H$22,0)</f>
        <v>1422591</v>
      </c>
    </row>
    <row r="11" spans="1:12" x14ac:dyDescent="0.2">
      <c r="A11" s="9">
        <f>+A10+1</f>
        <v>2</v>
      </c>
      <c r="C11" s="3">
        <v>390</v>
      </c>
      <c r="D11" t="s">
        <v>30</v>
      </c>
      <c r="F11" s="11">
        <v>21495203</v>
      </c>
      <c r="H11" s="11">
        <f>ROUND(F11/$F$22*$H$22,0)</f>
        <v>20055263</v>
      </c>
    </row>
    <row r="12" spans="1:12" x14ac:dyDescent="0.2">
      <c r="A12" s="9">
        <f t="shared" ref="A12:A20" si="0">+A11+1</f>
        <v>3</v>
      </c>
      <c r="C12" s="3">
        <v>391</v>
      </c>
      <c r="D12" t="s">
        <v>31</v>
      </c>
      <c r="F12" s="11">
        <v>1683333</v>
      </c>
      <c r="H12" s="11">
        <f t="shared" ref="H12:H20" si="1">ROUND(F12/$F$22*$H$22,0)</f>
        <v>1570568</v>
      </c>
    </row>
    <row r="13" spans="1:12" x14ac:dyDescent="0.2">
      <c r="A13" s="9">
        <f t="shared" si="0"/>
        <v>4</v>
      </c>
      <c r="C13" s="3">
        <v>392</v>
      </c>
      <c r="D13" t="s">
        <v>32</v>
      </c>
      <c r="F13" s="11">
        <v>14768</v>
      </c>
      <c r="H13" s="11">
        <f t="shared" si="1"/>
        <v>13779</v>
      </c>
    </row>
    <row r="14" spans="1:12" x14ac:dyDescent="0.2">
      <c r="A14" s="9">
        <f t="shared" si="0"/>
        <v>5</v>
      </c>
      <c r="C14" s="3">
        <v>393</v>
      </c>
      <c r="D14" t="s">
        <v>33</v>
      </c>
      <c r="F14" s="11">
        <v>164548</v>
      </c>
      <c r="H14" s="11">
        <f t="shared" si="1"/>
        <v>153525</v>
      </c>
    </row>
    <row r="15" spans="1:12" x14ac:dyDescent="0.2">
      <c r="A15" s="9">
        <f t="shared" si="0"/>
        <v>6</v>
      </c>
      <c r="C15" s="3">
        <v>394</v>
      </c>
      <c r="D15" t="s">
        <v>34</v>
      </c>
      <c r="F15" s="11">
        <v>3603768</v>
      </c>
      <c r="H15" s="11">
        <f t="shared" si="1"/>
        <v>3362356</v>
      </c>
    </row>
    <row r="16" spans="1:12" x14ac:dyDescent="0.2">
      <c r="A16" s="9">
        <f t="shared" si="0"/>
        <v>7</v>
      </c>
      <c r="C16" s="3">
        <v>395</v>
      </c>
      <c r="D16" t="s">
        <v>35</v>
      </c>
      <c r="F16" s="11">
        <v>141765</v>
      </c>
      <c r="H16" s="11">
        <f t="shared" si="1"/>
        <v>132268</v>
      </c>
    </row>
    <row r="17" spans="1:12" x14ac:dyDescent="0.2">
      <c r="A17" s="9">
        <f t="shared" si="0"/>
        <v>8</v>
      </c>
      <c r="C17" s="3">
        <v>396</v>
      </c>
      <c r="D17" t="s">
        <v>36</v>
      </c>
      <c r="F17" s="11">
        <v>5931</v>
      </c>
      <c r="H17" s="11">
        <f t="shared" si="1"/>
        <v>5534</v>
      </c>
    </row>
    <row r="18" spans="1:12" x14ac:dyDescent="0.2">
      <c r="A18" s="9">
        <f t="shared" si="0"/>
        <v>9</v>
      </c>
      <c r="C18" s="3">
        <v>397</v>
      </c>
      <c r="D18" t="s">
        <v>37</v>
      </c>
      <c r="F18" s="11">
        <v>7693476</v>
      </c>
      <c r="H18" s="11">
        <f t="shared" si="1"/>
        <v>7178099</v>
      </c>
    </row>
    <row r="19" spans="1:12" x14ac:dyDescent="0.2">
      <c r="A19" s="9">
        <f t="shared" si="0"/>
        <v>10</v>
      </c>
      <c r="C19" s="3">
        <v>398</v>
      </c>
      <c r="D19" t="s">
        <v>38</v>
      </c>
      <c r="F19" s="11">
        <v>1569293</v>
      </c>
      <c r="H19" s="11">
        <f t="shared" si="1"/>
        <v>1464168</v>
      </c>
    </row>
    <row r="20" spans="1:12" x14ac:dyDescent="0.2">
      <c r="A20" s="9">
        <f t="shared" si="0"/>
        <v>11</v>
      </c>
      <c r="C20" s="3">
        <v>399.1</v>
      </c>
      <c r="D20" t="s">
        <v>53</v>
      </c>
      <c r="F20" s="11">
        <v>81054</v>
      </c>
      <c r="H20" s="11">
        <f t="shared" si="1"/>
        <v>75624</v>
      </c>
    </row>
    <row r="21" spans="1:12" x14ac:dyDescent="0.2">
      <c r="A21" s="9"/>
      <c r="F21" s="12" t="s">
        <v>40</v>
      </c>
      <c r="H21" s="12" t="s">
        <v>40</v>
      </c>
      <c r="J21" s="12" t="s">
        <v>40</v>
      </c>
      <c r="L21" s="12" t="s">
        <v>40</v>
      </c>
    </row>
    <row r="22" spans="1:12" x14ac:dyDescent="0.2">
      <c r="A22" s="9">
        <f>+A20+1</f>
        <v>12</v>
      </c>
      <c r="D22" s="1" t="s">
        <v>52</v>
      </c>
      <c r="F22" s="10">
        <f>SUM(F10:F21)</f>
        <v>37977870</v>
      </c>
      <c r="H22" s="10">
        <v>35433775</v>
      </c>
      <c r="J22" s="24">
        <v>9858183</v>
      </c>
      <c r="L22" s="5">
        <v>9029102</v>
      </c>
    </row>
    <row r="23" spans="1:12" x14ac:dyDescent="0.2">
      <c r="A23" s="9"/>
      <c r="F23" s="13" t="s">
        <v>39</v>
      </c>
      <c r="H23" s="13" t="s">
        <v>39</v>
      </c>
      <c r="J23" s="13" t="s">
        <v>39</v>
      </c>
      <c r="L23" s="13" t="s">
        <v>39</v>
      </c>
    </row>
    <row r="24" spans="1:12" x14ac:dyDescent="0.2">
      <c r="A24" s="9"/>
      <c r="F24" s="13"/>
      <c r="H24" s="13"/>
      <c r="J24" s="13"/>
      <c r="L24" s="13"/>
    </row>
    <row r="25" spans="1:12" x14ac:dyDescent="0.2">
      <c r="A25" s="9"/>
    </row>
    <row r="26" spans="1:12" x14ac:dyDescent="0.2">
      <c r="A26" s="9"/>
      <c r="C26" s="3" t="s">
        <v>43</v>
      </c>
      <c r="D26" s="1" t="s">
        <v>67</v>
      </c>
      <c r="L26" s="35"/>
    </row>
    <row r="27" spans="1:12" ht="12.75" customHeight="1" x14ac:dyDescent="0.2">
      <c r="A27" s="9"/>
      <c r="L27" s="35"/>
    </row>
    <row r="28" spans="1:12" ht="114.75" customHeight="1" x14ac:dyDescent="0.2">
      <c r="A28" s="9"/>
      <c r="L28" s="35"/>
    </row>
    <row r="29" spans="1:12" x14ac:dyDescent="0.2">
      <c r="A29" s="9"/>
      <c r="L29" s="35"/>
    </row>
    <row r="30" spans="1:12" x14ac:dyDescent="0.2">
      <c r="A30" s="9"/>
      <c r="L30" s="35"/>
    </row>
    <row r="31" spans="1:12" x14ac:dyDescent="0.2">
      <c r="A31" s="9"/>
      <c r="L31" s="35"/>
    </row>
    <row r="32" spans="1:12" x14ac:dyDescent="0.2">
      <c r="A32" s="9"/>
      <c r="L32" s="35"/>
    </row>
    <row r="33" spans="12:12" x14ac:dyDescent="0.2">
      <c r="L33" s="35"/>
    </row>
  </sheetData>
  <mergeCells count="1">
    <mergeCell ref="L26:L33"/>
  </mergeCells>
  <phoneticPr fontId="0" type="noConversion"/>
  <printOptions horizontalCentered="1"/>
  <pageMargins left="0" right="0" top="1" bottom="0.5" header="1" footer="0"/>
  <pageSetup scale="95" orientation="landscape" r:id="rId1"/>
  <headerFooter alignWithMargins="0">
    <oddHeader>&amp;RKPSC Case No. 2014-00396
Commission Staff's First Set of Data Request
Order Dated November 24, 2014
Item No. 15
Attachment 1        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 No 15 - Page 1</vt:lpstr>
      <vt:lpstr>Item No 15 - Page 2</vt:lpstr>
      <vt:lpstr>'Item No 15 - Page 2'!Print_Area</vt:lpstr>
      <vt:lpstr>'Item No 15 - Page 1'!Print_Titles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AEP</cp:lastModifiedBy>
  <cp:lastPrinted>2015-01-06T14:27:44Z</cp:lastPrinted>
  <dcterms:created xsi:type="dcterms:W3CDTF">2005-10-11T12:21:17Z</dcterms:created>
  <dcterms:modified xsi:type="dcterms:W3CDTF">2015-01-06T14:30:28Z</dcterms:modified>
</cp:coreProperties>
</file>