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0" yWindow="-30" windowWidth="19230" windowHeight="6810"/>
  </bookViews>
  <sheets>
    <sheet name="Sheet1" sheetId="1" r:id="rId1"/>
    <sheet name="Sheet2" sheetId="2" r:id="rId2"/>
    <sheet name="Sheet3" sheetId="3" r:id="rId3"/>
  </sheets>
  <definedNames>
    <definedName name="NvsASD">"V2014-09-30"</definedName>
    <definedName name="NvsAutoDrillOk">"VN"</definedName>
    <definedName name="NvsDrillHyperLink" localSheetId="0">"http://psfinweb.aepsc.com/psp/fcm90prd_newwin/EMPLOYEE/ERP/c/REPORT_BOOKS.IC_RUN_DRILLDOWN.GBL?Action=A&amp;NVS_INSTANCE=5894996_6100749"</definedName>
    <definedName name="NvsElapsedTime">0.000254629630944692</definedName>
    <definedName name="NvsEndTime">41920.5827893519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"V2002-06-13"</definedName>
    <definedName name="NvsPanelSetid">"VAEP"</definedName>
    <definedName name="NvsReqBU">"V102"</definedName>
    <definedName name="NvsReqBUOnly">"VN"</definedName>
    <definedName name="NvsSheetType" localSheetId="0">"M"</definedName>
    <definedName name="NvsTransLed">"VN"</definedName>
    <definedName name="NvsTree.PRPT_ACCOUNT" localSheetId="0">"YNNYN"</definedName>
    <definedName name="NvsTreeASD">"V2014-09-30"</definedName>
    <definedName name="NvsValTbl.BUSINESS_UNIT">"BUS_UNIT_TBL_GL"</definedName>
    <definedName name="NvsValTbl.CURRENCY_CD">"CURRENCY_CD_TBL"</definedName>
    <definedName name="_xlnm.Print_Area" localSheetId="0">Sheet1!$A$1:$M$756</definedName>
    <definedName name="_xlnm.Print_Titles" localSheetId="0">Sheet1!$1:$8</definedName>
  </definedNames>
  <calcPr calcId="145621"/>
</workbook>
</file>

<file path=xl/calcChain.xml><?xml version="1.0" encoding="utf-8"?>
<calcChain xmlns="http://schemas.openxmlformats.org/spreadsheetml/2006/main">
  <c r="C176" i="1" l="1"/>
  <c r="C167" i="1"/>
  <c r="C751" i="1" l="1"/>
  <c r="C338" i="1"/>
  <c r="C162" i="1"/>
  <c r="D751" i="1" l="1"/>
  <c r="D338" i="1"/>
  <c r="D162" i="1"/>
  <c r="D171" i="1" l="1"/>
  <c r="D168" i="1"/>
  <c r="D167" i="1"/>
  <c r="D176" i="1" s="1"/>
  <c r="D166" i="1"/>
  <c r="D163" i="1"/>
  <c r="H171" i="1"/>
  <c r="H169" i="1"/>
  <c r="D169" i="1" s="1"/>
  <c r="H168" i="1"/>
  <c r="H167" i="1"/>
  <c r="H166" i="1"/>
  <c r="H164" i="1"/>
  <c r="D164" i="1" s="1"/>
  <c r="H163" i="1"/>
  <c r="P327" i="1"/>
  <c r="H391" i="1" l="1"/>
  <c r="D391" i="1" s="1"/>
  <c r="H392" i="1"/>
  <c r="D392" i="1" s="1"/>
  <c r="H388" i="1"/>
  <c r="D388" i="1" s="1"/>
  <c r="H382" i="1"/>
  <c r="D382" i="1" s="1"/>
  <c r="H387" i="1"/>
  <c r="D387" i="1" s="1"/>
  <c r="H386" i="1"/>
  <c r="D386" i="1" s="1"/>
  <c r="H379" i="1"/>
  <c r="D379" i="1" s="1"/>
  <c r="H380" i="1"/>
  <c r="D380" i="1" s="1"/>
  <c r="H381" i="1"/>
  <c r="D381" i="1" s="1"/>
  <c r="H383" i="1"/>
  <c r="D383" i="1" s="1"/>
  <c r="H384" i="1"/>
  <c r="D384" i="1" s="1"/>
  <c r="H385" i="1"/>
  <c r="D385" i="1" s="1"/>
  <c r="H378" i="1"/>
  <c r="D378" i="1" s="1"/>
  <c r="D722" i="1"/>
  <c r="D723" i="1"/>
  <c r="D721" i="1"/>
  <c r="H676" i="1"/>
  <c r="D676" i="1" s="1"/>
  <c r="H675" i="1"/>
  <c r="D675" i="1" s="1"/>
  <c r="H674" i="1"/>
  <c r="D674" i="1" s="1"/>
  <c r="H673" i="1"/>
  <c r="D673" i="1" s="1"/>
  <c r="H672" i="1"/>
  <c r="D672" i="1" s="1"/>
  <c r="H671" i="1"/>
  <c r="D671" i="1" s="1"/>
  <c r="H670" i="1"/>
  <c r="D670" i="1" s="1"/>
  <c r="H669" i="1"/>
  <c r="D669" i="1" s="1"/>
  <c r="H668" i="1"/>
  <c r="D668" i="1" s="1"/>
  <c r="H667" i="1"/>
  <c r="D667" i="1" s="1"/>
  <c r="H666" i="1"/>
  <c r="D666" i="1" s="1"/>
  <c r="H665" i="1"/>
  <c r="D665" i="1" s="1"/>
  <c r="H664" i="1"/>
  <c r="D664" i="1" s="1"/>
  <c r="H663" i="1"/>
  <c r="D663" i="1" s="1"/>
  <c r="H662" i="1"/>
  <c r="D662" i="1" s="1"/>
  <c r="H661" i="1"/>
  <c r="D661" i="1" s="1"/>
  <c r="H660" i="1"/>
  <c r="D660" i="1" s="1"/>
  <c r="H659" i="1"/>
  <c r="D659" i="1" s="1"/>
  <c r="H658" i="1"/>
  <c r="D658" i="1" s="1"/>
  <c r="H657" i="1"/>
  <c r="D657" i="1" s="1"/>
  <c r="H656" i="1"/>
  <c r="D656" i="1" s="1"/>
  <c r="H655" i="1"/>
  <c r="D655" i="1" s="1"/>
  <c r="H654" i="1"/>
  <c r="D654" i="1" s="1"/>
  <c r="H653" i="1"/>
  <c r="D653" i="1" s="1"/>
  <c r="H652" i="1"/>
  <c r="D652" i="1" s="1"/>
  <c r="H651" i="1"/>
  <c r="D651" i="1" s="1"/>
  <c r="H650" i="1"/>
  <c r="D650" i="1" s="1"/>
  <c r="H649" i="1"/>
  <c r="D649" i="1" s="1"/>
  <c r="H648" i="1"/>
  <c r="D648" i="1" s="1"/>
  <c r="H647" i="1"/>
  <c r="D647" i="1" s="1"/>
  <c r="H646" i="1"/>
  <c r="D646" i="1" s="1"/>
  <c r="H645" i="1"/>
  <c r="D645" i="1" s="1"/>
  <c r="H644" i="1"/>
  <c r="D644" i="1" s="1"/>
  <c r="H643" i="1"/>
  <c r="D643" i="1" s="1"/>
  <c r="H642" i="1"/>
  <c r="D642" i="1" s="1"/>
  <c r="H641" i="1"/>
  <c r="D641" i="1" s="1"/>
  <c r="H640" i="1"/>
  <c r="D640" i="1" s="1"/>
  <c r="H639" i="1"/>
  <c r="D639" i="1" s="1"/>
  <c r="H638" i="1"/>
  <c r="D638" i="1" s="1"/>
  <c r="H637" i="1"/>
  <c r="D637" i="1" s="1"/>
  <c r="H636" i="1"/>
  <c r="D636" i="1" s="1"/>
  <c r="H635" i="1"/>
  <c r="D635" i="1" s="1"/>
  <c r="H634" i="1"/>
  <c r="D634" i="1" s="1"/>
  <c r="H633" i="1"/>
  <c r="D633" i="1" s="1"/>
  <c r="H632" i="1"/>
  <c r="D632" i="1" s="1"/>
  <c r="H631" i="1"/>
  <c r="D631" i="1" s="1"/>
  <c r="H630" i="1"/>
  <c r="D630" i="1" s="1"/>
  <c r="H629" i="1"/>
  <c r="D629" i="1" s="1"/>
  <c r="H628" i="1"/>
  <c r="D628" i="1" s="1"/>
  <c r="H627" i="1"/>
  <c r="D627" i="1"/>
  <c r="H626" i="1"/>
  <c r="D626" i="1" s="1"/>
  <c r="H625" i="1"/>
  <c r="D625" i="1" s="1"/>
  <c r="H623" i="1"/>
  <c r="D623" i="1" s="1"/>
  <c r="H622" i="1"/>
  <c r="D622" i="1" s="1"/>
  <c r="H620" i="1"/>
  <c r="D620" i="1" s="1"/>
  <c r="H618" i="1"/>
  <c r="D618" i="1" s="1"/>
  <c r="H617" i="1"/>
  <c r="D617" i="1" s="1"/>
  <c r="H615" i="1"/>
  <c r="D615" i="1" s="1"/>
  <c r="H614" i="1"/>
  <c r="D614" i="1" s="1"/>
  <c r="H612" i="1"/>
  <c r="D612" i="1" s="1"/>
  <c r="H610" i="1"/>
  <c r="D610" i="1" s="1"/>
  <c r="H609" i="1"/>
  <c r="D609" i="1" s="1"/>
  <c r="H607" i="1"/>
  <c r="D607" i="1" s="1"/>
  <c r="H606" i="1"/>
  <c r="D606" i="1" s="1"/>
  <c r="H604" i="1"/>
  <c r="D604" i="1" s="1"/>
  <c r="H602" i="1"/>
  <c r="D602" i="1" s="1"/>
  <c r="H601" i="1"/>
  <c r="D601" i="1" s="1"/>
  <c r="H599" i="1"/>
  <c r="D599" i="1" s="1"/>
  <c r="H598" i="1"/>
  <c r="D598" i="1" s="1"/>
  <c r="H596" i="1"/>
  <c r="D596" i="1" s="1"/>
  <c r="H595" i="1"/>
  <c r="D595" i="1" s="1"/>
  <c r="H624" i="1"/>
  <c r="D624" i="1" s="1"/>
  <c r="H621" i="1"/>
  <c r="D621" i="1" s="1"/>
  <c r="H619" i="1"/>
  <c r="D619" i="1"/>
  <c r="H616" i="1"/>
  <c r="D616" i="1" s="1"/>
  <c r="H613" i="1"/>
  <c r="D613" i="1" s="1"/>
  <c r="H611" i="1"/>
  <c r="D611" i="1"/>
  <c r="H608" i="1"/>
  <c r="D608" i="1" s="1"/>
  <c r="H605" i="1"/>
  <c r="D605" i="1" s="1"/>
  <c r="H603" i="1"/>
  <c r="D603" i="1"/>
  <c r="H600" i="1"/>
  <c r="D600" i="1" s="1"/>
  <c r="H597" i="1"/>
  <c r="D597" i="1" s="1"/>
  <c r="H594" i="1"/>
  <c r="D594" i="1" s="1"/>
  <c r="H593" i="1"/>
  <c r="D593" i="1" s="1"/>
  <c r="H592" i="1"/>
  <c r="D592" i="1" s="1"/>
  <c r="H591" i="1"/>
  <c r="D591" i="1" s="1"/>
  <c r="H590" i="1"/>
  <c r="D590" i="1" s="1"/>
  <c r="H589" i="1"/>
  <c r="D589" i="1"/>
  <c r="H588" i="1"/>
  <c r="D588" i="1" s="1"/>
  <c r="H587" i="1"/>
  <c r="D587" i="1" s="1"/>
  <c r="H586" i="1"/>
  <c r="D586" i="1" s="1"/>
  <c r="H585" i="1"/>
  <c r="D585" i="1" s="1"/>
  <c r="H584" i="1"/>
  <c r="D584" i="1" s="1"/>
  <c r="H583" i="1"/>
  <c r="D583" i="1"/>
  <c r="H582" i="1"/>
  <c r="D582" i="1" s="1"/>
  <c r="H581" i="1"/>
  <c r="D581" i="1" s="1"/>
  <c r="H580" i="1"/>
  <c r="D580" i="1" s="1"/>
  <c r="H579" i="1"/>
  <c r="D579" i="1"/>
  <c r="H578" i="1"/>
  <c r="D578" i="1" s="1"/>
  <c r="H577" i="1"/>
  <c r="D577" i="1" s="1"/>
  <c r="H576" i="1"/>
  <c r="D576" i="1" s="1"/>
  <c r="H575" i="1"/>
  <c r="D575" i="1" s="1"/>
  <c r="H574" i="1"/>
  <c r="D574" i="1" s="1"/>
  <c r="H573" i="1"/>
  <c r="D573" i="1"/>
  <c r="H572" i="1"/>
  <c r="D572" i="1" s="1"/>
  <c r="H571" i="1"/>
  <c r="D571" i="1" s="1"/>
  <c r="H570" i="1"/>
  <c r="D570" i="1" s="1"/>
  <c r="H569" i="1"/>
  <c r="D569" i="1" s="1"/>
  <c r="H568" i="1"/>
  <c r="D568" i="1" s="1"/>
  <c r="H567" i="1"/>
  <c r="D567" i="1"/>
  <c r="H566" i="1"/>
  <c r="D566" i="1" s="1"/>
  <c r="H565" i="1"/>
  <c r="D565" i="1" s="1"/>
  <c r="H564" i="1"/>
  <c r="D564" i="1" s="1"/>
  <c r="H563" i="1"/>
  <c r="D563" i="1"/>
  <c r="H562" i="1"/>
  <c r="D562" i="1" s="1"/>
  <c r="H561" i="1"/>
  <c r="D561" i="1" s="1"/>
  <c r="H560" i="1"/>
  <c r="D560" i="1" s="1"/>
  <c r="H559" i="1"/>
  <c r="D559" i="1"/>
  <c r="H558" i="1"/>
  <c r="D558" i="1" s="1"/>
  <c r="H557" i="1"/>
  <c r="D557" i="1" s="1"/>
  <c r="H556" i="1"/>
  <c r="D556" i="1" s="1"/>
  <c r="H555" i="1"/>
  <c r="D555" i="1"/>
  <c r="H554" i="1"/>
  <c r="D554" i="1" s="1"/>
  <c r="H553" i="1"/>
  <c r="D553" i="1" s="1"/>
  <c r="H552" i="1"/>
  <c r="D552" i="1" s="1"/>
  <c r="H551" i="1"/>
  <c r="D551" i="1" s="1"/>
  <c r="H550" i="1"/>
  <c r="D550" i="1" s="1"/>
  <c r="H549" i="1"/>
  <c r="D549" i="1"/>
  <c r="H548" i="1"/>
  <c r="D548" i="1" s="1"/>
  <c r="H547" i="1"/>
  <c r="D547" i="1" s="1"/>
  <c r="H546" i="1"/>
  <c r="D546" i="1" s="1"/>
  <c r="H545" i="1"/>
  <c r="D545" i="1" s="1"/>
  <c r="H544" i="1"/>
  <c r="D544" i="1" s="1"/>
  <c r="H543" i="1"/>
  <c r="D543" i="1"/>
  <c r="H542" i="1"/>
  <c r="D542" i="1" s="1"/>
  <c r="H541" i="1"/>
  <c r="D541" i="1" s="1"/>
  <c r="H540" i="1"/>
  <c r="D540" i="1" s="1"/>
  <c r="H539" i="1"/>
  <c r="D539" i="1"/>
  <c r="H538" i="1"/>
  <c r="D538" i="1" s="1"/>
  <c r="H537" i="1"/>
  <c r="D537" i="1" s="1"/>
  <c r="H536" i="1"/>
  <c r="D536" i="1" s="1"/>
  <c r="H535" i="1"/>
  <c r="D535" i="1" s="1"/>
  <c r="H534" i="1"/>
  <c r="D534" i="1" s="1"/>
  <c r="H533" i="1"/>
  <c r="D533" i="1"/>
  <c r="H532" i="1"/>
  <c r="D532" i="1" s="1"/>
  <c r="H531" i="1"/>
  <c r="D531" i="1" s="1"/>
  <c r="H530" i="1"/>
  <c r="D530" i="1" s="1"/>
  <c r="D500" i="1"/>
  <c r="D499" i="1"/>
  <c r="H445" i="1"/>
  <c r="D445" i="1" s="1"/>
  <c r="H444" i="1"/>
  <c r="D444" i="1" s="1"/>
  <c r="H443" i="1"/>
  <c r="D443" i="1" s="1"/>
  <c r="H442" i="1"/>
  <c r="D442" i="1" s="1"/>
  <c r="H441" i="1"/>
  <c r="D441" i="1" s="1"/>
  <c r="H440" i="1"/>
  <c r="D440" i="1" s="1"/>
  <c r="H439" i="1"/>
  <c r="D439" i="1" s="1"/>
  <c r="H438" i="1"/>
  <c r="D438" i="1" s="1"/>
  <c r="H437" i="1"/>
  <c r="D437" i="1" s="1"/>
  <c r="H436" i="1"/>
  <c r="D436" i="1" s="1"/>
  <c r="H435" i="1"/>
  <c r="D435" i="1" s="1"/>
  <c r="H434" i="1"/>
  <c r="D434" i="1" s="1"/>
  <c r="H433" i="1"/>
  <c r="D433" i="1" s="1"/>
  <c r="H403" i="1" l="1"/>
  <c r="D403" i="1" s="1"/>
  <c r="D373" i="1" l="1"/>
  <c r="H373" i="1"/>
  <c r="D354" i="1"/>
  <c r="H354" i="1"/>
  <c r="D372" i="1"/>
  <c r="H372" i="1"/>
  <c r="H346" i="1"/>
  <c r="D346" i="1" s="1"/>
  <c r="H345" i="1"/>
  <c r="D345" i="1" s="1"/>
  <c r="H371" i="1"/>
  <c r="D371" i="1" s="1"/>
  <c r="D367" i="1"/>
  <c r="H375" i="1"/>
  <c r="D375" i="1" s="1"/>
  <c r="H374" i="1"/>
  <c r="D374" i="1" s="1"/>
  <c r="H370" i="1"/>
  <c r="D370" i="1" s="1"/>
  <c r="H369" i="1"/>
  <c r="D369" i="1" s="1"/>
  <c r="H368" i="1"/>
  <c r="D368" i="1" s="1"/>
  <c r="H367" i="1"/>
  <c r="H366" i="1"/>
  <c r="D366" i="1" s="1"/>
  <c r="D357" i="1"/>
  <c r="H363" i="1"/>
  <c r="D363" i="1" s="1"/>
  <c r="H362" i="1"/>
  <c r="D362" i="1" s="1"/>
  <c r="H361" i="1"/>
  <c r="D361" i="1" s="1"/>
  <c r="H360" i="1"/>
  <c r="D360" i="1" s="1"/>
  <c r="D359" i="1"/>
  <c r="D358" i="1"/>
  <c r="D355" i="1"/>
  <c r="H351" i="1"/>
  <c r="D351" i="1" s="1"/>
  <c r="H350" i="1"/>
  <c r="D350" i="1" s="1"/>
  <c r="H349" i="1"/>
  <c r="D349" i="1" s="1"/>
  <c r="H348" i="1"/>
  <c r="D348" i="1" s="1"/>
  <c r="H347" i="1"/>
  <c r="D347" i="1" s="1"/>
  <c r="D353" i="1"/>
  <c r="D352" i="1"/>
  <c r="H341" i="1"/>
  <c r="D341" i="1" s="1"/>
  <c r="H342" i="1"/>
  <c r="D342" i="1" s="1"/>
  <c r="H343" i="1"/>
  <c r="D343" i="1" s="1"/>
  <c r="H344" i="1"/>
  <c r="D344" i="1" s="1"/>
  <c r="H340" i="1"/>
  <c r="D340" i="1" s="1"/>
  <c r="P328" i="1"/>
  <c r="P330" i="1" s="1"/>
  <c r="D334" i="1" s="1"/>
  <c r="D305" i="1"/>
  <c r="D222" i="1"/>
  <c r="D119" i="1"/>
  <c r="D118" i="1"/>
  <c r="D95" i="1"/>
  <c r="D87" i="1"/>
  <c r="H99" i="1"/>
  <c r="D99" i="1" s="1"/>
  <c r="H98" i="1"/>
  <c r="D98" i="1" s="1"/>
  <c r="H97" i="1"/>
  <c r="D97" i="1" s="1"/>
  <c r="H96" i="1"/>
  <c r="D96" i="1" s="1"/>
  <c r="H95" i="1"/>
  <c r="H94" i="1"/>
  <c r="D94" i="1" s="1"/>
  <c r="H93" i="1"/>
  <c r="D93" i="1" s="1"/>
  <c r="H92" i="1"/>
  <c r="D92" i="1" s="1"/>
  <c r="H91" i="1"/>
  <c r="D91" i="1" s="1"/>
  <c r="H90" i="1"/>
  <c r="D90" i="1" s="1"/>
  <c r="H89" i="1"/>
  <c r="D89" i="1" s="1"/>
  <c r="H88" i="1"/>
  <c r="D88" i="1" s="1"/>
  <c r="H87" i="1"/>
  <c r="H86" i="1"/>
  <c r="D86" i="1" s="1"/>
  <c r="H85" i="1"/>
  <c r="D85" i="1" s="1"/>
  <c r="H80" i="1"/>
  <c r="D80" i="1" s="1"/>
  <c r="H81" i="1"/>
  <c r="D81" i="1" s="1"/>
  <c r="H82" i="1"/>
  <c r="D82" i="1" s="1"/>
  <c r="H83" i="1"/>
  <c r="D83" i="1" s="1"/>
  <c r="H70" i="1"/>
  <c r="D70" i="1" s="1"/>
  <c r="H71" i="1"/>
  <c r="D71" i="1" s="1"/>
  <c r="H72" i="1"/>
  <c r="H73" i="1"/>
  <c r="D73" i="1" s="1"/>
  <c r="H75" i="1"/>
  <c r="H76" i="1"/>
  <c r="H77" i="1"/>
  <c r="H78" i="1"/>
  <c r="D78" i="1" s="1"/>
  <c r="H79" i="1"/>
  <c r="D79" i="1" s="1"/>
  <c r="H74" i="1"/>
  <c r="D77" i="1"/>
  <c r="D76" i="1"/>
  <c r="D75" i="1"/>
  <c r="D74" i="1"/>
  <c r="D72" i="1"/>
  <c r="H20" i="1"/>
  <c r="D20" i="1" s="1"/>
  <c r="H18" i="1"/>
  <c r="D18" i="1" s="1"/>
  <c r="H17" i="1"/>
  <c r="D17" i="1" s="1"/>
  <c r="H16" i="1"/>
  <c r="D16" i="1" s="1"/>
  <c r="H14" i="1"/>
  <c r="D14" i="1" s="1"/>
  <c r="H9" i="1"/>
  <c r="D9" i="1" s="1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188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128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5" i="2"/>
  <c r="B472" i="2"/>
  <c r="M158" i="1" l="1"/>
  <c r="H158" i="1" s="1"/>
  <c r="D158" i="1" s="1"/>
  <c r="D332" i="1"/>
  <c r="M328" i="1"/>
  <c r="H328" i="1" s="1"/>
  <c r="D328" i="1" s="1"/>
  <c r="Q328" i="1" s="1"/>
  <c r="D333" i="1"/>
  <c r="D327" i="1"/>
  <c r="Q327" i="1" l="1"/>
  <c r="Q330" i="1" s="1"/>
</calcChain>
</file>

<file path=xl/sharedStrings.xml><?xml version="1.0" encoding="utf-8"?>
<sst xmlns="http://schemas.openxmlformats.org/spreadsheetml/2006/main" count="3980" uniqueCount="1732">
  <si>
    <t>Trial Balance</t>
  </si>
  <si>
    <t>Account</t>
  </si>
  <si>
    <t>Number</t>
  </si>
  <si>
    <t>Description</t>
  </si>
  <si>
    <t>1010001</t>
  </si>
  <si>
    <t>1011001</t>
  </si>
  <si>
    <t>1011006</t>
  </si>
  <si>
    <t>1011012</t>
  </si>
  <si>
    <t>1050001</t>
  </si>
  <si>
    <t>1060001</t>
  </si>
  <si>
    <t>1070001</t>
  </si>
  <si>
    <t>1080001</t>
  </si>
  <si>
    <t>1080005</t>
  </si>
  <si>
    <t>1080011</t>
  </si>
  <si>
    <t>1080013</t>
  </si>
  <si>
    <t>1110001</t>
  </si>
  <si>
    <t>1210001</t>
  </si>
  <si>
    <t>1220001</t>
  </si>
  <si>
    <t>1240002</t>
  </si>
  <si>
    <t>1240005</t>
  </si>
  <si>
    <t>1240007</t>
  </si>
  <si>
    <t>1240027</t>
  </si>
  <si>
    <t>1240029</t>
  </si>
  <si>
    <t>1240092</t>
  </si>
  <si>
    <t>1290000</t>
  </si>
  <si>
    <t>1290001</t>
  </si>
  <si>
    <t>1290002</t>
  </si>
  <si>
    <t>1290003</t>
  </si>
  <si>
    <t>1310000</t>
  </si>
  <si>
    <t>1340018</t>
  </si>
  <si>
    <t>1340043</t>
  </si>
  <si>
    <t>1340048</t>
  </si>
  <si>
    <t>1340050</t>
  </si>
  <si>
    <t>1340051</t>
  </si>
  <si>
    <t>1420001</t>
  </si>
  <si>
    <t>1420014</t>
  </si>
  <si>
    <t>1420019</t>
  </si>
  <si>
    <t>1420022</t>
  </si>
  <si>
    <t>1420023</t>
  </si>
  <si>
    <t>1420024</t>
  </si>
  <si>
    <t>1420027</t>
  </si>
  <si>
    <t>1420044</t>
  </si>
  <si>
    <t>1420050</t>
  </si>
  <si>
    <t>1420052</t>
  </si>
  <si>
    <t>1420053</t>
  </si>
  <si>
    <t>1420054</t>
  </si>
  <si>
    <t>1420057</t>
  </si>
  <si>
    <t>1420101</t>
  </si>
  <si>
    <t>1420102</t>
  </si>
  <si>
    <t>1430022</t>
  </si>
  <si>
    <t>1430081</t>
  </si>
  <si>
    <t>1430083</t>
  </si>
  <si>
    <t>1430089</t>
  </si>
  <si>
    <t>1430102</t>
  </si>
  <si>
    <t>1440002</t>
  </si>
  <si>
    <t>1450000</t>
  </si>
  <si>
    <t>1460001</t>
  </si>
  <si>
    <t>1460002</t>
  </si>
  <si>
    <t>1460006</t>
  </si>
  <si>
    <t>1460009</t>
  </si>
  <si>
    <t>1460011</t>
  </si>
  <si>
    <t>1460019</t>
  </si>
  <si>
    <t>1460024</t>
  </si>
  <si>
    <t>1460025</t>
  </si>
  <si>
    <t>1460045</t>
  </si>
  <si>
    <t>1510001</t>
  </si>
  <si>
    <t>1510002</t>
  </si>
  <si>
    <t>1510020</t>
  </si>
  <si>
    <t>1520000</t>
  </si>
  <si>
    <t>1540001</t>
  </si>
  <si>
    <t>1540004</t>
  </si>
  <si>
    <t>1540006</t>
  </si>
  <si>
    <t>1540012</t>
  </si>
  <si>
    <t>1540013</t>
  </si>
  <si>
    <t>1540023</t>
  </si>
  <si>
    <t>1581000</t>
  </si>
  <si>
    <t>1581003</t>
  </si>
  <si>
    <t>1581004</t>
  </si>
  <si>
    <t>1581006</t>
  </si>
  <si>
    <t>1581009</t>
  </si>
  <si>
    <t>1650001</t>
  </si>
  <si>
    <t>165000213</t>
  </si>
  <si>
    <t>165000214</t>
  </si>
  <si>
    <t>1650009</t>
  </si>
  <si>
    <t>1650010</t>
  </si>
  <si>
    <t>165001113</t>
  </si>
  <si>
    <t>165001114</t>
  </si>
  <si>
    <t>165001213</t>
  </si>
  <si>
    <t>165001214</t>
  </si>
  <si>
    <t>1650014</t>
  </si>
  <si>
    <t>1650021</t>
  </si>
  <si>
    <t>1650023</t>
  </si>
  <si>
    <t>1650035</t>
  </si>
  <si>
    <t>1650036</t>
  </si>
  <si>
    <t>1650037</t>
  </si>
  <si>
    <t>1710048</t>
  </si>
  <si>
    <t>1710348</t>
  </si>
  <si>
    <t>1710448</t>
  </si>
  <si>
    <t>1720000</t>
  </si>
  <si>
    <t>1730000</t>
  </si>
  <si>
    <t>1730002</t>
  </si>
  <si>
    <t>174001113</t>
  </si>
  <si>
    <t>1750001</t>
  </si>
  <si>
    <t>1750002</t>
  </si>
  <si>
    <t>1750022</t>
  </si>
  <si>
    <t>1760010</t>
  </si>
  <si>
    <t>1810002</t>
  </si>
  <si>
    <t>1810006</t>
  </si>
  <si>
    <t>1823007</t>
  </si>
  <si>
    <t>1823009</t>
  </si>
  <si>
    <t>1823010</t>
  </si>
  <si>
    <t>1823011</t>
  </si>
  <si>
    <t>1823012</t>
  </si>
  <si>
    <t>1823022</t>
  </si>
  <si>
    <t>1823054</t>
  </si>
  <si>
    <t>1823063</t>
  </si>
  <si>
    <t>1823077</t>
  </si>
  <si>
    <t>1823078</t>
  </si>
  <si>
    <t>1823099</t>
  </si>
  <si>
    <t>1823115</t>
  </si>
  <si>
    <t>1823118</t>
  </si>
  <si>
    <t>1823119</t>
  </si>
  <si>
    <t>1823120</t>
  </si>
  <si>
    <t>1823121</t>
  </si>
  <si>
    <t>1823122</t>
  </si>
  <si>
    <t>1823165</t>
  </si>
  <si>
    <t>1823166</t>
  </si>
  <si>
    <t>1823167</t>
  </si>
  <si>
    <t>1823188</t>
  </si>
  <si>
    <t>1823299</t>
  </si>
  <si>
    <t>1823301</t>
  </si>
  <si>
    <t>1823302</t>
  </si>
  <si>
    <t>1823306</t>
  </si>
  <si>
    <t>1823325</t>
  </si>
  <si>
    <t>1823329</t>
  </si>
  <si>
    <t>1830000</t>
  </si>
  <si>
    <t>1830004</t>
  </si>
  <si>
    <t>1860001</t>
  </si>
  <si>
    <t>186000312</t>
  </si>
  <si>
    <t>186000313</t>
  </si>
  <si>
    <t>1860007</t>
  </si>
  <si>
    <t>1860077</t>
  </si>
  <si>
    <t>186008114</t>
  </si>
  <si>
    <t>1860153</t>
  </si>
  <si>
    <t>1860160</t>
  </si>
  <si>
    <t>1860166</t>
  </si>
  <si>
    <t>1860179</t>
  </si>
  <si>
    <t>1890004</t>
  </si>
  <si>
    <t>1900006</t>
  </si>
  <si>
    <t>1900009</t>
  </si>
  <si>
    <t>1900010</t>
  </si>
  <si>
    <t>1900011</t>
  </si>
  <si>
    <t>1900015</t>
  </si>
  <si>
    <t>1901001</t>
  </si>
  <si>
    <t>1902001</t>
  </si>
  <si>
    <t>1903001</t>
  </si>
  <si>
    <t>1904001</t>
  </si>
  <si>
    <t>2010001</t>
  </si>
  <si>
    <t>2080000</t>
  </si>
  <si>
    <t>2110000</t>
  </si>
  <si>
    <t>2110018</t>
  </si>
  <si>
    <t>2160001</t>
  </si>
  <si>
    <t>2190006</t>
  </si>
  <si>
    <t>2190007</t>
  </si>
  <si>
    <t>2190010</t>
  </si>
  <si>
    <t>2190015</t>
  </si>
  <si>
    <t>2230000</t>
  </si>
  <si>
    <t>2240005</t>
  </si>
  <si>
    <t>2240006</t>
  </si>
  <si>
    <t>2260006</t>
  </si>
  <si>
    <t>2230500</t>
  </si>
  <si>
    <t>2240502</t>
  </si>
  <si>
    <t>2270001</t>
  </si>
  <si>
    <t>2270003</t>
  </si>
  <si>
    <t>2282003</t>
  </si>
  <si>
    <t>2283000</t>
  </si>
  <si>
    <t>2283002</t>
  </si>
  <si>
    <t>2283003</t>
  </si>
  <si>
    <t>2283005</t>
  </si>
  <si>
    <t>2283007</t>
  </si>
  <si>
    <t>2283013</t>
  </si>
  <si>
    <t>2283015</t>
  </si>
  <si>
    <t>2283018</t>
  </si>
  <si>
    <t>2284027</t>
  </si>
  <si>
    <t>2300001</t>
  </si>
  <si>
    <t>2320001</t>
  </si>
  <si>
    <t>2320002</t>
  </si>
  <si>
    <t>2320003</t>
  </si>
  <si>
    <t>2320011</t>
  </si>
  <si>
    <t>2320050</t>
  </si>
  <si>
    <t>2320052</t>
  </si>
  <si>
    <t>2320053</t>
  </si>
  <si>
    <t>2320056</t>
  </si>
  <si>
    <t>2320062</t>
  </si>
  <si>
    <t>2320073</t>
  </si>
  <si>
    <t>2320076</t>
  </si>
  <si>
    <t>2320077</t>
  </si>
  <si>
    <t>2320079</t>
  </si>
  <si>
    <t>2320086</t>
  </si>
  <si>
    <t>2320090</t>
  </si>
  <si>
    <t>2320094</t>
  </si>
  <si>
    <t>2330000</t>
  </si>
  <si>
    <t>2330012</t>
  </si>
  <si>
    <t>2330212</t>
  </si>
  <si>
    <t>2340001</t>
  </si>
  <si>
    <t>2340005</t>
  </si>
  <si>
    <t>2340011</t>
  </si>
  <si>
    <t>2340012</t>
  </si>
  <si>
    <t>2340025</t>
  </si>
  <si>
    <t>2340027</t>
  </si>
  <si>
    <t>2340029</t>
  </si>
  <si>
    <t>2340030</t>
  </si>
  <si>
    <t>2340035</t>
  </si>
  <si>
    <t>2340037</t>
  </si>
  <si>
    <t>2340212</t>
  </si>
  <si>
    <t>2350001</t>
  </si>
  <si>
    <t>2350003</t>
  </si>
  <si>
    <t>2360001</t>
  </si>
  <si>
    <t>236000209</t>
  </si>
  <si>
    <t>236000213</t>
  </si>
  <si>
    <t>236000214</t>
  </si>
  <si>
    <t>2360004</t>
  </si>
  <si>
    <t>2360005</t>
  </si>
  <si>
    <t>2360006</t>
  </si>
  <si>
    <t>236000700</t>
  </si>
  <si>
    <t>236000713</t>
  </si>
  <si>
    <t>236000714</t>
  </si>
  <si>
    <t>236000812</t>
  </si>
  <si>
    <t>236000813</t>
  </si>
  <si>
    <t>236001213</t>
  </si>
  <si>
    <t>236001314</t>
  </si>
  <si>
    <t>236001600</t>
  </si>
  <si>
    <t>236001613</t>
  </si>
  <si>
    <t>236001614</t>
  </si>
  <si>
    <t>236003313</t>
  </si>
  <si>
    <t>236003314</t>
  </si>
  <si>
    <t>236003513</t>
  </si>
  <si>
    <t>236003514</t>
  </si>
  <si>
    <t>2360037</t>
  </si>
  <si>
    <t>2360502</t>
  </si>
  <si>
    <t>2360601</t>
  </si>
  <si>
    <t>2360602</t>
  </si>
  <si>
    <t>2360701</t>
  </si>
  <si>
    <t>2360702</t>
  </si>
  <si>
    <t>2370002</t>
  </si>
  <si>
    <t>2370005</t>
  </si>
  <si>
    <t>2370006</t>
  </si>
  <si>
    <t>2370007</t>
  </si>
  <si>
    <t>2370018</t>
  </si>
  <si>
    <t>2370048</t>
  </si>
  <si>
    <t>2370448</t>
  </si>
  <si>
    <t>2410001</t>
  </si>
  <si>
    <t>2410002</t>
  </si>
  <si>
    <t>2410003</t>
  </si>
  <si>
    <t>2410004</t>
  </si>
  <si>
    <t>2410006</t>
  </si>
  <si>
    <t>2410008</t>
  </si>
  <si>
    <t>2410009</t>
  </si>
  <si>
    <t>2420002</t>
  </si>
  <si>
    <t>2420003</t>
  </si>
  <si>
    <t>2420013</t>
  </si>
  <si>
    <t>2420020</t>
  </si>
  <si>
    <t>2420021</t>
  </si>
  <si>
    <t>2420027</t>
  </si>
  <si>
    <t>2420044</t>
  </si>
  <si>
    <t>2420046</t>
  </si>
  <si>
    <t>2420051</t>
  </si>
  <si>
    <t>2420053</t>
  </si>
  <si>
    <t>2420071</t>
  </si>
  <si>
    <t>2420072</t>
  </si>
  <si>
    <t>2420076</t>
  </si>
  <si>
    <t>2420087</t>
  </si>
  <si>
    <t>2420088</t>
  </si>
  <si>
    <t>2420504</t>
  </si>
  <si>
    <t>2420506</t>
  </si>
  <si>
    <t>2420511</t>
  </si>
  <si>
    <t>2420512</t>
  </si>
  <si>
    <t>2420514</t>
  </si>
  <si>
    <t>2420532</t>
  </si>
  <si>
    <t>2420542</t>
  </si>
  <si>
    <t>2420558</t>
  </si>
  <si>
    <t>242059213</t>
  </si>
  <si>
    <t>242059214</t>
  </si>
  <si>
    <t>2420618</t>
  </si>
  <si>
    <t>2420623</t>
  </si>
  <si>
    <t>2420624</t>
  </si>
  <si>
    <t>2420635</t>
  </si>
  <si>
    <t>2420643</t>
  </si>
  <si>
    <t>2420656</t>
  </si>
  <si>
    <t>2420660</t>
  </si>
  <si>
    <t>2420664</t>
  </si>
  <si>
    <t>2430001</t>
  </si>
  <si>
    <t>2430003</t>
  </si>
  <si>
    <t>2440001</t>
  </si>
  <si>
    <t>2440002</t>
  </si>
  <si>
    <t>2440021</t>
  </si>
  <si>
    <t>2440022</t>
  </si>
  <si>
    <t>2450010</t>
  </si>
  <si>
    <t>2520000</t>
  </si>
  <si>
    <t>2530000</t>
  </si>
  <si>
    <t>2530004</t>
  </si>
  <si>
    <t>2530022</t>
  </si>
  <si>
    <t>2530050</t>
  </si>
  <si>
    <t>2530067</t>
  </si>
  <si>
    <t>2530092</t>
  </si>
  <si>
    <t>2530101</t>
  </si>
  <si>
    <t>2530112</t>
  </si>
  <si>
    <t>2530114</t>
  </si>
  <si>
    <t>2530124</t>
  </si>
  <si>
    <t>2530137</t>
  </si>
  <si>
    <t>2530177</t>
  </si>
  <si>
    <t>2530178</t>
  </si>
  <si>
    <t>2540000</t>
  </si>
  <si>
    <t>2540011</t>
  </si>
  <si>
    <t>2540047</t>
  </si>
  <si>
    <t>2540105</t>
  </si>
  <si>
    <t>2540173</t>
  </si>
  <si>
    <t>2543001</t>
  </si>
  <si>
    <t>2544001</t>
  </si>
  <si>
    <t>2550001</t>
  </si>
  <si>
    <t>2811001</t>
  </si>
  <si>
    <t>2821001</t>
  </si>
  <si>
    <t>2823001</t>
  </si>
  <si>
    <t>2824001</t>
  </si>
  <si>
    <t>2830006</t>
  </si>
  <si>
    <t>2831001</t>
  </si>
  <si>
    <t>2831002</t>
  </si>
  <si>
    <t>2831102</t>
  </si>
  <si>
    <t>2832001</t>
  </si>
  <si>
    <t>2833001</t>
  </si>
  <si>
    <t>2833002</t>
  </si>
  <si>
    <t>4010001</t>
  </si>
  <si>
    <t>4030001</t>
  </si>
  <si>
    <t>4031001</t>
  </si>
  <si>
    <t>4040001</t>
  </si>
  <si>
    <t>4060001</t>
  </si>
  <si>
    <t>4073000</t>
  </si>
  <si>
    <t>4081002</t>
  </si>
  <si>
    <t>4081003</t>
  </si>
  <si>
    <t>408100509</t>
  </si>
  <si>
    <t>408100510</t>
  </si>
  <si>
    <t>408100511</t>
  </si>
  <si>
    <t>408100512</t>
  </si>
  <si>
    <t>408100513</t>
  </si>
  <si>
    <t>408100613</t>
  </si>
  <si>
    <t>408100614</t>
  </si>
  <si>
    <t>4081007</t>
  </si>
  <si>
    <t>408100812</t>
  </si>
  <si>
    <t>408101414</t>
  </si>
  <si>
    <t>408101714</t>
  </si>
  <si>
    <t>408101813</t>
  </si>
  <si>
    <t>408101814</t>
  </si>
  <si>
    <t>408101900</t>
  </si>
  <si>
    <t>408101912</t>
  </si>
  <si>
    <t>408101913</t>
  </si>
  <si>
    <t>408101914</t>
  </si>
  <si>
    <t>408102014</t>
  </si>
  <si>
    <t>408102214</t>
  </si>
  <si>
    <t>408102910</t>
  </si>
  <si>
    <t>408102911</t>
  </si>
  <si>
    <t>408102912</t>
  </si>
  <si>
    <t>408102913</t>
  </si>
  <si>
    <t>408102914</t>
  </si>
  <si>
    <t>4081033</t>
  </si>
  <si>
    <t>4081034</t>
  </si>
  <si>
    <t>4081035</t>
  </si>
  <si>
    <t>408103613</t>
  </si>
  <si>
    <t>408103614</t>
  </si>
  <si>
    <t>408200512</t>
  </si>
  <si>
    <t>408200513</t>
  </si>
  <si>
    <t>4091001</t>
  </si>
  <si>
    <t>409100212</t>
  </si>
  <si>
    <t>409100213</t>
  </si>
  <si>
    <t>409100214</t>
  </si>
  <si>
    <t>4092001</t>
  </si>
  <si>
    <t>409200212</t>
  </si>
  <si>
    <t>409200213</t>
  </si>
  <si>
    <t>409200214</t>
  </si>
  <si>
    <t>4101001</t>
  </si>
  <si>
    <t>4102001</t>
  </si>
  <si>
    <t>4111001</t>
  </si>
  <si>
    <t>4111002</t>
  </si>
  <si>
    <t>4111005</t>
  </si>
  <si>
    <t>4112001</t>
  </si>
  <si>
    <t>4114001</t>
  </si>
  <si>
    <t>4116000</t>
  </si>
  <si>
    <t>4118002</t>
  </si>
  <si>
    <t>4118003</t>
  </si>
  <si>
    <t>4118004</t>
  </si>
  <si>
    <t>4180001</t>
  </si>
  <si>
    <t>4180003</t>
  </si>
  <si>
    <t>4180005</t>
  </si>
  <si>
    <t>4190001</t>
  </si>
  <si>
    <t>4190002</t>
  </si>
  <si>
    <t>4190005</t>
  </si>
  <si>
    <t>4191000</t>
  </si>
  <si>
    <t>4210002</t>
  </si>
  <si>
    <t>4210005</t>
  </si>
  <si>
    <t>4210007</t>
  </si>
  <si>
    <t>4210009</t>
  </si>
  <si>
    <t>4210031</t>
  </si>
  <si>
    <t>4210032</t>
  </si>
  <si>
    <t>4210039</t>
  </si>
  <si>
    <t>4210043</t>
  </si>
  <si>
    <t>4261000</t>
  </si>
  <si>
    <t>4263001</t>
  </si>
  <si>
    <t>4264000</t>
  </si>
  <si>
    <t>4265002</t>
  </si>
  <si>
    <t>4265004</t>
  </si>
  <si>
    <t>4265007</t>
  </si>
  <si>
    <t>4265009</t>
  </si>
  <si>
    <t>4265010</t>
  </si>
  <si>
    <t>4265033</t>
  </si>
  <si>
    <t>4270002</t>
  </si>
  <si>
    <t>4270005</t>
  </si>
  <si>
    <t>4270006</t>
  </si>
  <si>
    <t>4270012</t>
  </si>
  <si>
    <t>4280002</t>
  </si>
  <si>
    <t>4280006</t>
  </si>
  <si>
    <t>4281004</t>
  </si>
  <si>
    <t>4300001</t>
  </si>
  <si>
    <t>4300003</t>
  </si>
  <si>
    <t>4310001</t>
  </si>
  <si>
    <t>4310002</t>
  </si>
  <si>
    <t>4310007</t>
  </si>
  <si>
    <t>4310023</t>
  </si>
  <si>
    <t>4320000</t>
  </si>
  <si>
    <t>4400001</t>
  </si>
  <si>
    <t>4400002</t>
  </si>
  <si>
    <t>4400005</t>
  </si>
  <si>
    <t>4420001</t>
  </si>
  <si>
    <t>4420002</t>
  </si>
  <si>
    <t>4420004</t>
  </si>
  <si>
    <t>4420006</t>
  </si>
  <si>
    <t>4420007</t>
  </si>
  <si>
    <t>4420013</t>
  </si>
  <si>
    <t>4420016</t>
  </si>
  <si>
    <t>4440000</t>
  </si>
  <si>
    <t>4440002</t>
  </si>
  <si>
    <t>4470001</t>
  </si>
  <si>
    <t>4470002</t>
  </si>
  <si>
    <t>4470006</t>
  </si>
  <si>
    <t>4470010</t>
  </si>
  <si>
    <t>4470027</t>
  </si>
  <si>
    <t>4470028</t>
  </si>
  <si>
    <t>4470033</t>
  </si>
  <si>
    <t>4470035</t>
  </si>
  <si>
    <t>4470066</t>
  </si>
  <si>
    <t>4470081</t>
  </si>
  <si>
    <t>4470082</t>
  </si>
  <si>
    <t>4470089</t>
  </si>
  <si>
    <t>4470093</t>
  </si>
  <si>
    <t>4470098</t>
  </si>
  <si>
    <t>4470099</t>
  </si>
  <si>
    <t>4470100</t>
  </si>
  <si>
    <t>4470101</t>
  </si>
  <si>
    <t>4470103</t>
  </si>
  <si>
    <t>4470106</t>
  </si>
  <si>
    <t>4470107</t>
  </si>
  <si>
    <t>4470109</t>
  </si>
  <si>
    <t>4470110</t>
  </si>
  <si>
    <t>4470112</t>
  </si>
  <si>
    <t>4470115</t>
  </si>
  <si>
    <t>4470116</t>
  </si>
  <si>
    <t>4470124</t>
  </si>
  <si>
    <t>4470126</t>
  </si>
  <si>
    <t>4470128</t>
  </si>
  <si>
    <t>4470131</t>
  </si>
  <si>
    <t>4470141</t>
  </si>
  <si>
    <t>4470143</t>
  </si>
  <si>
    <t>4470144</t>
  </si>
  <si>
    <t>4470150</t>
  </si>
  <si>
    <t>4470155</t>
  </si>
  <si>
    <t>4470156</t>
  </si>
  <si>
    <t>4470168</t>
  </si>
  <si>
    <t>4470170</t>
  </si>
  <si>
    <t>4470174</t>
  </si>
  <si>
    <t>4470175</t>
  </si>
  <si>
    <t>4470176</t>
  </si>
  <si>
    <t>4470180</t>
  </si>
  <si>
    <t>4470181</t>
  </si>
  <si>
    <t>4470202</t>
  </si>
  <si>
    <t>4470203</t>
  </si>
  <si>
    <t>4470204</t>
  </si>
  <si>
    <t>4470206</t>
  </si>
  <si>
    <t>4470207</t>
  </si>
  <si>
    <t>4470208</t>
  </si>
  <si>
    <t>4470209</t>
  </si>
  <si>
    <t>4470214</t>
  </si>
  <si>
    <t>4470220</t>
  </si>
  <si>
    <t>4470221</t>
  </si>
  <si>
    <t>4470222</t>
  </si>
  <si>
    <t>4491003</t>
  </si>
  <si>
    <t>4500000</t>
  </si>
  <si>
    <t>4510001</t>
  </si>
  <si>
    <t>4540001</t>
  </si>
  <si>
    <t>4540002</t>
  </si>
  <si>
    <t>4540004</t>
  </si>
  <si>
    <t>4540005</t>
  </si>
  <si>
    <t>4560001</t>
  </si>
  <si>
    <t>4560007</t>
  </si>
  <si>
    <t>4560015</t>
  </si>
  <si>
    <t>4560050</t>
  </si>
  <si>
    <t>4561002</t>
  </si>
  <si>
    <t>4561003</t>
  </si>
  <si>
    <t>4561005</t>
  </si>
  <si>
    <t>4561006</t>
  </si>
  <si>
    <t>4561007</t>
  </si>
  <si>
    <t>4561019</t>
  </si>
  <si>
    <t>4561028</t>
  </si>
  <si>
    <t>4561029</t>
  </si>
  <si>
    <t>4561030</t>
  </si>
  <si>
    <t>4561033</t>
  </si>
  <si>
    <t>4561034</t>
  </si>
  <si>
    <t>4561035</t>
  </si>
  <si>
    <t>4561036</t>
  </si>
  <si>
    <t>4561058</t>
  </si>
  <si>
    <t>4561059</t>
  </si>
  <si>
    <t>4561060</t>
  </si>
  <si>
    <t>4561061</t>
  </si>
  <si>
    <t>4561062</t>
  </si>
  <si>
    <t>4561063</t>
  </si>
  <si>
    <t>4561064</t>
  </si>
  <si>
    <t>4561065</t>
  </si>
  <si>
    <t>5000000</t>
  </si>
  <si>
    <t>5000001</t>
  </si>
  <si>
    <t>5010000</t>
  </si>
  <si>
    <t>5010001</t>
  </si>
  <si>
    <t>5010003</t>
  </si>
  <si>
    <t>5010005</t>
  </si>
  <si>
    <t>5010012</t>
  </si>
  <si>
    <t>5010013</t>
  </si>
  <si>
    <t>5010019</t>
  </si>
  <si>
    <t>5010027</t>
  </si>
  <si>
    <t>5010028</t>
  </si>
  <si>
    <t>5010029</t>
  </si>
  <si>
    <t>5020000</t>
  </si>
  <si>
    <t>5020002</t>
  </si>
  <si>
    <t>5020003</t>
  </si>
  <si>
    <t>5020004</t>
  </si>
  <si>
    <t>5020005</t>
  </si>
  <si>
    <t>5020007</t>
  </si>
  <si>
    <t>5050000</t>
  </si>
  <si>
    <t>5060000</t>
  </si>
  <si>
    <t>5060001</t>
  </si>
  <si>
    <t>5060002</t>
  </si>
  <si>
    <t>5060003</t>
  </si>
  <si>
    <t>5060004</t>
  </si>
  <si>
    <t>5060025</t>
  </si>
  <si>
    <t>5070000</t>
  </si>
  <si>
    <t>5090000</t>
  </si>
  <si>
    <t>5090001</t>
  </si>
  <si>
    <t>5090002</t>
  </si>
  <si>
    <t>5090005</t>
  </si>
  <si>
    <t>5100000</t>
  </si>
  <si>
    <t>5110000</t>
  </si>
  <si>
    <t>5120000</t>
  </si>
  <si>
    <t>5120025</t>
  </si>
  <si>
    <t>5130000</t>
  </si>
  <si>
    <t>5140000</t>
  </si>
  <si>
    <t>5170000</t>
  </si>
  <si>
    <t>5550000</t>
  </si>
  <si>
    <t>5550001</t>
  </si>
  <si>
    <t>5550004</t>
  </si>
  <si>
    <t>5550005</t>
  </si>
  <si>
    <t>5550027</t>
  </si>
  <si>
    <t>5550032</t>
  </si>
  <si>
    <t>5550039</t>
  </si>
  <si>
    <t>5550040</t>
  </si>
  <si>
    <t>5550041</t>
  </si>
  <si>
    <t>5550046</t>
  </si>
  <si>
    <t>5550074</t>
  </si>
  <si>
    <t>5550075</t>
  </si>
  <si>
    <t>5550076</t>
  </si>
  <si>
    <t>5550077</t>
  </si>
  <si>
    <t>5550078</t>
  </si>
  <si>
    <t>5550079</t>
  </si>
  <si>
    <t>5550080</t>
  </si>
  <si>
    <t>5550083</t>
  </si>
  <si>
    <t>5550084</t>
  </si>
  <si>
    <t>5550090</t>
  </si>
  <si>
    <t>5550093</t>
  </si>
  <si>
    <t>5550094</t>
  </si>
  <si>
    <t>5550099</t>
  </si>
  <si>
    <t>5550100</t>
  </si>
  <si>
    <t>5550101</t>
  </si>
  <si>
    <t>5550102</t>
  </si>
  <si>
    <t>5550107</t>
  </si>
  <si>
    <t>5560000</t>
  </si>
  <si>
    <t>5570000</t>
  </si>
  <si>
    <t>5570007</t>
  </si>
  <si>
    <t>5570008</t>
  </si>
  <si>
    <t>5600000</t>
  </si>
  <si>
    <t>5611000</t>
  </si>
  <si>
    <t>5612000</t>
  </si>
  <si>
    <t>5614000</t>
  </si>
  <si>
    <t>5614001</t>
  </si>
  <si>
    <t>5614007</t>
  </si>
  <si>
    <t>5614008</t>
  </si>
  <si>
    <t>5615000</t>
  </si>
  <si>
    <t>5618000</t>
  </si>
  <si>
    <t>5618001</t>
  </si>
  <si>
    <t>5620001</t>
  </si>
  <si>
    <t>5630000</t>
  </si>
  <si>
    <t>5650002</t>
  </si>
  <si>
    <t>5650012</t>
  </si>
  <si>
    <t>5650015</t>
  </si>
  <si>
    <t>5650016</t>
  </si>
  <si>
    <t>5650019</t>
  </si>
  <si>
    <t>5650020</t>
  </si>
  <si>
    <t>5660000</t>
  </si>
  <si>
    <t>5670001</t>
  </si>
  <si>
    <t>5680000</t>
  </si>
  <si>
    <t>5690000</t>
  </si>
  <si>
    <t>5691000</t>
  </si>
  <si>
    <t>5692000</t>
  </si>
  <si>
    <t>5693000</t>
  </si>
  <si>
    <t>5700000</t>
  </si>
  <si>
    <t>5710000</t>
  </si>
  <si>
    <t>5720000</t>
  </si>
  <si>
    <t>5730000</t>
  </si>
  <si>
    <t>5757000</t>
  </si>
  <si>
    <t>5757001</t>
  </si>
  <si>
    <t>5757002</t>
  </si>
  <si>
    <t>5800000</t>
  </si>
  <si>
    <t>5810000</t>
  </si>
  <si>
    <t>5820000</t>
  </si>
  <si>
    <t>5830000</t>
  </si>
  <si>
    <t>5840000</t>
  </si>
  <si>
    <t>5841000</t>
  </si>
  <si>
    <t>5850000</t>
  </si>
  <si>
    <t>5860000</t>
  </si>
  <si>
    <t>5870000</t>
  </si>
  <si>
    <t>5880000</t>
  </si>
  <si>
    <t>5890001</t>
  </si>
  <si>
    <t>5890002</t>
  </si>
  <si>
    <t>5900000</t>
  </si>
  <si>
    <t>5910000</t>
  </si>
  <si>
    <t>5920000</t>
  </si>
  <si>
    <t>5930000</t>
  </si>
  <si>
    <t>5930001</t>
  </si>
  <si>
    <t>5930008</t>
  </si>
  <si>
    <t>5930010</t>
  </si>
  <si>
    <t>5940000</t>
  </si>
  <si>
    <t>5950000</t>
  </si>
  <si>
    <t>5960000</t>
  </si>
  <si>
    <t>5970000</t>
  </si>
  <si>
    <t>5980000</t>
  </si>
  <si>
    <t>9010000</t>
  </si>
  <si>
    <t>9020000</t>
  </si>
  <si>
    <t>9020001</t>
  </si>
  <si>
    <t>9020002</t>
  </si>
  <si>
    <t>9020003</t>
  </si>
  <si>
    <t>9020004</t>
  </si>
  <si>
    <t>9030000</t>
  </si>
  <si>
    <t>9030001</t>
  </si>
  <si>
    <t>9030002</t>
  </si>
  <si>
    <t>9030003</t>
  </si>
  <si>
    <t>9030004</t>
  </si>
  <si>
    <t>9030005</t>
  </si>
  <si>
    <t>9030006</t>
  </si>
  <si>
    <t>9030007</t>
  </si>
  <si>
    <t>9030009</t>
  </si>
  <si>
    <t>9040007</t>
  </si>
  <si>
    <t>9050000</t>
  </si>
  <si>
    <t>9070000</t>
  </si>
  <si>
    <t>9070001</t>
  </si>
  <si>
    <t>9080000</t>
  </si>
  <si>
    <t>9080001</t>
  </si>
  <si>
    <t>9080009</t>
  </si>
  <si>
    <t>9090000</t>
  </si>
  <si>
    <t>9100000</t>
  </si>
  <si>
    <t>9120000</t>
  </si>
  <si>
    <t>9120003</t>
  </si>
  <si>
    <t>9200000</t>
  </si>
  <si>
    <t>9210001</t>
  </si>
  <si>
    <t>9210003</t>
  </si>
  <si>
    <t>9220000</t>
  </si>
  <si>
    <t>9220001</t>
  </si>
  <si>
    <t>9220004</t>
  </si>
  <si>
    <t>9230001</t>
  </si>
  <si>
    <t>9230002</t>
  </si>
  <si>
    <t>9230003</t>
  </si>
  <si>
    <t>9240000</t>
  </si>
  <si>
    <t>9250000</t>
  </si>
  <si>
    <t>9250001</t>
  </si>
  <si>
    <t>9250002</t>
  </si>
  <si>
    <t>9250004</t>
  </si>
  <si>
    <t>9250006</t>
  </si>
  <si>
    <t>9250007</t>
  </si>
  <si>
    <t>9250010</t>
  </si>
  <si>
    <t>9260000</t>
  </si>
  <si>
    <t>9260001</t>
  </si>
  <si>
    <t>9260002</t>
  </si>
  <si>
    <t>9260003</t>
  </si>
  <si>
    <t>9260004</t>
  </si>
  <si>
    <t>9260005</t>
  </si>
  <si>
    <t>9260006</t>
  </si>
  <si>
    <t>9260007</t>
  </si>
  <si>
    <t>9260009</t>
  </si>
  <si>
    <t>9260010</t>
  </si>
  <si>
    <t>9260012</t>
  </si>
  <si>
    <t>9260014</t>
  </si>
  <si>
    <t>9260019</t>
  </si>
  <si>
    <t>9260021</t>
  </si>
  <si>
    <t>9260027</t>
  </si>
  <si>
    <t>9260036</t>
  </si>
  <si>
    <t>9260037</t>
  </si>
  <si>
    <t>9260040</t>
  </si>
  <si>
    <t>9260050</t>
  </si>
  <si>
    <t>9260051</t>
  </si>
  <si>
    <t>9260052</t>
  </si>
  <si>
    <t>9260053</t>
  </si>
  <si>
    <t>9260055</t>
  </si>
  <si>
    <t>9260057</t>
  </si>
  <si>
    <t>9260058</t>
  </si>
  <si>
    <t>9260060</t>
  </si>
  <si>
    <t>9270000</t>
  </si>
  <si>
    <t>9280000</t>
  </si>
  <si>
    <t>9280001</t>
  </si>
  <si>
    <t>9280002</t>
  </si>
  <si>
    <t>9301000</t>
  </si>
  <si>
    <t>9301001</t>
  </si>
  <si>
    <t>9301002</t>
  </si>
  <si>
    <t>9301003</t>
  </si>
  <si>
    <t>9301010</t>
  </si>
  <si>
    <t>9301012</t>
  </si>
  <si>
    <t>9301015</t>
  </si>
  <si>
    <t>9302000</t>
  </si>
  <si>
    <t>9302003</t>
  </si>
  <si>
    <t>9302004</t>
  </si>
  <si>
    <t>9302006</t>
  </si>
  <si>
    <t>9302007</t>
  </si>
  <si>
    <t>9302458</t>
  </si>
  <si>
    <t>9310001</t>
  </si>
  <si>
    <t>9310002</t>
  </si>
  <si>
    <t>9350000</t>
  </si>
  <si>
    <t>9350001</t>
  </si>
  <si>
    <t>9350002</t>
  </si>
  <si>
    <t>9350003</t>
  </si>
  <si>
    <t>9350006</t>
  </si>
  <si>
    <t>9350012</t>
  </si>
  <si>
    <t>9350013</t>
  </si>
  <si>
    <t>9350015</t>
  </si>
  <si>
    <t>9350016</t>
  </si>
  <si>
    <t>9350019</t>
  </si>
  <si>
    <t>9350023</t>
  </si>
  <si>
    <t>9350024</t>
  </si>
  <si>
    <t>Plant in Service</t>
  </si>
  <si>
    <t>Capital Leases</t>
  </si>
  <si>
    <t>Prov-Leased Assets</t>
  </si>
  <si>
    <t>Accrued Capital Leases</t>
  </si>
  <si>
    <t>Held For Fut Use</t>
  </si>
  <si>
    <t>Const Not Classifd</t>
  </si>
  <si>
    <t>CWIP - Project</t>
  </si>
  <si>
    <t>A/P for Deprec of Plt</t>
  </si>
  <si>
    <t>RWIP - Project Detail</t>
  </si>
  <si>
    <t>Cost of Removal Reserve</t>
  </si>
  <si>
    <t>ARO Removal Deprec - Accretion</t>
  </si>
  <si>
    <t>A/P for Amort of Plt</t>
  </si>
  <si>
    <t>Nonutility Property - Owned</t>
  </si>
  <si>
    <t>Depr&amp;Amrt of Nonutl Prop-Ownd</t>
  </si>
  <si>
    <t>Oth Investments-Nonassociated</t>
  </si>
  <si>
    <t>Spec Allowance Inv NOx</t>
  </si>
  <si>
    <t>Deferred Compensation Benefits</t>
  </si>
  <si>
    <t>Other Property - RWIP</t>
  </si>
  <si>
    <t>Other Property - CPR</t>
  </si>
  <si>
    <t>Fbr Opt Lns-In Kind Sv-Invest</t>
  </si>
  <si>
    <t>Pension Net Funded Position</t>
  </si>
  <si>
    <t>Non-UMWA PRW Funded Position</t>
  </si>
  <si>
    <t>SFAS 106 - Non-UMWA PRW</t>
  </si>
  <si>
    <t>SFAS 87 - Pension</t>
  </si>
  <si>
    <t>Cash</t>
  </si>
  <si>
    <t>Spec Deposits - Elect Trading</t>
  </si>
  <si>
    <t>Spec Deposit UBS Securities</t>
  </si>
  <si>
    <t>Spec Deposits-Trading Contra</t>
  </si>
  <si>
    <t>Spec Deposit Mizuho Securities</t>
  </si>
  <si>
    <t>Spec Depost RBC</t>
  </si>
  <si>
    <t>Customer A/R - Electric</t>
  </si>
  <si>
    <t>Customer A/R-System Sales</t>
  </si>
  <si>
    <t>Transmission Sales Receivable</t>
  </si>
  <si>
    <t>Cust A/R - Factored</t>
  </si>
  <si>
    <t>Cust A/R-System Sales - MLR</t>
  </si>
  <si>
    <t>Cust A/R-Options &amp; Swaps - MLR</t>
  </si>
  <si>
    <t>Low Inc Energy Asst Pr (LIEAP)</t>
  </si>
  <si>
    <t>Customer A/R - Estimated</t>
  </si>
  <si>
    <t>PJM AR Accrual</t>
  </si>
  <si>
    <t>Gas Accruals</t>
  </si>
  <si>
    <t>AR Coal Trading</t>
  </si>
  <si>
    <t>Accrued Power Brokers</t>
  </si>
  <si>
    <t>Customer A/R - REC activity</t>
  </si>
  <si>
    <t>Other Accounts Rec - Cust</t>
  </si>
  <si>
    <t>AR Peoplesoft Billing - Cust</t>
  </si>
  <si>
    <t>2001 Employee Biweekly Pay Cnv</t>
  </si>
  <si>
    <t>Damage Recovery - Third Party</t>
  </si>
  <si>
    <t>Damage Recovery Offset Demand</t>
  </si>
  <si>
    <t>A/R - Benefits Billing</t>
  </si>
  <si>
    <t>AR Peoplesoft Billing - Misc</t>
  </si>
  <si>
    <t>Uncoll Accts-Other Receivables</t>
  </si>
  <si>
    <t>Corp Borrow Prg (NR-Assoc)</t>
  </si>
  <si>
    <t>A/R Assoc Co - InterUnit G/L</t>
  </si>
  <si>
    <t>A/R Assoc Co - Allowances</t>
  </si>
  <si>
    <t>A/R Assoc Co - Intercompany</t>
  </si>
  <si>
    <t>A/R Assoc Co - InterUnit A/P</t>
  </si>
  <si>
    <t>A/R Assoc Co - Multi Pmts</t>
  </si>
  <si>
    <t>A/R-Assoc Co-AEPSC-Agent</t>
  </si>
  <si>
    <t>A/R Assoc Co - System Sales</t>
  </si>
  <si>
    <t>Fleet - M4 - A/R</t>
  </si>
  <si>
    <t>A/R Assc Co-Realization Sharng</t>
  </si>
  <si>
    <t>Fuel Stock - Coal</t>
  </si>
  <si>
    <t>Fuel Stock - Oil</t>
  </si>
  <si>
    <t>Fuel Stock Coal - Intransit</t>
  </si>
  <si>
    <t>Fuel Stock Exp Undistributed</t>
  </si>
  <si>
    <t>M&amp;S - Regular</t>
  </si>
  <si>
    <t>M&amp;S -  Exempt Material</t>
  </si>
  <si>
    <t>M&amp;S - Lime and Limestone</t>
  </si>
  <si>
    <t>Materials &amp; Supplies - Urea</t>
  </si>
  <si>
    <t>Transportation Inventory</t>
  </si>
  <si>
    <t>M&amp;S Inv - Urea In-Transit</t>
  </si>
  <si>
    <t>SO2 Allowance Inventory</t>
  </si>
  <si>
    <t>SO2 Allowance Inventory - Curr</t>
  </si>
  <si>
    <t>NOx Allowance Inventory - Curr</t>
  </si>
  <si>
    <t>An. NOx Comp lnv - Curr</t>
  </si>
  <si>
    <t>CSAPR Current SO2 Inv</t>
  </si>
  <si>
    <t>Prepaid Insurance</t>
  </si>
  <si>
    <t>Prepaid Taxes</t>
  </si>
  <si>
    <t>Prepaid Carry Cost-Factored AR</t>
  </si>
  <si>
    <t>Prepaid Pension Benefits</t>
  </si>
  <si>
    <t>Prepaid Sales Taxes</t>
  </si>
  <si>
    <t>Prepaid Use Taxes</t>
  </si>
  <si>
    <t>FAS 158 Qual Contra Asset</t>
  </si>
  <si>
    <t>Prepaid Insurance - EIS</t>
  </si>
  <si>
    <t>Prepaid Lease</t>
  </si>
  <si>
    <t>PRW Without MED-D Benefits</t>
  </si>
  <si>
    <t>PRW for Med-D Benefits</t>
  </si>
  <si>
    <t>FAS158 Contra-PRW Exclud Med-D</t>
  </si>
  <si>
    <t>Interest Receivable -FIT -LT</t>
  </si>
  <si>
    <t>Interest Receivable -SIT -LT</t>
  </si>
  <si>
    <t>Interest Receivable. -SIT -ST</t>
  </si>
  <si>
    <t>Rents Receivable</t>
  </si>
  <si>
    <t>Accrued Utility Revenues</t>
  </si>
  <si>
    <t>Acrd Utility Rev-Factored-Assc</t>
  </si>
  <si>
    <t>Non-Highway Fuel Tx Credt-2012</t>
  </si>
  <si>
    <t>Curr. Unreal Gains - NonAffil</t>
  </si>
  <si>
    <t>Long-Term Unreal Gns - Non Aff</t>
  </si>
  <si>
    <t>L/T Asset MTM Collateral</t>
  </si>
  <si>
    <t>S/T Asset for Commodity Hedges</t>
  </si>
  <si>
    <t>Unamort Debt Exp - Inst Pur Cn</t>
  </si>
  <si>
    <t>Unamort Debt Exp - Sr Unsec Nt</t>
  </si>
  <si>
    <t>SFAS 112 Postemployment Benef</t>
  </si>
  <si>
    <t>DSM Incentives</t>
  </si>
  <si>
    <t>Energy Efficiency Recovery</t>
  </si>
  <si>
    <t>DSM Lost Revenues</t>
  </si>
  <si>
    <t>DSM Program Costs</t>
  </si>
  <si>
    <t>HRJ 765kV Post Service AFUDC</t>
  </si>
  <si>
    <t>HRJ 765kV Depreciation Expense</t>
  </si>
  <si>
    <t>Unrecovered Fuel Cost</t>
  </si>
  <si>
    <t>Unreal Loss on Fwd Commitments</t>
  </si>
  <si>
    <t>Deferred Storm Expense</t>
  </si>
  <si>
    <t>Asset Retirement Obligations</t>
  </si>
  <si>
    <t>Defd Equity Carry Chg-Non Fuel</t>
  </si>
  <si>
    <t>BridgeCo TO Funding</t>
  </si>
  <si>
    <t>PJM Integration Payments</t>
  </si>
  <si>
    <t>Other PJM Integration</t>
  </si>
  <si>
    <t>Carry Chgs-RTO Startup Costs</t>
  </si>
  <si>
    <t>Alliance RTO Deferred Expense</t>
  </si>
  <si>
    <t>REG ASSET FAS 158 QUAL PLAN</t>
  </si>
  <si>
    <t>REG ASSET FAS 158 OPEB PLAN</t>
  </si>
  <si>
    <t>REG Asset FAS 158 SERP Plan</t>
  </si>
  <si>
    <t>Deferred Carbon Mgmt Research</t>
  </si>
  <si>
    <t>SFAS 106 Medicare Subsidy</t>
  </si>
  <si>
    <t>SFAS 109 Flow Thru Defd FIT</t>
  </si>
  <si>
    <t>SFAS 109 Flow Thru Defrd SIT</t>
  </si>
  <si>
    <t>Net CCS FEED Study Costs</t>
  </si>
  <si>
    <t>CCS FEED Study Reserve</t>
  </si>
  <si>
    <t>ATR Under-Recovery</t>
  </si>
  <si>
    <t>Prelimin Surv&amp;Investgtn Chrgs</t>
  </si>
  <si>
    <t>Prelim Survey &amp; Invstgtn Resrv</t>
  </si>
  <si>
    <t>Allowances</t>
  </si>
  <si>
    <t>Deferred Property Taxes</t>
  </si>
  <si>
    <t>Billings and Deferred Projects</t>
  </si>
  <si>
    <t>Agency Fees - Factored A/R</t>
  </si>
  <si>
    <t>Defd Property Tax - Cap Leases</t>
  </si>
  <si>
    <t>Unamortized Credit Line Fees</t>
  </si>
  <si>
    <t>Deferred Expenses - Current</t>
  </si>
  <si>
    <t>Def Lease Assets - Non Taxable</t>
  </si>
  <si>
    <t>Local Credit Line Fees</t>
  </si>
  <si>
    <t>Loss Rec Debt-Debentures</t>
  </si>
  <si>
    <t>ADIT Federal - SFAS 133 Nonaff</t>
  </si>
  <si>
    <t>ADIT Federal - Pension OCI NAf</t>
  </si>
  <si>
    <t>ADIT Federal - Pension OCI</t>
  </si>
  <si>
    <t>ADIT Federal Non-UMWA PRW OCI</t>
  </si>
  <si>
    <t>ADIT-Fed-Hdg-CF-Int Rate</t>
  </si>
  <si>
    <t>Accum Deferred FIT - Other</t>
  </si>
  <si>
    <t>Accum Defd FIT - Oth Inc &amp; Ded</t>
  </si>
  <si>
    <t>Acc Dfd FIT - FAS109 Flow Thru</t>
  </si>
  <si>
    <t>Accum Dfd FIT - FAS 109 Excess</t>
  </si>
  <si>
    <t>TOTAL ASSETS AND OTHER DEBITS</t>
  </si>
  <si>
    <t>Common Stock Issued-Affiliated</t>
  </si>
  <si>
    <t>Donations Recvd from Stckhldrs</t>
  </si>
  <si>
    <t>Miscellaneous Paid-In Capital</t>
  </si>
  <si>
    <t>DSIT Apportionment Adj.</t>
  </si>
  <si>
    <t>Unapprp Retnd Erngs-Unrstrictd</t>
  </si>
  <si>
    <t>OCI-Min Pen Liab FAS 158-Qual</t>
  </si>
  <si>
    <t>OCI-Min Pen Liab FAS 158-OPEB</t>
  </si>
  <si>
    <t>OCI for Commodity Hedges</t>
  </si>
  <si>
    <t>Accum OCI-Hdg-CF-Int Rate</t>
  </si>
  <si>
    <t>Advances from Associated Co</t>
  </si>
  <si>
    <t>Other Long Term Debt - Other</t>
  </si>
  <si>
    <t>Senior Unsecured Notes</t>
  </si>
  <si>
    <t>Unam Disc LTD-Dr-Sr Unsec Note</t>
  </si>
  <si>
    <t>TOTAL CAPITALIZATION</t>
  </si>
  <si>
    <t>Advances from Assoc Co-Current</t>
  </si>
  <si>
    <t>Instl Purchase Contracts-Curr</t>
  </si>
  <si>
    <t>Obligatns Undr Cap Lse-Noncurr</t>
  </si>
  <si>
    <t>Accrued Noncur Lease Oblig</t>
  </si>
  <si>
    <t>Accm Prv I/D - Worker's Com</t>
  </si>
  <si>
    <t>Accm Prv for Pensions&amp;Benefits</t>
  </si>
  <si>
    <t>Supplemental Savings Plan</t>
  </si>
  <si>
    <t>SFAS 106 Post Retirement Benef</t>
  </si>
  <si>
    <t>Perf Share Incentive Plan</t>
  </si>
  <si>
    <t>Incentive Comp Deferral Plan</t>
  </si>
  <si>
    <t>FAS 158 SERP Payable Long Term</t>
  </si>
  <si>
    <t>SFAS 106 Med Part-D</t>
  </si>
  <si>
    <t>Econ. Development Fund NonCurr</t>
  </si>
  <si>
    <t>Accounts Payable - Regular</t>
  </si>
  <si>
    <t>Unvouchered Invoices</t>
  </si>
  <si>
    <t>Retention</t>
  </si>
  <si>
    <t>Uninvoiced Fuel</t>
  </si>
  <si>
    <t>Coal Trading</t>
  </si>
  <si>
    <t>Accounts Payable - Purch Power</t>
  </si>
  <si>
    <t>Elect Trad-Options&amp;Swaps</t>
  </si>
  <si>
    <t>Gas Physicals</t>
  </si>
  <si>
    <t>Broker Fees Payable</t>
  </si>
  <si>
    <t>A/P Misc Dedic. Power</t>
  </si>
  <si>
    <t>Corporate Credit Card Liab</t>
  </si>
  <si>
    <t>INDUS Unvouchered Liabilities</t>
  </si>
  <si>
    <t>Broker Commisn Spark/Merch Gen</t>
  </si>
  <si>
    <t>Accrued Broker - Power</t>
  </si>
  <si>
    <t>MISO AP Accrual</t>
  </si>
  <si>
    <t>Customer A/P - REC Activity</t>
  </si>
  <si>
    <t>Corp Borrow Program (NP-Assoc)</t>
  </si>
  <si>
    <t>PCRB Note-Assoc-Current</t>
  </si>
  <si>
    <t>PCRB Note-Assoc-Reacq-Current</t>
  </si>
  <si>
    <t>A/P Assoc Co - InterUnit G/L</t>
  </si>
  <si>
    <t>A/P Assoc Co - Allowances</t>
  </si>
  <si>
    <t>A/P-Assc Co-AEPSC-Agent</t>
  </si>
  <si>
    <t>A/P Assoc-PCRB Interest</t>
  </si>
  <si>
    <t>A/P Assoc Co - CM Bills</t>
  </si>
  <si>
    <t>A/P Assoc Co - Intercompany</t>
  </si>
  <si>
    <t>A/P Assoc Co - AEPSC Bills</t>
  </si>
  <si>
    <t>A/P Assoc Co - InterUnit A/P</t>
  </si>
  <si>
    <t>Fleet - M4 - A/P</t>
  </si>
  <si>
    <t>A/P Assoc-Global Borrowing Int</t>
  </si>
  <si>
    <t>A/P Assoc-PCRB Reacq Int</t>
  </si>
  <si>
    <t>Customer Deposits-Active</t>
  </si>
  <si>
    <t>Deposits - Trading Activity</t>
  </si>
  <si>
    <t>Federal Income Tax</t>
  </si>
  <si>
    <t>State Income Taxes</t>
  </si>
  <si>
    <t>FICA</t>
  </si>
  <si>
    <t>Federal Unemployment Tax</t>
  </si>
  <si>
    <t>State Unemployment Tax</t>
  </si>
  <si>
    <t>State Sales and Use Taxes</t>
  </si>
  <si>
    <t>Real Personal Property Taxes</t>
  </si>
  <si>
    <t>State Franchise Taxes</t>
  </si>
  <si>
    <t>State Business Occupatn Taxes</t>
  </si>
  <si>
    <t>State Gross Receipts Tax</t>
  </si>
  <si>
    <t>Pers Prop Tax-Cap Leases</t>
  </si>
  <si>
    <t>Real Prop Tax-Cap Leases</t>
  </si>
  <si>
    <t>FICA - Incentive accrual</t>
  </si>
  <si>
    <t>State Inc Tax-Short Term FIN48</t>
  </si>
  <si>
    <t>Fed Inc Tax-Long Term FIN48</t>
  </si>
  <si>
    <t>State Inc Tax-Long Term FIN48</t>
  </si>
  <si>
    <t>SEC Accum Defd FIT-Util FIN 48</t>
  </si>
  <si>
    <t>SEC Accum Defd SIT - FIN 48</t>
  </si>
  <si>
    <t>Interest Accrued-Inst Pur Con</t>
  </si>
  <si>
    <t>Interest Accrd-Other LT Debt</t>
  </si>
  <si>
    <t>Interest Accrd-Sen Unsec Notes</t>
  </si>
  <si>
    <t>Interest Accrd-Customer Depsts</t>
  </si>
  <si>
    <t>Accrued Margin Interest</t>
  </si>
  <si>
    <t>Acrd Int.- FIT Reserve - LT</t>
  </si>
  <si>
    <t>Acrd Int. - SIT Reserve - ST</t>
  </si>
  <si>
    <t>Federal Income Tax Withheld</t>
  </si>
  <si>
    <t>State Income Tax Withheld</t>
  </si>
  <si>
    <t>Local Income Tax Withheld</t>
  </si>
  <si>
    <t>State Sales Tax Collected</t>
  </si>
  <si>
    <t>School District Tax Withheld</t>
  </si>
  <si>
    <t>Franchise Fee Collected</t>
  </si>
  <si>
    <t>KY Utility Gr Receipts Lic Tax</t>
  </si>
  <si>
    <t>P/R Ded - Medical Insurance</t>
  </si>
  <si>
    <t>P/R Ded - Dental Insurance</t>
  </si>
  <si>
    <t>P/R Ded - LTD Ins Premiums</t>
  </si>
  <si>
    <t>Vacation Pay - This Year</t>
  </si>
  <si>
    <t>Vacation Pay - Next Year</t>
  </si>
  <si>
    <t>FAS 112 CURRENT LIAB</t>
  </si>
  <si>
    <t>P/R Withholdings</t>
  </si>
  <si>
    <t>FAS 158 SERP Payable - Current</t>
  </si>
  <si>
    <t>Non-Productive Payroll</t>
  </si>
  <si>
    <t>P/R Ded - Vision Plan</t>
  </si>
  <si>
    <t>P/R - Payroll Adjustment</t>
  </si>
  <si>
    <t>P/R Savings Plan - Incentive</t>
  </si>
  <si>
    <t>Engage to Gain Incentive</t>
  </si>
  <si>
    <t>Econ. Development Fund Curr</t>
  </si>
  <si>
    <t>Accrued Lease Expense</t>
  </si>
  <si>
    <t>Est Financing Cost - Bonds</t>
  </si>
  <si>
    <t>Control Cash Disburse Account</t>
  </si>
  <si>
    <t>Unclaimed Funds</t>
  </si>
  <si>
    <t>Revenue Refunds Accrued</t>
  </si>
  <si>
    <t>Adm Liab-Cur-S/Ins-W/C</t>
  </si>
  <si>
    <t>Acc Cash Franchise Req</t>
  </si>
  <si>
    <t>Admitted Liab NC-Self/Ins-W/C</t>
  </si>
  <si>
    <t>Sales Use Tax - Lease Equip</t>
  </si>
  <si>
    <t>Accrued Payroll</t>
  </si>
  <si>
    <t>Distr, Cust Ops &amp; Reg Svcs ICP</t>
  </si>
  <si>
    <t>Corp &amp; Shrd Srv Incentive Plan</t>
  </si>
  <si>
    <t>Generation Incentive Plan</t>
  </si>
  <si>
    <t>Accrued Audit Fees</t>
  </si>
  <si>
    <t>Federal Mitigation Accru (NSR)</t>
  </si>
  <si>
    <t>AEP Transmission ICP</t>
  </si>
  <si>
    <t>ST State Mitigation Def (NSR)</t>
  </si>
  <si>
    <t>Oblig Under Cap Leases - Curr</t>
  </si>
  <si>
    <t>Accrued Cur Lease Oblig</t>
  </si>
  <si>
    <t>Curr. Unreal Losses - NonAffil</t>
  </si>
  <si>
    <t>LT Unreal Losses - Non Affil</t>
  </si>
  <si>
    <t>S/T Liability MTM Collateral</t>
  </si>
  <si>
    <t>L/T Liability MTM Collateral</t>
  </si>
  <si>
    <t>S/T Liability-Commodity Hedges</t>
  </si>
  <si>
    <t>Customer Adv for Construction</t>
  </si>
  <si>
    <t>Other Deferred Credits</t>
  </si>
  <si>
    <t>Customer Advance Receipts</t>
  </si>
  <si>
    <t>Deferred Rev -Pole Attachments</t>
  </si>
  <si>
    <t>IPP - System Upgrade Credits</t>
  </si>
  <si>
    <t>Fbr Opt Lns-In Kind Sv-Dfd Gns</t>
  </si>
  <si>
    <t>MACSS Unidentified EDI Cash</t>
  </si>
  <si>
    <t>Other Deferred Credits-Curr</t>
  </si>
  <si>
    <t>Federl Mitigation Deferal(NSR)</t>
  </si>
  <si>
    <t>Contr In Aid of Constr Advance</t>
  </si>
  <si>
    <t>Fbr Opt Lns-Sold-Defd Rev</t>
  </si>
  <si>
    <t>Deferred Rev-Bonus Lease Curr</t>
  </si>
  <si>
    <t>Deferred Rev-Bonus Lease NC</t>
  </si>
  <si>
    <t>Other Regulatory Liabilities</t>
  </si>
  <si>
    <t>Over Recovered Fuel Cost</t>
  </si>
  <si>
    <t>Unreal Gain on Fwd Commitments</t>
  </si>
  <si>
    <t>Home Energy Assist Prgm - KPCO</t>
  </si>
  <si>
    <t>Green Pricing Option</t>
  </si>
  <si>
    <t>SFAS109 Flow Thru Def FIT Liab</t>
  </si>
  <si>
    <t>SFAS 109 Exces Deferred FIT</t>
  </si>
  <si>
    <t>Accum Deferred ITC - Federal</t>
  </si>
  <si>
    <t>Acc Dfd FIT - Accel Amort Prop</t>
  </si>
  <si>
    <t>Accum Defd FIT - Utility Prop</t>
  </si>
  <si>
    <t>Acc Dfrd FIT FAS 109 Flow Thru</t>
  </si>
  <si>
    <t>Acc Dfrd FIT - SFAS 109 Excess</t>
  </si>
  <si>
    <t>Accum Deferred SIT - Other</t>
  </si>
  <si>
    <t>Acc Dfd SIT-WV Pollution Cntrl</t>
  </si>
  <si>
    <t>Accum Dfrd FIT - Oth Inc &amp; Ded</t>
  </si>
  <si>
    <t>Acc Dfd FIT FAS 109 Flow Thru</t>
  </si>
  <si>
    <t>Acc Dfrd SIT FAS 109 Flow Thru</t>
  </si>
  <si>
    <t>LIABILITIES AND OTHER CREDITS</t>
  </si>
  <si>
    <t>Operation Exp - Nonassociated</t>
  </si>
  <si>
    <t>Depreciation Exp</t>
  </si>
  <si>
    <t>Depr - Asset Retirement Oblig</t>
  </si>
  <si>
    <t>Amort. of Plant</t>
  </si>
  <si>
    <t>Amort of Plt Acq Adj</t>
  </si>
  <si>
    <t>Regulatory Debits</t>
  </si>
  <si>
    <t>Real &amp; Personal Property Taxes</t>
  </si>
  <si>
    <t>Federal Excise Taxes</t>
  </si>
  <si>
    <t>St Lic Rgstrtion Tax-Fees</t>
  </si>
  <si>
    <t>St Publ Serv Comm Tax-Fees</t>
  </si>
  <si>
    <t>State Business Occup Taxes</t>
  </si>
  <si>
    <t>Municipal License Fees</t>
  </si>
  <si>
    <t>Real-Pers Prop Tax-Cap Leases</t>
  </si>
  <si>
    <t>Fringe Benefit Loading - FICA</t>
  </si>
  <si>
    <t>Fringe Benefit Loading - FUT</t>
  </si>
  <si>
    <t>Fringe Benefit Loading - SUT</t>
  </si>
  <si>
    <t>Income Taxes, UOI - Federal</t>
  </si>
  <si>
    <t>Income Taxes UOI - State</t>
  </si>
  <si>
    <t>Inc Tax, Oth Inc&amp;Ded-Federal</t>
  </si>
  <si>
    <t>Inc Tax Oth Inc  Ded - State</t>
  </si>
  <si>
    <t>Inc Tax Oth Inc Ded - State</t>
  </si>
  <si>
    <t>Prov Def I/T Util Op Inc-Fed</t>
  </si>
  <si>
    <t>Prov Def I/T Oth I&amp;D - Federal</t>
  </si>
  <si>
    <t>Prv Def I/T-Cr Util Op Inc-Fed</t>
  </si>
  <si>
    <t>Prv Def I/T-Cr UtilOpInc-State</t>
  </si>
  <si>
    <t>Accretion Expense</t>
  </si>
  <si>
    <t>Prv Def I/T-Cr Oth I&amp;D-Fed</t>
  </si>
  <si>
    <t>ITC Adj, Utility Oper - Fed</t>
  </si>
  <si>
    <t>Gain From Disposition of Plant</t>
  </si>
  <si>
    <t>Comp. Allow Gains Title IV SO2</t>
  </si>
  <si>
    <t>Comp. Allow. Gains-Seas NOx</t>
  </si>
  <si>
    <t>Comp. Allow. Gains-Ann NOx</t>
  </si>
  <si>
    <t>Non-Operatng Rental Income</t>
  </si>
  <si>
    <t>Non-Opratng Rntal Inc-Maint</t>
  </si>
  <si>
    <t>Non-Opratng Rntal Inc-Depr</t>
  </si>
  <si>
    <t>Interest Inc - Assoc Non CBP</t>
  </si>
  <si>
    <t>Int &amp; Dividend Inc - Nonassoc</t>
  </si>
  <si>
    <t>Interest Income - Assoc CBP</t>
  </si>
  <si>
    <t>Allw Oth Fnds Usd Drng Cnstr</t>
  </si>
  <si>
    <t>Misc Non-Op Inc-NonAsc-Rents</t>
  </si>
  <si>
    <t>Misc Non-Op Inc-NonAsc-Timber</t>
  </si>
  <si>
    <t>Misc Non-Op Inc - NonAsc - Oth</t>
  </si>
  <si>
    <t>Misc Non-Op Exp - NonAssoc</t>
  </si>
  <si>
    <t>Pwr Sales Outside Svc Territry</t>
  </si>
  <si>
    <t>Pwr Purch Outside Svc Territry</t>
  </si>
  <si>
    <t>Carrying Charges</t>
  </si>
  <si>
    <t>Donations</t>
  </si>
  <si>
    <t>Penalties</t>
  </si>
  <si>
    <t>Civic &amp; Political Activities</t>
  </si>
  <si>
    <t>Other Deductions - Nonassoc</t>
  </si>
  <si>
    <t>Social &amp; Service Club Dues</t>
  </si>
  <si>
    <t>Regulatory Expenses</t>
  </si>
  <si>
    <t>Factored Cust A/R Exp - Affil</t>
  </si>
  <si>
    <t>Fact Cust A/R-Bad Debts-Affil</t>
  </si>
  <si>
    <t>Transition Costs</t>
  </si>
  <si>
    <t>Int on LTD - Install Pur Contr</t>
  </si>
  <si>
    <t>Int on LTD - Other LTD</t>
  </si>
  <si>
    <t>Int on LTD - Sen Unsec Notes</t>
  </si>
  <si>
    <t>PCRB Interest Exp-Assoc</t>
  </si>
  <si>
    <t>Amrtz Debt Dscnt&amp;Exp-Instl Pur</t>
  </si>
  <si>
    <t>Amrtz Dscnt&amp;Exp-Sn Unsec Note</t>
  </si>
  <si>
    <t>Amrtz Loss Rcquired Debt-Dbnt</t>
  </si>
  <si>
    <t>Interest Exp - Assoc Non-CBP</t>
  </si>
  <si>
    <t>Int to Assoc Co - CBP</t>
  </si>
  <si>
    <t>Other Interest Expense</t>
  </si>
  <si>
    <t>Interest on Customer Deposits</t>
  </si>
  <si>
    <t>Lines Of Credit</t>
  </si>
  <si>
    <t>Interest Expense - State Tax</t>
  </si>
  <si>
    <t>Allw Brrwed Fnds Used Cnstr-Cr</t>
  </si>
  <si>
    <t>Residential Sales-W/Space Htg</t>
  </si>
  <si>
    <t>Residential Sales-W/O Space Ht</t>
  </si>
  <si>
    <t>Residential Fuel Rev</t>
  </si>
  <si>
    <t>Commercial Sales</t>
  </si>
  <si>
    <t>Industrial Sales (Excl Mines)</t>
  </si>
  <si>
    <t>Ind Sales-NonAffil(Incl Mines)</t>
  </si>
  <si>
    <t>Sales to Pub Auth - Schools</t>
  </si>
  <si>
    <t>Sales to Pub Auth - Ex Schools</t>
  </si>
  <si>
    <t>Commercial Fuel Rev</t>
  </si>
  <si>
    <t>Industrial Fuel Rev</t>
  </si>
  <si>
    <t>Public Street/Highway Lighting</t>
  </si>
  <si>
    <t>Public St &amp; Hwy Light Fuel Rev</t>
  </si>
  <si>
    <t>Sales for Resale - Assoc Cos</t>
  </si>
  <si>
    <t>Sales for Resale - NonAssoc</t>
  </si>
  <si>
    <t>Sales for Resale-Bookout Sales</t>
  </si>
  <si>
    <t>Sales for Resale-Bookout Purch</t>
  </si>
  <si>
    <t>Whsal/Muni/Pb Ath Fuel Rev</t>
  </si>
  <si>
    <t>Sale/Resale - NA - Fuel Rev</t>
  </si>
  <si>
    <t>Whsal/Muni/Pub Auth Base Rev</t>
  </si>
  <si>
    <t>Sls for Rsl - Fuel Rev - Assoc</t>
  </si>
  <si>
    <t>PWR Trding Trans Exp-NonAssoc</t>
  </si>
  <si>
    <t>Financial Spark Gas - Realized</t>
  </si>
  <si>
    <t>Financial Electric Realized</t>
  </si>
  <si>
    <t>PJM Energy Sales Margin</t>
  </si>
  <si>
    <t>PJM Implicit Congestion-LSE</t>
  </si>
  <si>
    <t>PJM Oper.Reserve Rev-OSS</t>
  </si>
  <si>
    <t>Capacity Cr. Net Sales</t>
  </si>
  <si>
    <t>PJM FTR Revenue-OSS</t>
  </si>
  <si>
    <t>PJM FTR Revenue-LSE</t>
  </si>
  <si>
    <t>PJM Energy Sales Cost</t>
  </si>
  <si>
    <t>PJM Pt2Pt Trans.Purch-NonAff.</t>
  </si>
  <si>
    <t>PJM NITS Purch-NonAff.</t>
  </si>
  <si>
    <t>PJM FTR Revenue-Spec</t>
  </si>
  <si>
    <t>PJM TO Admin. Exp.-NonAff.</t>
  </si>
  <si>
    <t>Non-Trading Bookout Sales-OSS</t>
  </si>
  <si>
    <t>PJM Meter Corrections-OSS</t>
  </si>
  <si>
    <t>PJM Meter Corrections-LSE</t>
  </si>
  <si>
    <t>PJM Incremental Spot-OSS</t>
  </si>
  <si>
    <t>PJM Incremental Imp Cong-OSS</t>
  </si>
  <si>
    <t>Sales for Res-Aff. Pool Energy</t>
  </si>
  <si>
    <t>PJM Contract Net Charge Credit</t>
  </si>
  <si>
    <t>Financial Hedge Realized</t>
  </si>
  <si>
    <t>Realiz.Sharing - 06 SIA</t>
  </si>
  <si>
    <t>Transm. Rev.-Dedic. Whlsl/Muni</t>
  </si>
  <si>
    <t>OSS Physical Margin Reclass</t>
  </si>
  <si>
    <t>OSS Optim. Margin Reclass</t>
  </si>
  <si>
    <t>Interest Rate Swaps-Power</t>
  </si>
  <si>
    <t>Non-ECR Auction Sales-OSS</t>
  </si>
  <si>
    <t>PJM Whlse FTR Rev - OSS</t>
  </si>
  <si>
    <t>OSS Sharing Reclass - Retail</t>
  </si>
  <si>
    <t>OSS Sharing Reclass-Reduction</t>
  </si>
  <si>
    <t>Trading intra-book Reclass</t>
  </si>
  <si>
    <t>Auction intra-book Reclass</t>
  </si>
  <si>
    <t>PJM OpRes-LSE-Credit</t>
  </si>
  <si>
    <t>PJM OpRes-LSE-Charge</t>
  </si>
  <si>
    <t>PJM Spinning-Credit</t>
  </si>
  <si>
    <t>PJM Trans loss credits-OSS</t>
  </si>
  <si>
    <t>PJM transm loss charges - LSE</t>
  </si>
  <si>
    <t>PJM Transm loss credits-LSE</t>
  </si>
  <si>
    <t>PJM transm loss charges-OSS</t>
  </si>
  <si>
    <t>PJM 30m Suppl Reserve CR OSS</t>
  </si>
  <si>
    <t>PJM Regulation - OSS</t>
  </si>
  <si>
    <t>PJM Spinning Reserve - OSS</t>
  </si>
  <si>
    <t>PJM Reasctive - OSS</t>
  </si>
  <si>
    <t>Prov Rate Refund - Retail</t>
  </si>
  <si>
    <t>Forfeited Discounts</t>
  </si>
  <si>
    <t>Misc Service Rev - Nonaffil</t>
  </si>
  <si>
    <t>Rent From Elect Property - Af</t>
  </si>
  <si>
    <t>Rent From Elect Property-NAC</t>
  </si>
  <si>
    <t>Rent From Elect Prop-ABD-Nonaf</t>
  </si>
  <si>
    <t>Rent from Elec Prop-Pole Attch</t>
  </si>
  <si>
    <t>Oth Elect Rev - Affiliated</t>
  </si>
  <si>
    <t>Oth Elect Rev - DSM Program</t>
  </si>
  <si>
    <t>Other Electric Revenues - ABD</t>
  </si>
  <si>
    <t>Oth Elec Rev-Coal Trd Rlzd G-L</t>
  </si>
  <si>
    <t>RTO Formation Cost Recovery</t>
  </si>
  <si>
    <t>PJM Expansion Cost Recov</t>
  </si>
  <si>
    <t>PJM Point to Point Trans Svc</t>
  </si>
  <si>
    <t>PJM Trans Owner Admin Rev</t>
  </si>
  <si>
    <t>PJM Network Integ Trans Svc</t>
  </si>
  <si>
    <t>Oth Elec Rev Trans Non Affil</t>
  </si>
  <si>
    <t>PJM Pow Fac Cre Rev Whsl Cu-NA</t>
  </si>
  <si>
    <t>PJM NITS Revenue Whsl Cus-NAff</t>
  </si>
  <si>
    <t>PJM TO Serv Rev Whls Cus-NAff</t>
  </si>
  <si>
    <t>PJM NITS Revenue - Affiliated</t>
  </si>
  <si>
    <t>PJM TO Adm. Serv Rev - Aff</t>
  </si>
  <si>
    <t>PJM Affiliated Trans NITS Cost</t>
  </si>
  <si>
    <t>PJM Affiliated Trans TO Cost</t>
  </si>
  <si>
    <t>NonAffil PJM Trans Enhncmt Rev</t>
  </si>
  <si>
    <t>Affil PJM Trans Enhancmnt Rev</t>
  </si>
  <si>
    <t>Affil PJM Trans Enhancmnt Cost</t>
  </si>
  <si>
    <t>NAff PJM RTEP Rev for Whsl-FR</t>
  </si>
  <si>
    <t>PROVISION RTO Cost - Affi</t>
  </si>
  <si>
    <t>PROVISION RTO Rev Affiliated</t>
  </si>
  <si>
    <t>PROVISION RTO Rev WhslCus-NAf</t>
  </si>
  <si>
    <t>PROVISION RTO Rev - NonAff</t>
  </si>
  <si>
    <t>Oper Supervision &amp; Engineering</t>
  </si>
  <si>
    <t>Oper Super &amp; Eng-RATA-Affil</t>
  </si>
  <si>
    <t>Fuel</t>
  </si>
  <si>
    <t>Fuel Consumed</t>
  </si>
  <si>
    <t>Fuel - Procure Unload &amp; Handle</t>
  </si>
  <si>
    <t>Fuel - Deferred</t>
  </si>
  <si>
    <t>Ash Sales Proceeds</t>
  </si>
  <si>
    <t>Fuel Survey Activity</t>
  </si>
  <si>
    <t>Fuel Oil Consumed</t>
  </si>
  <si>
    <t>Gypsum handling/disposal costs</t>
  </si>
  <si>
    <t>Gypsum Sales Proceeds</t>
  </si>
  <si>
    <t>Gypsum handling/displ-Affiliat</t>
  </si>
  <si>
    <t>Steam Expenses</t>
  </si>
  <si>
    <t>Urea Expense</t>
  </si>
  <si>
    <t>Trona Expense</t>
  </si>
  <si>
    <t>Limestone Expense</t>
  </si>
  <si>
    <t>Polymer expense</t>
  </si>
  <si>
    <t>Lime Hydrate Expense</t>
  </si>
  <si>
    <t>Electric Expenses</t>
  </si>
  <si>
    <t>Misc Steam Power Expenses</t>
  </si>
  <si>
    <t>Dresden Misc Steam Pwer Exp</t>
  </si>
  <si>
    <t>Misc Steam Power Exp-Assoc</t>
  </si>
  <si>
    <t>Removal Cost Expense - Steam</t>
  </si>
  <si>
    <t>NSR Settlement Expense</t>
  </si>
  <si>
    <t>Misc Stm Pwr Exp Environmental</t>
  </si>
  <si>
    <t>Allow Consum Title IV SO2</t>
  </si>
  <si>
    <t>Allowance Consumption - NOx</t>
  </si>
  <si>
    <t>Allowance Expenses</t>
  </si>
  <si>
    <t>An. NOx Cons. Exp</t>
  </si>
  <si>
    <t>Maint Supv &amp; Engineering</t>
  </si>
  <si>
    <t>Maintenance of Structures</t>
  </si>
  <si>
    <t>Maintenance of Boiler Plant</t>
  </si>
  <si>
    <t>Maint of Blr Plt Environmental</t>
  </si>
  <si>
    <t>Maintenance of Electric Plant</t>
  </si>
  <si>
    <t>Maintenance of Misc Steam Plt</t>
  </si>
  <si>
    <t>Purchased Power</t>
  </si>
  <si>
    <t>Purch Pwr-NonTrading-Nonassoc</t>
  </si>
  <si>
    <t>Purchased Power-Pool Capacity</t>
  </si>
  <si>
    <t>Purchased Power - Pool Energy</t>
  </si>
  <si>
    <t>Purch Pwr-Non-Fuel Portion-Aff</t>
  </si>
  <si>
    <t>Gas-Conversion-Mone Plant</t>
  </si>
  <si>
    <t>PJM Inadvertent Mtr Res-OSS</t>
  </si>
  <si>
    <t>PJM Inadvertent Mtr Res-LSE</t>
  </si>
  <si>
    <t>PJM Ancillary Serv.-Sync</t>
  </si>
  <si>
    <t>Purch Power-Fuel Portion-Affil</t>
  </si>
  <si>
    <t>PJM Reactive-Charge</t>
  </si>
  <si>
    <t>PJM Reactive-Credit</t>
  </si>
  <si>
    <t>PJM Black Start-Charge</t>
  </si>
  <si>
    <t>PJM Black Start-Credit</t>
  </si>
  <si>
    <t>PJM Regulation-Charge</t>
  </si>
  <si>
    <t>PJM Regulation-Credit</t>
  </si>
  <si>
    <t>PJM Hourly Net Purch.-FERC</t>
  </si>
  <si>
    <t>PJM Spinning Reserve-Charge</t>
  </si>
  <si>
    <t>PJM Spinning Reserve-Credit</t>
  </si>
  <si>
    <t>PJM 30m Suppl Rserv Charge LSE</t>
  </si>
  <si>
    <t>Peak Hour Avail charge - LSE</t>
  </si>
  <si>
    <t>Purchased Power - Fuel</t>
  </si>
  <si>
    <t>PJM Purchases-non-ECR-Auction</t>
  </si>
  <si>
    <t>Capacity Purchases-Auction</t>
  </si>
  <si>
    <t>Purch Power-Pool Non-Fuel -Aff</t>
  </si>
  <si>
    <t>Pur Power-Pool NonFuel-OSS-Aff</t>
  </si>
  <si>
    <t>Capacity purchases - Trading</t>
  </si>
  <si>
    <t>Sys Control &amp; Load Dispatching</t>
  </si>
  <si>
    <t>Other Expenses</t>
  </si>
  <si>
    <t>Other Pwr Exp - Wholesale RECs</t>
  </si>
  <si>
    <t>Other Pwr Exp - Voluntary RECs</t>
  </si>
  <si>
    <t>Load Dispatch - Reliability</t>
  </si>
  <si>
    <t>Load Dispatch-Mntr&amp;Op TransSys</t>
  </si>
  <si>
    <t>PJM Admin-SSC&amp;DS-OSS</t>
  </si>
  <si>
    <t>PJM Admin-SSC&amp;DS-Internal</t>
  </si>
  <si>
    <t>RTO Admin Default LSE.</t>
  </si>
  <si>
    <t>PJM Admin Defaults OSS</t>
  </si>
  <si>
    <t>Reliability,Plng&amp;Stds Develop</t>
  </si>
  <si>
    <t>PJM Admin-RP&amp;SDS-OSS</t>
  </si>
  <si>
    <t>PJM Admin-RP&amp;SDS- Internal</t>
  </si>
  <si>
    <t>Station Expenses - Nonassoc</t>
  </si>
  <si>
    <t>Overhead Line Expenses</t>
  </si>
  <si>
    <t>Transmssn Elec by Others-NAC</t>
  </si>
  <si>
    <t>PJM Trans Enhancement Charge</t>
  </si>
  <si>
    <t>PJM TO Serv Exp - Aff</t>
  </si>
  <si>
    <t>PJM NITS Expense - Affiliated</t>
  </si>
  <si>
    <t>Affil PJM Trans Enhncement Exp</t>
  </si>
  <si>
    <t>PROVISION RTO Affl Expense</t>
  </si>
  <si>
    <t>Misc Transmission Expenses</t>
  </si>
  <si>
    <t>Rents - Nonassociated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</si>
  <si>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</si>
  <si>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</si>
  <si>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</si>
  <si>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</si>
  <si>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</si>
  <si>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Maint of Underground Lines</t>
  </si>
  <si>
    <t>Maint of Misc Trnsmssion Plt</t>
  </si>
  <si>
    <t>PJM Admin-MAM&amp;SC- OSS</t>
  </si>
  <si>
    <t>PJM Admin-MAM&amp;SC- Internal</t>
  </si>
  <si>
    <t>SPP Admin-MAM&amp;SC</t>
  </si>
  <si>
    <t>Load Dispatching</t>
  </si>
  <si>
    <t>Station Expenses</t>
  </si>
  <si>
    <t>Underground Line Expenses</t>
  </si>
  <si>
    <t>Oper of Energy Storage Equip</t>
  </si>
  <si>
    <t>Street Lighting &amp; Signal Sys E</t>
  </si>
  <si>
    <t>Meter Expenses</t>
  </si>
  <si>
    <t>Customer Installations Exp</t>
  </si>
  <si>
    <t>Miscellaneous Distribution Exp</t>
  </si>
  <si>
    <t>Rents - Associated</t>
  </si>
  <si>
    <t>Tree and Brush Control</t>
  </si>
  <si>
    <t>Maint Ovh Lines Strm Exp-OvUnd</t>
  </si>
  <si>
    <t>Storm Expense Amortization</t>
  </si>
  <si>
    <t>Maint of Lne Trnf,Rglators&amp;Dvi</t>
  </si>
  <si>
    <t>Maint of Strt Lghtng &amp; Sgnal S</t>
  </si>
  <si>
    <t>Maintenance of Meters</t>
  </si>
  <si>
    <t>Maint of Misc Distribution Plt</t>
  </si>
  <si>
    <t>Supervision - Customer Accts</t>
  </si>
  <si>
    <t>Meter Reading Expenses</t>
  </si>
  <si>
    <t>Customer Card Reading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</si>
  <si>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</si>
  <si>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</si>
  <si>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</si>
  <si>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</si>
  <si>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</si>
  <si>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</si>
  <si>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</si>
  <si>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</si>
  <si>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</si>
  <si>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</si>
  <si>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</si>
  <si>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</si>
  <si>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 Accts - Misc Receivable</t>
  </si>
  <si>
    <t>Misc Customer Accounts Exp</t>
  </si>
  <si>
    <t>Supervision - Customer Service</t>
  </si>
  <si>
    <t>Supervision - DSM</t>
  </si>
  <si>
    <t>Customer Assistance Expenses</t>
  </si>
  <si>
    <t>DSM-Customer Advisory Grp</t>
  </si>
  <si>
    <t>Cust Assistance Expense - DSM</t>
  </si>
  <si>
    <t>Information &amp; Instruct Advrtis</t>
  </si>
  <si>
    <t>Misc Cust Svc&amp;Informational Ex</t>
  </si>
  <si>
    <t>Demonstrating &amp; Selling Exp</t>
  </si>
  <si>
    <t>Demo &amp; Selling Exp - Area Dev</t>
  </si>
  <si>
    <t>Administrative &amp; Gen Salaries</t>
  </si>
  <si>
    <t>Off Supl &amp; Exp - Nonassociated</t>
  </si>
  <si>
    <t>Office Supplies &amp; Exp - Trnsf</t>
  </si>
  <si>
    <t>Administrative Exp Trnsf - Cr</t>
  </si>
  <si>
    <t>Admin Exp Trnsf to Cnstrction</t>
  </si>
  <si>
    <t>Admin Exp Trnsf to ABD</t>
  </si>
  <si>
    <t>Outside Svcs Empl - Nonassoc</t>
  </si>
  <si>
    <t>Outside Svcs Empl - Assoc</t>
  </si>
  <si>
    <t>AEPSC Billed to Client Co</t>
  </si>
  <si>
    <t>Property Insurance</t>
  </si>
  <si>
    <t>Injuries and Damages</t>
  </si>
  <si>
    <t>Safety Dinners and Awards</t>
  </si>
  <si>
    <t>Emp Accdent Prvntion-Adm Exp</t>
  </si>
  <si>
    <t>Injuries to Employees</t>
  </si>
  <si>
    <t>Wrkrs Cmpnstn Pre&amp;Slf Ins Prv</t>
  </si>
  <si>
    <t>Prsnal Injries&amp;Prop Dmage-Pub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</si>
  <si>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</si>
  <si>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</si>
  <si>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</si>
  <si>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</si>
  <si>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</si>
  <si>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</si>
  <si>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</si>
  <si>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Physical Examinations</t>
  </si>
  <si>
    <t>Group L-T Disability Ins Prem</t>
  </si>
  <si>
    <t>Group Dental Insurance Prem</t>
  </si>
  <si>
    <t>Training Administration Exp</t>
  </si>
  <si>
    <t>Employee Activities</t>
  </si>
  <si>
    <t>Educational Assistance Pmts</t>
  </si>
  <si>
    <t>Employee Benefit Exp - COLI</t>
  </si>
  <si>
    <t>Postretirement Benefits - OPEB</t>
  </si>
  <si>
    <t>Savings Plan Contributions</t>
  </si>
  <si>
    <t>Deferred Compensation</t>
  </si>
  <si>
    <t>Supplemental Pension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</si>
  <si>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</si>
  <si>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</si>
  <si>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</si>
  <si>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</si>
  <si>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</si>
  <si>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Postret Ben Medicare Subsidy</t>
  </si>
  <si>
    <t>Frg Ben Loading - Accrual</t>
  </si>
  <si>
    <t>Amort-Post Retirerment Benefit</t>
  </si>
  <si>
    <t>Franchise Requirements</t>
  </si>
  <si>
    <t>Regulatory Commission Exp</t>
  </si>
  <si>
    <t>Regulatory Commission Exp-Adm</t>
  </si>
  <si>
    <t>Regulatory Commission Exp-Case</t>
  </si>
  <si>
    <t>General Advertising Expenses</t>
  </si>
  <si>
    <t>Newspaper Advertising Space</t>
  </si>
  <si>
    <t>Radio Station Advertising Time</t>
  </si>
  <si>
    <t>TV Station Advertising Time</t>
  </si>
  <si>
    <t>Publicity</t>
  </si>
  <si>
    <t>Public Opinion Surveys</t>
  </si>
  <si>
    <t>Other Corporate Comm Exp</t>
  </si>
  <si>
    <t>Misc General Expenses</t>
  </si>
  <si>
    <t>Corporate &amp; Fiscal Expenses</t>
  </si>
  <si>
    <t>Research, Develop&amp;Demonstr Exp</t>
  </si>
  <si>
    <t>Assoc Bus Dev - Materials Sold</t>
  </si>
  <si>
    <t>Assoc Business Development Exp</t>
  </si>
  <si>
    <t>AEPSC Non Affliated expenses</t>
  </si>
  <si>
    <t>Rents - Real Property</t>
  </si>
  <si>
    <t>Rents - Personal Property</t>
  </si>
  <si>
    <t>Maintenance of General Plant</t>
  </si>
  <si>
    <t>Maint of Structures - Owned</t>
  </si>
  <si>
    <t>Maint of Structures - Leased</t>
  </si>
  <si>
    <t>Maint of Prprty Held Fture Use</t>
  </si>
  <si>
    <t>Maint of Carrier Equipment</t>
  </si>
  <si>
    <t>Maint of Data Equipment</t>
  </si>
  <si>
    <t>Maint of Cmmncation Eq-Unall</t>
  </si>
  <si>
    <t>Maint of Office Furniture &amp; Eq</t>
  </si>
  <si>
    <t>Maintenance of Video Equipment</t>
  </si>
  <si>
    <t>Maint of Gen Plant-SCADA Equ</t>
  </si>
  <si>
    <t>Site Communications Services</t>
  </si>
  <si>
    <t>Maint of DA-AMI Comm Equip</t>
  </si>
  <si>
    <t>NET INCOME - EARN FOR CMMN STK</t>
  </si>
  <si>
    <t>For The Month Ended SEPTEMBER 30, 2014</t>
  </si>
  <si>
    <t>Kentucky Power Company</t>
  </si>
  <si>
    <t>Kentucky</t>
  </si>
  <si>
    <t>Jurisdictional</t>
  </si>
  <si>
    <t xml:space="preserve">Note:  </t>
  </si>
  <si>
    <t>*</t>
  </si>
  <si>
    <t>Amounts not used in calculating rate base</t>
  </si>
  <si>
    <t>Income Statement amounts are twelve months ended September 30, 2014.</t>
  </si>
  <si>
    <t>Sum of Sum Amount</t>
  </si>
  <si>
    <t>Total</t>
  </si>
  <si>
    <t>4210033</t>
  </si>
  <si>
    <t>4420005</t>
  </si>
  <si>
    <t>4420019</t>
  </si>
  <si>
    <t>4450002</t>
  </si>
  <si>
    <t>4450004</t>
  </si>
  <si>
    <t>4470074</t>
  </si>
  <si>
    <t>4470173</t>
  </si>
  <si>
    <t>4470228</t>
  </si>
  <si>
    <t>4560016</t>
  </si>
  <si>
    <t>4560031</t>
  </si>
  <si>
    <t>4560043</t>
  </si>
  <si>
    <t>4560084</t>
  </si>
  <si>
    <t>4560115</t>
  </si>
  <si>
    <t>4561026</t>
  </si>
  <si>
    <t>5020008</t>
  </si>
  <si>
    <t>5170001</t>
  </si>
  <si>
    <t>5200000</t>
  </si>
  <si>
    <t>5240000</t>
  </si>
  <si>
    <t>5280000</t>
  </si>
  <si>
    <t>5300000</t>
  </si>
  <si>
    <t>5310000</t>
  </si>
  <si>
    <t>5320000</t>
  </si>
  <si>
    <t>5320002</t>
  </si>
  <si>
    <t>5320009</t>
  </si>
  <si>
    <t>5350000</t>
  </si>
  <si>
    <t>5370000</t>
  </si>
  <si>
    <t>5370001</t>
  </si>
  <si>
    <t>5370002</t>
  </si>
  <si>
    <t>5390000</t>
  </si>
  <si>
    <t>5390001</t>
  </si>
  <si>
    <t>5420000</t>
  </si>
  <si>
    <t>5430000</t>
  </si>
  <si>
    <t>5440000</t>
  </si>
  <si>
    <t>5450000</t>
  </si>
  <si>
    <t>5460000</t>
  </si>
  <si>
    <t>5470004</t>
  </si>
  <si>
    <t>5480000</t>
  </si>
  <si>
    <t>5490000</t>
  </si>
  <si>
    <t>5490001</t>
  </si>
  <si>
    <t>5530001</t>
  </si>
  <si>
    <t>5550029</t>
  </si>
  <si>
    <t>5550088</t>
  </si>
  <si>
    <t>5570009</t>
  </si>
  <si>
    <t>5640000</t>
  </si>
  <si>
    <t>5650007</t>
  </si>
  <si>
    <t>5670002</t>
  </si>
  <si>
    <t>5701000</t>
  </si>
  <si>
    <t>5922000</t>
  </si>
  <si>
    <t>9310004</t>
  </si>
  <si>
    <t>Grand Total</t>
  </si>
  <si>
    <t>Residential Sales</t>
  </si>
  <si>
    <t>Public Streets and Highway Lighting</t>
  </si>
  <si>
    <t>Sales for Resale</t>
  </si>
  <si>
    <t>Sales of Electricity</t>
  </si>
  <si>
    <t>Less Rate Refund Provision</t>
  </si>
  <si>
    <t>Financial Trading Rev-Unreal</t>
  </si>
  <si>
    <t>Other Operating Revenues</t>
  </si>
  <si>
    <t>Line 2</t>
  </si>
  <si>
    <t>Operating Revenues (400)</t>
  </si>
  <si>
    <t>Line 3</t>
  </si>
  <si>
    <t>Operating Expenses</t>
  </si>
  <si>
    <t>Fuel Expense</t>
  </si>
  <si>
    <t>Steam Power Operations</t>
  </si>
  <si>
    <t>Nuclear Power Operations</t>
  </si>
  <si>
    <t>Misc Hydr Power Generation Exp</t>
  </si>
  <si>
    <t>Hydraulic Power Operations</t>
  </si>
  <si>
    <t>Fuel - Gas Turb - Purch / Hand</t>
  </si>
  <si>
    <t>Misc Other Pwer Generation Exp</t>
  </si>
  <si>
    <t>Other Power Operations</t>
  </si>
  <si>
    <t>401 Operation Expense</t>
  </si>
  <si>
    <t>Transmission Operations</t>
  </si>
  <si>
    <t>Regional Market Expense</t>
  </si>
  <si>
    <t>Distribution Expense</t>
  </si>
  <si>
    <t>Gas Operations</t>
  </si>
  <si>
    <t>Customer Account Expense</t>
  </si>
  <si>
    <t>Customer Service Information &amp; Sales</t>
  </si>
  <si>
    <t>Rents - Personal Prop - Assoc</t>
  </si>
  <si>
    <t>Administration &amp; General Operations</t>
  </si>
  <si>
    <t>Line 4</t>
  </si>
  <si>
    <t>Operating Expenses (401)</t>
  </si>
  <si>
    <t>Steam Plant Maintenance</t>
  </si>
  <si>
    <t>Maint of Reactor Plant Equip</t>
  </si>
  <si>
    <t>Security Equipment</t>
  </si>
  <si>
    <t>Nuclear Plant Maintenance</t>
  </si>
  <si>
    <t>Hydraulic Plant Maintenance</t>
  </si>
  <si>
    <t>Maint of Gen Plant - Gas Turb</t>
  </si>
  <si>
    <t>Other Power Plant Maintenance</t>
  </si>
  <si>
    <t>402 Maintenance Expense</t>
  </si>
  <si>
    <t>Transmission Maintenance</t>
  </si>
  <si>
    <t>Distribution Maintenance</t>
  </si>
  <si>
    <t>Gas Maintenance</t>
  </si>
  <si>
    <t>Adminstration &amp; General Maintenance</t>
  </si>
  <si>
    <t>Line 5</t>
  </si>
  <si>
    <t>Maintenance Expenses (402)</t>
  </si>
  <si>
    <t>Line 6</t>
  </si>
  <si>
    <t>Depreciation Expense (403)</t>
  </si>
  <si>
    <t>Line 7</t>
  </si>
  <si>
    <t>Depreciation Expense for Asset Retirement Costs (403.1)</t>
  </si>
  <si>
    <t>Line 8</t>
  </si>
  <si>
    <t>Amort. &amp; Depl. Of Utility Plant (404-405)</t>
  </si>
  <si>
    <t>Line 9</t>
  </si>
  <si>
    <t>Amort. Of Utility Plant Acq. Adj. (406)</t>
  </si>
  <si>
    <t>Line 10</t>
  </si>
  <si>
    <t>Amort. Property Losses, Unrecov Plant and Regulatory Study Costs (407)</t>
  </si>
  <si>
    <t>Line 11</t>
  </si>
  <si>
    <t>Amort. Of Conversion Expenses (407)</t>
  </si>
  <si>
    <t>Line 12</t>
  </si>
  <si>
    <t>Regulatory Debits (407.3)</t>
  </si>
  <si>
    <t>Line 13</t>
  </si>
  <si>
    <t>(Less) Regulatory Credits (407.4)</t>
  </si>
  <si>
    <t>Line 14</t>
  </si>
  <si>
    <t>Taxes Other Than Income Taxes (408.1)</t>
  </si>
  <si>
    <t>Income Taxes Federal</t>
  </si>
  <si>
    <t>Factored Accounts Rec Expenses</t>
  </si>
  <si>
    <t>Tax Effect on Factored Accounts Rec Expenses</t>
  </si>
  <si>
    <t>Line 15</t>
  </si>
  <si>
    <t>Income Taxes - Federal (409.1)</t>
  </si>
  <si>
    <t>Line 16</t>
  </si>
  <si>
    <t>Income Taxes - Other (409.1)</t>
  </si>
  <si>
    <t>Line 17</t>
  </si>
  <si>
    <t>Provision for Deferred Income Taxes (410.1)</t>
  </si>
  <si>
    <t>Line 18</t>
  </si>
  <si>
    <t>(Less) Provision for Deferred Income Taxes-Cr (411.1)</t>
  </si>
  <si>
    <t>Line 19</t>
  </si>
  <si>
    <t>Investment Tax Credit Adj. - Net (411.4)</t>
  </si>
  <si>
    <t>Line 20</t>
  </si>
  <si>
    <t>(Less) Gains from Disp. Of Utility Plant (411.6)</t>
  </si>
  <si>
    <t>Line 21</t>
  </si>
  <si>
    <t>Losses from Disp. Of Utility Plant (411.7)</t>
  </si>
  <si>
    <t>Line 22</t>
  </si>
  <si>
    <t>(Less) Gains from Disposition of Allowances (411.8)</t>
  </si>
  <si>
    <t>Line 23</t>
  </si>
  <si>
    <t>Losses from Disposition of Allowances (411.9)</t>
  </si>
  <si>
    <t>Line 24</t>
  </si>
  <si>
    <t>Accretion Expense (411.10)</t>
  </si>
  <si>
    <t>Line 25</t>
  </si>
  <si>
    <t>TOTAL Utility Operating Expenses (Enter Total of lines 4 thru 24)</t>
  </si>
  <si>
    <t>Line 26</t>
  </si>
  <si>
    <t>Net Util Oper Inc (Enter Tot. line 2 less 25) Carry to Pg 117, line 27</t>
  </si>
  <si>
    <t>Line 27</t>
  </si>
  <si>
    <t>Net Util Oper Inc (Carried FORWARD FROM PAGE 114)</t>
  </si>
  <si>
    <t>Line 28</t>
  </si>
  <si>
    <t>Other Income and Deductions</t>
  </si>
  <si>
    <t>Line 29</t>
  </si>
  <si>
    <t>Other Income</t>
  </si>
  <si>
    <t>Line 30</t>
  </si>
  <si>
    <t>Nonutility Operating Income</t>
  </si>
  <si>
    <t>Line 31</t>
  </si>
  <si>
    <t>Revenues From Merchandising, Jobbing &amp; Contract Work (415)</t>
  </si>
  <si>
    <t>Line 32</t>
  </si>
  <si>
    <t>(Less) Costs and Exp. Merchandising, Job. &amp; Contract Work (416)</t>
  </si>
  <si>
    <t>Line 33</t>
  </si>
  <si>
    <t>Revenues From Nonutility Operations (417)</t>
  </si>
  <si>
    <t>Line 34</t>
  </si>
  <si>
    <t>(Less) Expenses of Nonutility Operations (417.1)</t>
  </si>
  <si>
    <t>Line 35</t>
  </si>
  <si>
    <t>Nonoperating Rental Income (418)</t>
  </si>
  <si>
    <t>Line 36</t>
  </si>
  <si>
    <t>Equity in Earnings of Subsidiary Companies (418.1)</t>
  </si>
  <si>
    <t>Line 37</t>
  </si>
  <si>
    <t>Interest and Dividend Income (419)</t>
  </si>
  <si>
    <t>Line 38</t>
  </si>
  <si>
    <t>Allowance for Other Funds Used During Construction (419.1)</t>
  </si>
  <si>
    <t>Line 39</t>
  </si>
  <si>
    <t>Miscellaneous Nonoperating Income (421)</t>
  </si>
  <si>
    <t>Line 40</t>
  </si>
  <si>
    <t>Gain on Disposition of Property (421.1)</t>
  </si>
  <si>
    <t>Line 41</t>
  </si>
  <si>
    <t>TOTAL Other Income (Enter Total of lines 31 thru 40)</t>
  </si>
  <si>
    <t>Line 42</t>
  </si>
  <si>
    <t>Other Income Deductions</t>
  </si>
  <si>
    <t>Line 43</t>
  </si>
  <si>
    <t>Loss on Disposition of Property (421.2)</t>
  </si>
  <si>
    <t>Line 44</t>
  </si>
  <si>
    <t>Miscellaneous Amortization (425)</t>
  </si>
  <si>
    <t>Line 45</t>
  </si>
  <si>
    <t>Donations (426.1)</t>
  </si>
  <si>
    <t>Line 46</t>
  </si>
  <si>
    <t>Life Insurance (426.2)</t>
  </si>
  <si>
    <t>Line 47</t>
  </si>
  <si>
    <t>Penalties (426.3)</t>
  </si>
  <si>
    <t>Line 48</t>
  </si>
  <si>
    <t>Exp. For Certain Civic, Political &amp; Related Activities (426.4)</t>
  </si>
  <si>
    <t>Line 49</t>
  </si>
  <si>
    <t>Other Deductions (426.5)</t>
  </si>
  <si>
    <t>Line 50</t>
  </si>
  <si>
    <t>TOTAL Other Income Deductions(Total of lines 43 thru 49)</t>
  </si>
  <si>
    <t>Line 51</t>
  </si>
  <si>
    <t>Taxes Applic. To Other Income and Deductions</t>
  </si>
  <si>
    <t>Line 52</t>
  </si>
  <si>
    <t>Taxes Other Than Income Taxes (408.2)</t>
  </si>
  <si>
    <t>Federal Income Taxes NonOperating</t>
  </si>
  <si>
    <t>Line 53</t>
  </si>
  <si>
    <t>Income Taxes - Federal (409.2)</t>
  </si>
  <si>
    <t>Line 54</t>
  </si>
  <si>
    <t>Income Taxes - Other (409.2)</t>
  </si>
  <si>
    <t>Line 55</t>
  </si>
  <si>
    <t>Provision for Deferred Inc. Taxes (410.2)</t>
  </si>
  <si>
    <t>Line 56</t>
  </si>
  <si>
    <t xml:space="preserve">(Less) Provision for Deferred Income Taxes-Cr (411.2) </t>
  </si>
  <si>
    <t>Line 57</t>
  </si>
  <si>
    <t>Investment Tax Credit Adj.-Net (411.5)</t>
  </si>
  <si>
    <t>Line 58</t>
  </si>
  <si>
    <t>(Less) Investment Tax Credits (420)</t>
  </si>
  <si>
    <t>Line 59</t>
  </si>
  <si>
    <t>TOTAL Taxes on Other Income and Deductions (Total of lines 52-58)</t>
  </si>
  <si>
    <t>Line 60</t>
  </si>
  <si>
    <t>Net Other Income and Deductions (Total of lines 41, 50, 59)</t>
  </si>
  <si>
    <t>Line 61</t>
  </si>
  <si>
    <t xml:space="preserve">Interest Charges </t>
  </si>
  <si>
    <t>Line 62</t>
  </si>
  <si>
    <t>Interest on Long-Term Debt (427)</t>
  </si>
  <si>
    <t>Line 63</t>
  </si>
  <si>
    <t>Amort. Of Debt Disc. And Expense (428)</t>
  </si>
  <si>
    <t>Line 64</t>
  </si>
  <si>
    <t>Amortization of Loss on Reacquired Debt (428.1)</t>
  </si>
  <si>
    <t>Line 65</t>
  </si>
  <si>
    <t>(Less) Amort. Of Premium on Debt-Credit (429)</t>
  </si>
  <si>
    <t>Line 66</t>
  </si>
  <si>
    <t>(Less) Amortization of Gain on Reacquired Debt-Credit (429.1)</t>
  </si>
  <si>
    <t>Line 67</t>
  </si>
  <si>
    <t>Interest on Debt to Assoc. Companies (430)</t>
  </si>
  <si>
    <t>Line 68</t>
  </si>
  <si>
    <t>Other Interest Expense (431)</t>
  </si>
  <si>
    <t>Acct</t>
  </si>
  <si>
    <t>Descrip</t>
  </si>
  <si>
    <t>Amount</t>
  </si>
  <si>
    <t>Yr Balance</t>
  </si>
  <si>
    <t xml:space="preserve">Current </t>
  </si>
  <si>
    <t>Reference</t>
  </si>
  <si>
    <t>Factor</t>
  </si>
  <si>
    <t>Calculation</t>
  </si>
  <si>
    <t>/</t>
  </si>
  <si>
    <t>Section V, Schedule 4, Line 171</t>
  </si>
  <si>
    <t>Section V, Schedule 4, Line 180</t>
  </si>
  <si>
    <t>Section V, Schedule 4, Line 188</t>
  </si>
  <si>
    <t>Section V, Schedule 4, Line 228</t>
  </si>
  <si>
    <t>Section V, Schedule 4, Line 221</t>
  </si>
  <si>
    <t>Section V, Schedule 4, Line 236</t>
  </si>
  <si>
    <t>Section V, Schedule 4, Line 241</t>
  </si>
  <si>
    <t>Section V, Schedule 4, Line 165</t>
  </si>
  <si>
    <t>Section V, Schedule 4, Line 252</t>
  </si>
  <si>
    <t>Section V, Schedule 4, Line 251</t>
  </si>
  <si>
    <t>Section V, Schedule 4, Line 19</t>
  </si>
  <si>
    <t>Section V, Schedule 4, Line 470</t>
  </si>
  <si>
    <t>Section V, Schedule 4, Line 471</t>
  </si>
  <si>
    <t>Section V, Schedule 4, Line 472</t>
  </si>
  <si>
    <t>Section V, Schedule 4, Line 481</t>
  </si>
  <si>
    <t>Section V, Schedule 4, Line 475</t>
  </si>
  <si>
    <t>Section V, Schedule 4, Line 477</t>
  </si>
  <si>
    <t>Section V, Schedule 4, Line 478</t>
  </si>
  <si>
    <t>Section V, Schedule 4, Line 479</t>
  </si>
  <si>
    <t>Section V, Schedule 4, Line 480</t>
  </si>
  <si>
    <t>Section V, Schedule 4, Line 476</t>
  </si>
  <si>
    <t>Section V, Schedule 4, Line 484</t>
  </si>
  <si>
    <t>Section V, Schedule 4, Line 482</t>
  </si>
  <si>
    <t>Section V, Schedule 4, Line 483</t>
  </si>
  <si>
    <t>Section V, Schedule 4, Line 497</t>
  </si>
  <si>
    <t>Section V, Schedule 4, Line 34</t>
  </si>
  <si>
    <t>Section V, Schedule 4, Line 488</t>
  </si>
  <si>
    <t>Section V, Schedule 4, Line 1</t>
  </si>
  <si>
    <t>Section V, Schedule 4, Line 9</t>
  </si>
  <si>
    <t>Section V, Schedule 4, Line 346</t>
  </si>
  <si>
    <t>Section V, Schedule 4, Line 349-Line346</t>
  </si>
  <si>
    <t>Section V, Schedule 4, Line 377</t>
  </si>
  <si>
    <t>Section V, Schedule 4, Line 386</t>
  </si>
  <si>
    <t>Section V, Schedule 4, Line 393</t>
  </si>
  <si>
    <t>Section V, Schedule 4, Line 400</t>
  </si>
  <si>
    <t>Section V, Schedule 4, Line 412</t>
  </si>
  <si>
    <t>Section V, Schedule 4, Line 413</t>
  </si>
  <si>
    <t>Section V, Schedule 4, Line 304</t>
  </si>
  <si>
    <t>Section V, Schedule 4, Line 275</t>
  </si>
  <si>
    <t>Section V, Schedule 4, Lines 282 &amp; 283</t>
  </si>
  <si>
    <t>Section V, Schedule 4, Line 269</t>
  </si>
  <si>
    <t>Section V, Schedule 4, Line 270</t>
  </si>
  <si>
    <t>Section V, Schedule 4, Lines 266 thru 268</t>
  </si>
  <si>
    <t>Section V, Schedule 4, Lines 264 &amp; 265</t>
  </si>
  <si>
    <t>Section V, Schedule 4, Line 260</t>
  </si>
  <si>
    <t>Section V, Schedule 4, Line 261</t>
  </si>
  <si>
    <t>Section V, Schedule 4, Line 489</t>
  </si>
  <si>
    <t>Section V, Schedule 4, Line 487</t>
  </si>
  <si>
    <t>Section V, Schedule 4, Line 490</t>
  </si>
  <si>
    <t>Section V, Schedule 4, Line 491</t>
  </si>
  <si>
    <t>Section V, Schedule 4, Line 499</t>
  </si>
  <si>
    <t>Section IV, P 9 - 13 CFIT Schedules</t>
  </si>
  <si>
    <t>Section V, Exhibit 3</t>
  </si>
  <si>
    <t>Section V, Schedule 3, Line 4, Column 14</t>
  </si>
  <si>
    <t>Section V, Schedule 3, Line 1, Column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</si>
</sst>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000000"/>
  </numFmts>
  <fonts count="14" x14ac:knownFonts="1">
    <font>
      <sz val="10"/>
      <name val="Arial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MS Sans Serif"/>
      <family val="2"/>
    </font>
    <font>
      <sz val="10"/>
      <name val="MS Sans Serif"/>
    </font>
    <font>
      <b/>
      <sz val="10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8" fillId="0" borderId="0"/>
    <xf numFmtId="0" fontId="8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8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9" fillId="0" borderId="1">
      <alignment horizontal="center"/>
    </xf>
    <xf numFmtId="0" fontId="11" fillId="0" borderId="1">
      <alignment horizontal="center"/>
    </xf>
    <xf numFmtId="3" fontId="8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8" fillId="2" borderId="0" applyNumberFormat="0" applyFont="0" applyBorder="0" applyAlignment="0" applyProtection="0"/>
    <xf numFmtId="0" fontId="10" fillId="2" borderId="0" applyNumberFormat="0" applyFont="0" applyBorder="0" applyAlignment="0" applyProtection="0"/>
  </cellStyleXfs>
  <cellXfs count="89">
    <xf numFmtId="0" fontId="0" fillId="0" borderId="0" xfId="0"/>
    <xf numFmtId="0" fontId="2" fillId="0" borderId="0" xfId="0" applyFont="1"/>
    <xf numFmtId="40" fontId="2" fillId="0" borderId="0" xfId="0" applyNumberFormat="1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40" fontId="3" fillId="0" borderId="2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40" fontId="3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3" fillId="0" borderId="0" xfId="0" applyFont="1"/>
    <xf numFmtId="0" fontId="6" fillId="0" borderId="0" xfId="0" applyFont="1"/>
    <xf numFmtId="0" fontId="3" fillId="0" borderId="0" xfId="2" applyFont="1"/>
    <xf numFmtId="0" fontId="2" fillId="0" borderId="0" xfId="2" applyFont="1"/>
    <xf numFmtId="49" fontId="7" fillId="0" borderId="0" xfId="0" applyNumberFormat="1" applyFont="1" applyAlignment="1">
      <alignment horizontal="center"/>
    </xf>
    <xf numFmtId="0" fontId="8" fillId="0" borderId="4" xfId="3" applyBorder="1"/>
    <xf numFmtId="0" fontId="8" fillId="0" borderId="4" xfId="3" pivotButton="1" applyBorder="1"/>
    <xf numFmtId="0" fontId="8" fillId="0" borderId="5" xfId="3" applyBorder="1"/>
    <xf numFmtId="0" fontId="8" fillId="0" borderId="6" xfId="3" applyBorder="1"/>
    <xf numFmtId="0" fontId="8" fillId="0" borderId="7" xfId="3" applyBorder="1"/>
    <xf numFmtId="40" fontId="8" fillId="0" borderId="5" xfId="3" applyNumberFormat="1" applyBorder="1"/>
    <xf numFmtId="40" fontId="8" fillId="0" borderId="8" xfId="3" applyNumberFormat="1" applyBorder="1"/>
    <xf numFmtId="40" fontId="8" fillId="0" borderId="9" xfId="3" applyNumberFormat="1" applyBorder="1"/>
    <xf numFmtId="0" fontId="8" fillId="6" borderId="7" xfId="3" applyFill="1" applyBorder="1"/>
    <xf numFmtId="40" fontId="8" fillId="6" borderId="8" xfId="3" applyNumberFormat="1" applyFill="1" applyBorder="1"/>
    <xf numFmtId="0" fontId="0" fillId="6" borderId="0" xfId="0" applyFill="1"/>
    <xf numFmtId="40" fontId="0" fillId="0" borderId="0" xfId="0" applyNumberFormat="1"/>
    <xf numFmtId="3" fontId="6" fillId="0" borderId="10" xfId="0" applyNumberFormat="1" applyFont="1" applyFill="1" applyBorder="1" applyAlignment="1">
      <alignment horizontal="left" indent="3"/>
    </xf>
    <xf numFmtId="40" fontId="4" fillId="3" borderId="0" xfId="0" applyNumberFormat="1" applyFont="1" applyFill="1" applyAlignment="1">
      <alignment horizontal="left" indent="1"/>
    </xf>
    <xf numFmtId="40" fontId="4" fillId="3" borderId="0" xfId="0" applyNumberFormat="1" applyFont="1" applyFill="1" applyAlignment="1">
      <alignment horizontal="left" indent="6"/>
    </xf>
    <xf numFmtId="3" fontId="4" fillId="0" borderId="0" xfId="0" applyNumberFormat="1" applyFont="1" applyFill="1" applyBorder="1" applyAlignment="1">
      <alignment horizontal="left"/>
    </xf>
    <xf numFmtId="3" fontId="4" fillId="4" borderId="0" xfId="0" applyNumberFormat="1" applyFont="1" applyFill="1" applyBorder="1" applyAlignment="1">
      <alignment horizontal="left" indent="2"/>
    </xf>
    <xf numFmtId="3" fontId="4" fillId="0" borderId="0" xfId="0" applyNumberFormat="1" applyFont="1" applyFill="1" applyBorder="1" applyAlignment="1">
      <alignment horizontal="left" indent="3"/>
    </xf>
    <xf numFmtId="3" fontId="4" fillId="4" borderId="0" xfId="0" applyNumberFormat="1" applyFont="1" applyFill="1" applyBorder="1" applyAlignment="1">
      <alignment horizontal="left" indent="3"/>
    </xf>
    <xf numFmtId="3" fontId="4" fillId="0" borderId="0" xfId="0" applyNumberFormat="1" applyFont="1" applyFill="1" applyBorder="1" applyAlignment="1">
      <alignment horizontal="left" indent="4"/>
    </xf>
    <xf numFmtId="3" fontId="4" fillId="3" borderId="0" xfId="0" applyNumberFormat="1" applyFont="1" applyFill="1" applyBorder="1" applyAlignment="1">
      <alignment horizontal="left"/>
    </xf>
    <xf numFmtId="3" fontId="4" fillId="3" borderId="0" xfId="0" applyNumberFormat="1" applyFont="1" applyFill="1" applyBorder="1" applyAlignment="1">
      <alignment horizontal="left" indent="5"/>
    </xf>
    <xf numFmtId="3" fontId="4" fillId="3" borderId="0" xfId="0" applyNumberFormat="1" applyFont="1" applyFill="1" applyBorder="1" applyAlignment="1">
      <alignment horizontal="left" indent="4"/>
    </xf>
    <xf numFmtId="3" fontId="4" fillId="0" borderId="0" xfId="0" applyNumberFormat="1" applyFont="1" applyFill="1" applyBorder="1" applyAlignment="1">
      <alignment horizontal="left" indent="5"/>
    </xf>
    <xf numFmtId="3" fontId="13" fillId="5" borderId="0" xfId="0" applyNumberFormat="1" applyFont="1" applyFill="1" applyBorder="1" applyAlignment="1">
      <alignment horizontal="left" indent="2"/>
    </xf>
    <xf numFmtId="3" fontId="6" fillId="0" borderId="0" xfId="0" applyNumberFormat="1" applyFont="1" applyFill="1" applyBorder="1" applyAlignment="1">
      <alignment horizontal="left" indent="3"/>
    </xf>
    <xf numFmtId="3" fontId="4" fillId="0" borderId="10" xfId="0" applyNumberFormat="1" applyFont="1" applyFill="1" applyBorder="1" applyAlignment="1">
      <alignment horizontal="left" indent="4"/>
    </xf>
    <xf numFmtId="3" fontId="6" fillId="0" borderId="0" xfId="0" applyNumberFormat="1" applyFont="1" applyFill="1" applyBorder="1" applyAlignment="1">
      <alignment horizontal="left" indent="2"/>
    </xf>
    <xf numFmtId="3" fontId="4" fillId="3" borderId="0" xfId="0" applyNumberFormat="1" applyFont="1" applyFill="1" applyBorder="1" applyAlignment="1">
      <alignment horizontal="left" indent="7"/>
    </xf>
    <xf numFmtId="40" fontId="4" fillId="3" borderId="11" xfId="0" applyNumberFormat="1" applyFont="1" applyFill="1" applyBorder="1"/>
    <xf numFmtId="40" fontId="13" fillId="5" borderId="11" xfId="0" applyNumberFormat="1" applyFont="1" applyFill="1" applyBorder="1" applyAlignment="1">
      <alignment horizontal="right"/>
    </xf>
    <xf numFmtId="40" fontId="5" fillId="0" borderId="11" xfId="0" applyNumberFormat="1" applyFont="1" applyFill="1" applyBorder="1" applyAlignment="1">
      <alignment horizontal="right"/>
    </xf>
    <xf numFmtId="40" fontId="5" fillId="0" borderId="11" xfId="0" applyNumberFormat="1" applyFont="1" applyBorder="1" applyAlignment="1">
      <alignment horizontal="right"/>
    </xf>
    <xf numFmtId="40" fontId="5" fillId="3" borderId="11" xfId="0" applyNumberFormat="1" applyFont="1" applyFill="1" applyBorder="1" applyAlignment="1">
      <alignment horizontal="right"/>
    </xf>
    <xf numFmtId="40" fontId="5" fillId="0" borderId="12" xfId="0" applyNumberFormat="1" applyFont="1" applyBorder="1" applyAlignment="1">
      <alignment horizontal="right"/>
    </xf>
    <xf numFmtId="40" fontId="12" fillId="0" borderId="11" xfId="0" applyNumberFormat="1" applyFont="1" applyBorder="1" applyAlignment="1">
      <alignment horizontal="right"/>
    </xf>
    <xf numFmtId="40" fontId="5" fillId="0" borderId="12" xfId="0" applyNumberFormat="1" applyFont="1" applyFill="1" applyBorder="1" applyAlignment="1">
      <alignment horizontal="right"/>
    </xf>
    <xf numFmtId="40" fontId="5" fillId="4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indent="5"/>
    </xf>
    <xf numFmtId="40" fontId="12" fillId="0" borderId="12" xfId="0" applyNumberFormat="1" applyFont="1" applyBorder="1" applyAlignment="1">
      <alignment horizontal="right"/>
    </xf>
    <xf numFmtId="37" fontId="0" fillId="0" borderId="0" xfId="0" applyNumberFormat="1"/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2"/>
    </xf>
    <xf numFmtId="37" fontId="2" fillId="0" borderId="0" xfId="0" applyNumberFormat="1" applyFont="1" applyFill="1"/>
    <xf numFmtId="0" fontId="0" fillId="0" borderId="0" xfId="0" applyFill="1"/>
    <xf numFmtId="0" fontId="2" fillId="0" borderId="0" xfId="0" applyFont="1" applyFill="1"/>
    <xf numFmtId="37" fontId="3" fillId="0" borderId="2" xfId="1" applyNumberFormat="1" applyFont="1" applyFill="1" applyBorder="1" applyAlignment="1">
      <alignment horizontal="center"/>
    </xf>
    <xf numFmtId="0" fontId="3" fillId="0" borderId="2" xfId="2" applyFont="1" applyFill="1" applyBorder="1"/>
    <xf numFmtId="0" fontId="3" fillId="0" borderId="2" xfId="2" applyFont="1" applyFill="1" applyBorder="1" applyAlignment="1">
      <alignment horizontal="center"/>
    </xf>
    <xf numFmtId="37" fontId="3" fillId="0" borderId="2" xfId="2" applyNumberFormat="1" applyFont="1" applyFill="1" applyBorder="1"/>
    <xf numFmtId="0" fontId="3" fillId="0" borderId="2" xfId="0" applyFont="1" applyFill="1" applyBorder="1"/>
    <xf numFmtId="37" fontId="3" fillId="0" borderId="3" xfId="1" applyNumberFormat="1" applyFont="1" applyFill="1" applyBorder="1" applyAlignment="1">
      <alignment horizontal="center"/>
    </xf>
    <xf numFmtId="0" fontId="3" fillId="0" borderId="3" xfId="2" applyFont="1" applyFill="1" applyBorder="1"/>
    <xf numFmtId="0" fontId="3" fillId="0" borderId="3" xfId="2" applyFont="1" applyFill="1" applyBorder="1" applyAlignment="1">
      <alignment horizontal="center"/>
    </xf>
    <xf numFmtId="0" fontId="3" fillId="0" borderId="3" xfId="0" applyFont="1" applyFill="1" applyBorder="1"/>
    <xf numFmtId="37" fontId="2" fillId="0" borderId="0" xfId="1" applyNumberFormat="1" applyFont="1" applyFill="1"/>
    <xf numFmtId="164" fontId="2" fillId="0" borderId="0" xfId="1" quotePrefix="1" applyNumberFormat="1" applyFont="1" applyFill="1"/>
    <xf numFmtId="0" fontId="0" fillId="0" borderId="0" xfId="0" applyFill="1" applyAlignment="1">
      <alignment horizontal="center" vertical="center"/>
    </xf>
    <xf numFmtId="0" fontId="2" fillId="0" borderId="0" xfId="0" quotePrefix="1" applyFont="1" applyFill="1"/>
    <xf numFmtId="0" fontId="2" fillId="0" borderId="0" xfId="0" quotePrefix="1" applyFont="1" applyFill="1" applyAlignment="1">
      <alignment horizontal="center"/>
    </xf>
    <xf numFmtId="37" fontId="3" fillId="0" borderId="0" xfId="0" applyNumberFormat="1" applyFont="1" applyFill="1"/>
    <xf numFmtId="0" fontId="6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/>
    <xf numFmtId="2" fontId="2" fillId="0" borderId="0" xfId="0" applyNumberFormat="1" applyFont="1" applyFill="1"/>
    <xf numFmtId="39" fontId="2" fillId="0" borderId="0" xfId="0" applyNumberFormat="1" applyFont="1"/>
    <xf numFmtId="39" fontId="2" fillId="0" borderId="0" xfId="0" applyNumberFormat="1" applyFont="1" applyFill="1"/>
    <xf numFmtId="39" fontId="3" fillId="0" borderId="0" xfId="0" applyNumberFormat="1" applyFont="1"/>
    <xf numFmtId="39" fontId="3" fillId="0" borderId="0" xfId="0" applyNumberFormat="1" applyFont="1" applyFill="1"/>
    <xf numFmtId="39" fontId="2" fillId="0" borderId="0" xfId="1" applyNumberFormat="1" applyFont="1" applyFill="1"/>
    <xf numFmtId="0" fontId="3" fillId="0" borderId="3" xfId="2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6">
    <cellStyle name="Comma" xfId="1" builtinId="3"/>
    <cellStyle name="Normal" xfId="0" builtinId="0"/>
    <cellStyle name="Normal 2" xfId="2"/>
    <cellStyle name="Normal 3" xfId="3"/>
    <cellStyle name="PSChar" xfId="4"/>
    <cellStyle name="PSChar 2" xfId="5"/>
    <cellStyle name="PSDate" xfId="6"/>
    <cellStyle name="PSDate 2" xfId="7"/>
    <cellStyle name="PSDec" xfId="8"/>
    <cellStyle name="PSDec 2" xfId="9"/>
    <cellStyle name="PSHeading" xfId="10"/>
    <cellStyle name="PSHeading 2" xfId="11"/>
    <cellStyle name="PSInt" xfId="12"/>
    <cellStyle name="PSInt 2" xfId="13"/>
    <cellStyle name="PSSpacer" xfId="14"/>
    <cellStyle name="PSSpacer 2" xfId="15"/>
  </cellStyles>
  <dxfs count="3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</sheetPr>
  <dimension ref="A1:Q755"/>
  <sheetViews>
    <sheetView tabSelected="1" zoomScale="90" zoomScaleNormal="90" workbookViewId="0">
      <selection activeCell="F38" sqref="F38"/>
    </sheetView>
  </sheetViews>
  <sheetFormatPr defaultRowHeight="12.75" outlineLevelRow="1" x14ac:dyDescent="0.2"/>
  <cols>
    <col min="1" max="1" width="14.7109375" customWidth="1"/>
    <col min="2" max="2" width="32.85546875" customWidth="1"/>
    <col min="3" max="3" width="18.7109375" customWidth="1"/>
    <col min="4" max="4" width="16" style="59" bestFit="1" customWidth="1"/>
    <col min="5" max="5" width="2.42578125" style="60" customWidth="1"/>
    <col min="6" max="6" width="37.140625" style="61" bestFit="1" customWidth="1"/>
    <col min="7" max="7" width="2.28515625" style="61" customWidth="1"/>
    <col min="8" max="8" width="11" style="61" bestFit="1" customWidth="1"/>
    <col min="9" max="9" width="2.28515625" style="61" customWidth="1"/>
    <col min="10" max="10" width="2.7109375" style="61" customWidth="1"/>
    <col min="11" max="11" width="14" style="59" bestFit="1" customWidth="1"/>
    <col min="12" max="12" width="2.7109375" style="61" customWidth="1"/>
    <col min="13" max="13" width="15" style="59" bestFit="1" customWidth="1"/>
    <col min="14" max="14" width="2.7109375" style="61" customWidth="1"/>
    <col min="15" max="15" width="9.140625" style="61"/>
    <col min="16" max="16" width="16.140625" style="1" bestFit="1" customWidth="1"/>
    <col min="17" max="17" width="13.28515625" bestFit="1" customWidth="1"/>
  </cols>
  <sheetData>
    <row r="1" spans="1:15" s="1" customFormat="1" ht="12" x14ac:dyDescent="0.2">
      <c r="A1" s="88" t="s">
        <v>1435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61"/>
      <c r="O1" s="61"/>
    </row>
    <row r="2" spans="1:15" s="1" customFormat="1" ht="12" x14ac:dyDescent="0.2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61"/>
      <c r="O2" s="61"/>
    </row>
    <row r="3" spans="1:15" s="1" customFormat="1" ht="12" x14ac:dyDescent="0.2">
      <c r="A3" s="88" t="s">
        <v>1434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61"/>
      <c r="O3" s="61"/>
    </row>
    <row r="4" spans="1:15" s="1" customFormat="1" ht="12" x14ac:dyDescent="0.2">
      <c r="C4" s="2"/>
      <c r="D4" s="59"/>
      <c r="E4" s="61"/>
      <c r="F4" s="61"/>
      <c r="G4" s="61"/>
      <c r="H4" s="61"/>
      <c r="I4" s="61"/>
      <c r="J4" s="61"/>
      <c r="K4" s="59"/>
      <c r="L4" s="61"/>
      <c r="M4" s="59"/>
      <c r="N4" s="61"/>
      <c r="O4" s="61"/>
    </row>
    <row r="5" spans="1:15" s="1" customFormat="1" thickBot="1" x14ac:dyDescent="0.25">
      <c r="C5" s="2"/>
      <c r="D5" s="59"/>
      <c r="E5" s="61"/>
      <c r="F5" s="61"/>
      <c r="G5" s="61"/>
      <c r="H5" s="61"/>
      <c r="I5" s="61"/>
      <c r="J5" s="61"/>
      <c r="K5" s="59"/>
      <c r="L5" s="61"/>
      <c r="M5" s="59"/>
      <c r="N5" s="61"/>
      <c r="O5" s="61"/>
    </row>
    <row r="6" spans="1:15" s="3" customFormat="1" thickTop="1" x14ac:dyDescent="0.2">
      <c r="A6" s="4" t="s">
        <v>1</v>
      </c>
      <c r="B6" s="4"/>
      <c r="C6" s="5" t="s">
        <v>1672</v>
      </c>
      <c r="D6" s="62" t="s">
        <v>1436</v>
      </c>
      <c r="E6" s="63"/>
      <c r="F6" s="64"/>
      <c r="G6" s="64"/>
      <c r="H6" s="64"/>
      <c r="I6" s="64"/>
      <c r="J6" s="64"/>
      <c r="K6" s="65"/>
      <c r="L6" s="63"/>
      <c r="M6" s="65"/>
      <c r="N6" s="66"/>
      <c r="O6" s="66"/>
    </row>
    <row r="7" spans="1:15" s="6" customFormat="1" thickBot="1" x14ac:dyDescent="0.25">
      <c r="A7" s="7" t="s">
        <v>2</v>
      </c>
      <c r="B7" s="7" t="s">
        <v>3</v>
      </c>
      <c r="C7" s="8" t="s">
        <v>1671</v>
      </c>
      <c r="D7" s="67" t="s">
        <v>1437</v>
      </c>
      <c r="E7" s="68"/>
      <c r="F7" s="69" t="s">
        <v>1673</v>
      </c>
      <c r="G7" s="69"/>
      <c r="H7" s="69" t="s">
        <v>1674</v>
      </c>
      <c r="I7" s="69"/>
      <c r="J7" s="87" t="s">
        <v>1675</v>
      </c>
      <c r="K7" s="87"/>
      <c r="L7" s="87"/>
      <c r="M7" s="87"/>
      <c r="N7" s="70"/>
      <c r="O7" s="70"/>
    </row>
    <row r="8" spans="1:15" ht="13.5" thickTop="1" x14ac:dyDescent="0.2">
      <c r="A8" s="1"/>
      <c r="B8" s="1"/>
      <c r="C8" s="2"/>
    </row>
    <row r="9" spans="1:15" outlineLevel="1" x14ac:dyDescent="0.2">
      <c r="A9" s="9" t="s">
        <v>4</v>
      </c>
      <c r="B9" s="10" t="s">
        <v>748</v>
      </c>
      <c r="C9" s="82">
        <v>2731720183.9200001</v>
      </c>
      <c r="D9" s="83">
        <f>ROUND(C9*H9,0)</f>
        <v>2647680479</v>
      </c>
      <c r="F9" s="61" t="s">
        <v>1677</v>
      </c>
      <c r="H9" s="61">
        <f>ROUND(K9/M9,8)</f>
        <v>0.96923561000000003</v>
      </c>
      <c r="K9" s="71">
        <v>2792034037</v>
      </c>
      <c r="L9" s="72" t="s">
        <v>1676</v>
      </c>
      <c r="M9" s="71">
        <v>2880655655</v>
      </c>
    </row>
    <row r="10" spans="1:15" outlineLevel="1" x14ac:dyDescent="0.2">
      <c r="A10" s="9" t="s">
        <v>5</v>
      </c>
      <c r="B10" s="10" t="s">
        <v>749</v>
      </c>
      <c r="C10" s="82">
        <v>6651761.9299999997</v>
      </c>
      <c r="D10" s="83">
        <v>0</v>
      </c>
      <c r="E10" s="73" t="s">
        <v>1439</v>
      </c>
    </row>
    <row r="11" spans="1:15" outlineLevel="1" x14ac:dyDescent="0.2">
      <c r="A11" s="9" t="s">
        <v>6</v>
      </c>
      <c r="B11" s="10" t="s">
        <v>750</v>
      </c>
      <c r="C11" s="82">
        <v>-2145480.06</v>
      </c>
      <c r="D11" s="83">
        <v>0</v>
      </c>
      <c r="E11" s="73" t="s">
        <v>1439</v>
      </c>
    </row>
    <row r="12" spans="1:15" outlineLevel="1" x14ac:dyDescent="0.2">
      <c r="A12" s="9" t="s">
        <v>7</v>
      </c>
      <c r="B12" s="10" t="s">
        <v>751</v>
      </c>
      <c r="C12" s="82">
        <v>0</v>
      </c>
      <c r="D12" s="83">
        <v>0</v>
      </c>
      <c r="E12" s="73" t="s">
        <v>1439</v>
      </c>
    </row>
    <row r="13" spans="1:15" outlineLevel="1" x14ac:dyDescent="0.2">
      <c r="A13" s="9" t="s">
        <v>8</v>
      </c>
      <c r="B13" s="10" t="s">
        <v>752</v>
      </c>
      <c r="C13" s="82">
        <v>7405958.7300000004</v>
      </c>
      <c r="D13" s="83">
        <v>626976</v>
      </c>
      <c r="F13" s="61" t="s">
        <v>1680</v>
      </c>
    </row>
    <row r="14" spans="1:15" outlineLevel="1" x14ac:dyDescent="0.2">
      <c r="A14" s="9" t="s">
        <v>9</v>
      </c>
      <c r="B14" s="10" t="s">
        <v>753</v>
      </c>
      <c r="C14" s="82">
        <v>148935471.08000001</v>
      </c>
      <c r="D14" s="83">
        <f>ROUND(C14*H14,0)</f>
        <v>144353562</v>
      </c>
      <c r="F14" s="61" t="s">
        <v>1677</v>
      </c>
      <c r="H14" s="61">
        <f>ROUND(K14/M14,8)</f>
        <v>0.96923561000000003</v>
      </c>
      <c r="K14" s="71">
        <v>2792034037</v>
      </c>
      <c r="L14" s="72" t="s">
        <v>1676</v>
      </c>
      <c r="M14" s="71">
        <v>2880655655</v>
      </c>
    </row>
    <row r="15" spans="1:15" outlineLevel="1" x14ac:dyDescent="0.2">
      <c r="A15" s="9" t="s">
        <v>10</v>
      </c>
      <c r="B15" s="10" t="s">
        <v>754</v>
      </c>
      <c r="C15" s="82">
        <v>80210717.915000007</v>
      </c>
      <c r="D15" s="83">
        <v>79184551</v>
      </c>
      <c r="F15" s="61" t="s">
        <v>1681</v>
      </c>
      <c r="L15" s="72"/>
    </row>
    <row r="16" spans="1:15" outlineLevel="1" x14ac:dyDescent="0.2">
      <c r="A16" s="9" t="s">
        <v>11</v>
      </c>
      <c r="B16" s="10" t="s">
        <v>755</v>
      </c>
      <c r="C16" s="82">
        <v>-987826643.148</v>
      </c>
      <c r="D16" s="83">
        <f t="shared" ref="D16:D18" si="0">ROUND(C16*H16,0)</f>
        <v>-977500002</v>
      </c>
      <c r="F16" s="61" t="s">
        <v>1678</v>
      </c>
      <c r="H16" s="61">
        <f>ROUND(K16/M16,8)</f>
        <v>0.98954609999999998</v>
      </c>
      <c r="K16" s="59">
        <v>-990002075</v>
      </c>
      <c r="L16" s="72" t="s">
        <v>1676</v>
      </c>
      <c r="M16" s="59">
        <v>-1000460790</v>
      </c>
    </row>
    <row r="17" spans="1:13" outlineLevel="1" x14ac:dyDescent="0.2">
      <c r="A17" s="9" t="s">
        <v>12</v>
      </c>
      <c r="B17" s="10" t="s">
        <v>756</v>
      </c>
      <c r="C17" s="82">
        <v>9135302.0120000001</v>
      </c>
      <c r="D17" s="83">
        <f t="shared" si="0"/>
        <v>9039802</v>
      </c>
      <c r="F17" s="61" t="s">
        <v>1678</v>
      </c>
      <c r="H17" s="61">
        <f t="shared" ref="H17:H18" si="1">ROUND(K17/M17,8)</f>
        <v>0.98954609999999998</v>
      </c>
      <c r="K17" s="59">
        <v>-990002075</v>
      </c>
      <c r="L17" s="72" t="s">
        <v>1676</v>
      </c>
      <c r="M17" s="59">
        <v>-1000460790</v>
      </c>
    </row>
    <row r="18" spans="1:13" outlineLevel="1" x14ac:dyDescent="0.2">
      <c r="A18" s="9" t="s">
        <v>13</v>
      </c>
      <c r="B18" s="10" t="s">
        <v>757</v>
      </c>
      <c r="C18" s="82">
        <v>-21769448.760000002</v>
      </c>
      <c r="D18" s="83">
        <f t="shared" si="0"/>
        <v>-21541873</v>
      </c>
      <c r="F18" s="61" t="s">
        <v>1678</v>
      </c>
      <c r="H18" s="61">
        <f t="shared" si="1"/>
        <v>0.98954609999999998</v>
      </c>
      <c r="K18" s="59">
        <v>-990002075</v>
      </c>
      <c r="L18" s="72" t="s">
        <v>1676</v>
      </c>
      <c r="M18" s="59">
        <v>-1000460790</v>
      </c>
    </row>
    <row r="19" spans="1:13" outlineLevel="1" x14ac:dyDescent="0.2">
      <c r="A19" s="9" t="s">
        <v>14</v>
      </c>
      <c r="B19" s="10" t="s">
        <v>758</v>
      </c>
      <c r="C19" s="82">
        <v>4046339.65</v>
      </c>
      <c r="D19" s="83">
        <v>0</v>
      </c>
      <c r="E19" s="73" t="s">
        <v>1439</v>
      </c>
    </row>
    <row r="20" spans="1:13" outlineLevel="1" x14ac:dyDescent="0.2">
      <c r="A20" s="9" t="s">
        <v>15</v>
      </c>
      <c r="B20" s="10" t="s">
        <v>759</v>
      </c>
      <c r="C20" s="82">
        <v>-21951154.530000001</v>
      </c>
      <c r="D20" s="83">
        <f t="shared" ref="D20" si="2">ROUND(C20*H20,0)</f>
        <v>-18990659</v>
      </c>
      <c r="F20" s="61" t="s">
        <v>1679</v>
      </c>
      <c r="H20" s="61">
        <f t="shared" ref="H20" si="3">ROUND(K20/M20,8)</f>
        <v>0.86513256000000005</v>
      </c>
      <c r="K20" s="59">
        <v>-18990659</v>
      </c>
      <c r="L20" s="72" t="s">
        <v>1676</v>
      </c>
      <c r="M20" s="59">
        <v>-21951155</v>
      </c>
    </row>
    <row r="21" spans="1:13" outlineLevel="1" x14ac:dyDescent="0.2">
      <c r="A21" s="9" t="s">
        <v>16</v>
      </c>
      <c r="B21" s="10" t="s">
        <v>760</v>
      </c>
      <c r="C21" s="82">
        <v>995120</v>
      </c>
      <c r="D21" s="83">
        <v>0</v>
      </c>
      <c r="E21" s="73" t="s">
        <v>1439</v>
      </c>
    </row>
    <row r="22" spans="1:13" outlineLevel="1" x14ac:dyDescent="0.2">
      <c r="A22" s="9" t="s">
        <v>17</v>
      </c>
      <c r="B22" s="10" t="s">
        <v>761</v>
      </c>
      <c r="C22" s="82">
        <v>-219958.04</v>
      </c>
      <c r="D22" s="83">
        <v>0</v>
      </c>
      <c r="E22" s="73" t="s">
        <v>1439</v>
      </c>
    </row>
    <row r="23" spans="1:13" outlineLevel="1" x14ac:dyDescent="0.2">
      <c r="A23" s="9" t="s">
        <v>18</v>
      </c>
      <c r="B23" s="10" t="s">
        <v>762</v>
      </c>
      <c r="C23" s="82">
        <v>806</v>
      </c>
      <c r="D23" s="83">
        <v>0</v>
      </c>
      <c r="E23" s="73" t="s">
        <v>1439</v>
      </c>
    </row>
    <row r="24" spans="1:13" outlineLevel="1" x14ac:dyDescent="0.2">
      <c r="A24" s="9" t="s">
        <v>19</v>
      </c>
      <c r="B24" s="10" t="s">
        <v>763</v>
      </c>
      <c r="C24" s="82">
        <v>6.7700000000000005</v>
      </c>
      <c r="D24" s="83">
        <v>0</v>
      </c>
      <c r="E24" s="73" t="s">
        <v>1439</v>
      </c>
    </row>
    <row r="25" spans="1:13" outlineLevel="1" x14ac:dyDescent="0.2">
      <c r="A25" s="9" t="s">
        <v>20</v>
      </c>
      <c r="B25" s="10" t="s">
        <v>764</v>
      </c>
      <c r="C25" s="82">
        <v>81979.14</v>
      </c>
      <c r="D25" s="83">
        <v>0</v>
      </c>
      <c r="E25" s="73" t="s">
        <v>1439</v>
      </c>
    </row>
    <row r="26" spans="1:13" outlineLevel="1" x14ac:dyDescent="0.2">
      <c r="A26" s="9" t="s">
        <v>21</v>
      </c>
      <c r="B26" s="10" t="s">
        <v>765</v>
      </c>
      <c r="C26" s="82">
        <v>3795</v>
      </c>
      <c r="D26" s="83">
        <v>0</v>
      </c>
      <c r="E26" s="73" t="s">
        <v>1439</v>
      </c>
    </row>
    <row r="27" spans="1:13" outlineLevel="1" x14ac:dyDescent="0.2">
      <c r="A27" s="9" t="s">
        <v>22</v>
      </c>
      <c r="B27" s="10" t="s">
        <v>766</v>
      </c>
      <c r="C27" s="82">
        <v>4534315.71</v>
      </c>
      <c r="D27" s="83">
        <v>0</v>
      </c>
      <c r="E27" s="73" t="s">
        <v>1439</v>
      </c>
    </row>
    <row r="28" spans="1:13" outlineLevel="1" x14ac:dyDescent="0.2">
      <c r="A28" s="9" t="s">
        <v>23</v>
      </c>
      <c r="B28" s="10" t="s">
        <v>767</v>
      </c>
      <c r="C28" s="82">
        <v>152086</v>
      </c>
      <c r="D28" s="83">
        <v>0</v>
      </c>
      <c r="E28" s="73" t="s">
        <v>1439</v>
      </c>
    </row>
    <row r="29" spans="1:13" outlineLevel="1" x14ac:dyDescent="0.2">
      <c r="A29" s="9" t="s">
        <v>24</v>
      </c>
      <c r="B29" s="10" t="s">
        <v>768</v>
      </c>
      <c r="C29" s="82">
        <v>4788574.05</v>
      </c>
      <c r="D29" s="83">
        <v>0</v>
      </c>
      <c r="E29" s="73" t="s">
        <v>1439</v>
      </c>
    </row>
    <row r="30" spans="1:13" outlineLevel="1" x14ac:dyDescent="0.2">
      <c r="A30" s="9" t="s">
        <v>25</v>
      </c>
      <c r="B30" s="10" t="s">
        <v>769</v>
      </c>
      <c r="C30" s="82">
        <v>10385900.75</v>
      </c>
      <c r="D30" s="83">
        <v>0</v>
      </c>
      <c r="E30" s="73" t="s">
        <v>1439</v>
      </c>
    </row>
    <row r="31" spans="1:13" outlineLevel="1" x14ac:dyDescent="0.2">
      <c r="A31" s="9" t="s">
        <v>26</v>
      </c>
      <c r="B31" s="10" t="s">
        <v>770</v>
      </c>
      <c r="C31" s="82">
        <v>2869871.426</v>
      </c>
      <c r="D31" s="83">
        <v>0</v>
      </c>
      <c r="E31" s="73" t="s">
        <v>1439</v>
      </c>
    </row>
    <row r="32" spans="1:13" outlineLevel="1" x14ac:dyDescent="0.2">
      <c r="A32" s="9" t="s">
        <v>27</v>
      </c>
      <c r="B32" s="10" t="s">
        <v>771</v>
      </c>
      <c r="C32" s="82">
        <v>-1969737.05</v>
      </c>
      <c r="D32" s="83">
        <v>0</v>
      </c>
      <c r="E32" s="73" t="s">
        <v>1439</v>
      </c>
    </row>
    <row r="33" spans="1:5" outlineLevel="1" x14ac:dyDescent="0.2">
      <c r="A33" s="9" t="s">
        <v>28</v>
      </c>
      <c r="B33" s="10" t="s">
        <v>772</v>
      </c>
      <c r="C33" s="82">
        <v>653790.05000000005</v>
      </c>
      <c r="D33" s="83">
        <v>0</v>
      </c>
      <c r="E33" s="73" t="s">
        <v>1439</v>
      </c>
    </row>
    <row r="34" spans="1:5" outlineLevel="1" x14ac:dyDescent="0.2">
      <c r="A34" s="9" t="s">
        <v>29</v>
      </c>
      <c r="B34" s="10" t="s">
        <v>773</v>
      </c>
      <c r="C34" s="82">
        <v>899.75200000000007</v>
      </c>
      <c r="D34" s="83">
        <v>0</v>
      </c>
      <c r="E34" s="73" t="s">
        <v>1439</v>
      </c>
    </row>
    <row r="35" spans="1:5" outlineLevel="1" x14ac:dyDescent="0.2">
      <c r="A35" s="9" t="s">
        <v>30</v>
      </c>
      <c r="B35" s="10" t="s">
        <v>774</v>
      </c>
      <c r="C35" s="82">
        <v>-1E-3</v>
      </c>
      <c r="D35" s="83">
        <v>0</v>
      </c>
      <c r="E35" s="73" t="s">
        <v>1439</v>
      </c>
    </row>
    <row r="36" spans="1:5" outlineLevel="1" x14ac:dyDescent="0.2">
      <c r="A36" s="9" t="s">
        <v>31</v>
      </c>
      <c r="B36" s="10" t="s">
        <v>775</v>
      </c>
      <c r="C36" s="82">
        <v>-45747</v>
      </c>
      <c r="D36" s="83">
        <v>0</v>
      </c>
      <c r="E36" s="73" t="s">
        <v>1439</v>
      </c>
    </row>
    <row r="37" spans="1:5" outlineLevel="1" x14ac:dyDescent="0.2">
      <c r="A37" s="9" t="s">
        <v>32</v>
      </c>
      <c r="B37" s="10" t="s">
        <v>776</v>
      </c>
      <c r="C37" s="82">
        <v>154542.67000000001</v>
      </c>
      <c r="D37" s="83">
        <v>0</v>
      </c>
      <c r="E37" s="73" t="s">
        <v>1439</v>
      </c>
    </row>
    <row r="38" spans="1:5" outlineLevel="1" x14ac:dyDescent="0.2">
      <c r="A38" s="9" t="s">
        <v>33</v>
      </c>
      <c r="B38" s="10" t="s">
        <v>777</v>
      </c>
      <c r="C38" s="82">
        <v>941429.25</v>
      </c>
      <c r="D38" s="83">
        <v>0</v>
      </c>
      <c r="E38" s="73" t="s">
        <v>1439</v>
      </c>
    </row>
    <row r="39" spans="1:5" outlineLevel="1" x14ac:dyDescent="0.2">
      <c r="A39" s="9" t="s">
        <v>34</v>
      </c>
      <c r="B39" s="10" t="s">
        <v>778</v>
      </c>
      <c r="C39" s="82">
        <v>32905596.756000001</v>
      </c>
      <c r="D39" s="83">
        <v>0</v>
      </c>
      <c r="E39" s="73" t="s">
        <v>1439</v>
      </c>
    </row>
    <row r="40" spans="1:5" outlineLevel="1" x14ac:dyDescent="0.2">
      <c r="A40" s="9" t="s">
        <v>35</v>
      </c>
      <c r="B40" s="10" t="s">
        <v>779</v>
      </c>
      <c r="C40" s="82">
        <v>524276.73000000004</v>
      </c>
      <c r="D40" s="83">
        <v>0</v>
      </c>
      <c r="E40" s="73" t="s">
        <v>1439</v>
      </c>
    </row>
    <row r="41" spans="1:5" outlineLevel="1" x14ac:dyDescent="0.2">
      <c r="A41" s="9" t="s">
        <v>36</v>
      </c>
      <c r="B41" s="10" t="s">
        <v>780</v>
      </c>
      <c r="C41" s="82">
        <v>8318.2199999999993</v>
      </c>
      <c r="D41" s="83">
        <v>0</v>
      </c>
      <c r="E41" s="73" t="s">
        <v>1439</v>
      </c>
    </row>
    <row r="42" spans="1:5" outlineLevel="1" x14ac:dyDescent="0.2">
      <c r="A42" s="9" t="s">
        <v>37</v>
      </c>
      <c r="B42" s="10" t="s">
        <v>781</v>
      </c>
      <c r="C42" s="82">
        <v>-37559284.689999998</v>
      </c>
      <c r="D42" s="83">
        <v>0</v>
      </c>
      <c r="E42" s="73" t="s">
        <v>1439</v>
      </c>
    </row>
    <row r="43" spans="1:5" outlineLevel="1" x14ac:dyDescent="0.2">
      <c r="A43" s="9" t="s">
        <v>38</v>
      </c>
      <c r="B43" s="10" t="s">
        <v>782</v>
      </c>
      <c r="C43" s="82">
        <v>953600.42500000005</v>
      </c>
      <c r="D43" s="83">
        <v>0</v>
      </c>
      <c r="E43" s="73" t="s">
        <v>1439</v>
      </c>
    </row>
    <row r="44" spans="1:5" outlineLevel="1" x14ac:dyDescent="0.2">
      <c r="A44" s="9" t="s">
        <v>39</v>
      </c>
      <c r="B44" s="10" t="s">
        <v>783</v>
      </c>
      <c r="C44" s="82">
        <v>19656.05</v>
      </c>
      <c r="D44" s="83">
        <v>0</v>
      </c>
      <c r="E44" s="73" t="s">
        <v>1439</v>
      </c>
    </row>
    <row r="45" spans="1:5" outlineLevel="1" x14ac:dyDescent="0.2">
      <c r="A45" s="9" t="s">
        <v>40</v>
      </c>
      <c r="B45" s="10" t="s">
        <v>784</v>
      </c>
      <c r="C45" s="82">
        <v>0</v>
      </c>
      <c r="D45" s="83">
        <v>0</v>
      </c>
      <c r="E45" s="73" t="s">
        <v>1439</v>
      </c>
    </row>
    <row r="46" spans="1:5" outlineLevel="1" x14ac:dyDescent="0.2">
      <c r="A46" s="9" t="s">
        <v>41</v>
      </c>
      <c r="B46" s="10" t="s">
        <v>785</v>
      </c>
      <c r="C46" s="82">
        <v>522234.71</v>
      </c>
      <c r="D46" s="83">
        <v>0</v>
      </c>
      <c r="E46" s="73" t="s">
        <v>1439</v>
      </c>
    </row>
    <row r="47" spans="1:5" outlineLevel="1" x14ac:dyDescent="0.2">
      <c r="A47" s="9" t="s">
        <v>42</v>
      </c>
      <c r="B47" s="10" t="s">
        <v>786</v>
      </c>
      <c r="C47" s="82">
        <v>2991974.4339999999</v>
      </c>
      <c r="D47" s="83">
        <v>0</v>
      </c>
      <c r="E47" s="73" t="s">
        <v>1439</v>
      </c>
    </row>
    <row r="48" spans="1:5" outlineLevel="1" x14ac:dyDescent="0.2">
      <c r="A48" s="9" t="s">
        <v>43</v>
      </c>
      <c r="B48" s="10" t="s">
        <v>787</v>
      </c>
      <c r="C48" s="82">
        <v>0</v>
      </c>
      <c r="D48" s="83">
        <v>0</v>
      </c>
      <c r="E48" s="73" t="s">
        <v>1439</v>
      </c>
    </row>
    <row r="49" spans="1:5" outlineLevel="1" x14ac:dyDescent="0.2">
      <c r="A49" s="9" t="s">
        <v>44</v>
      </c>
      <c r="B49" s="10" t="s">
        <v>788</v>
      </c>
      <c r="C49" s="82">
        <v>0</v>
      </c>
      <c r="D49" s="83">
        <v>0</v>
      </c>
      <c r="E49" s="73" t="s">
        <v>1439</v>
      </c>
    </row>
    <row r="50" spans="1:5" outlineLevel="1" x14ac:dyDescent="0.2">
      <c r="A50" s="9" t="s">
        <v>45</v>
      </c>
      <c r="B50" s="10" t="s">
        <v>789</v>
      </c>
      <c r="C50" s="82">
        <v>13802.380000000001</v>
      </c>
      <c r="D50" s="83">
        <v>0</v>
      </c>
      <c r="E50" s="73" t="s">
        <v>1439</v>
      </c>
    </row>
    <row r="51" spans="1:5" outlineLevel="1" x14ac:dyDescent="0.2">
      <c r="A51" s="9" t="s">
        <v>46</v>
      </c>
      <c r="B51" s="10" t="s">
        <v>790</v>
      </c>
      <c r="C51" s="82">
        <v>30.55</v>
      </c>
      <c r="D51" s="83">
        <v>0</v>
      </c>
      <c r="E51" s="73" t="s">
        <v>1439</v>
      </c>
    </row>
    <row r="52" spans="1:5" outlineLevel="1" x14ac:dyDescent="0.2">
      <c r="A52" s="9" t="s">
        <v>47</v>
      </c>
      <c r="B52" s="10" t="s">
        <v>791</v>
      </c>
      <c r="C52" s="82">
        <v>0</v>
      </c>
      <c r="D52" s="83">
        <v>0</v>
      </c>
      <c r="E52" s="73" t="s">
        <v>1439</v>
      </c>
    </row>
    <row r="53" spans="1:5" outlineLevel="1" x14ac:dyDescent="0.2">
      <c r="A53" s="9" t="s">
        <v>48</v>
      </c>
      <c r="B53" s="10" t="s">
        <v>792</v>
      </c>
      <c r="C53" s="82">
        <v>957364.14</v>
      </c>
      <c r="D53" s="83">
        <v>0</v>
      </c>
      <c r="E53" s="73" t="s">
        <v>1439</v>
      </c>
    </row>
    <row r="54" spans="1:5" outlineLevel="1" x14ac:dyDescent="0.2">
      <c r="A54" s="9" t="s">
        <v>49</v>
      </c>
      <c r="B54" s="10" t="s">
        <v>793</v>
      </c>
      <c r="C54" s="82">
        <v>94582.900000000009</v>
      </c>
      <c r="D54" s="83">
        <v>0</v>
      </c>
      <c r="E54" s="73" t="s">
        <v>1439</v>
      </c>
    </row>
    <row r="55" spans="1:5" outlineLevel="1" x14ac:dyDescent="0.2">
      <c r="A55" s="9" t="s">
        <v>50</v>
      </c>
      <c r="B55" s="10" t="s">
        <v>794</v>
      </c>
      <c r="C55" s="82">
        <v>43963</v>
      </c>
      <c r="D55" s="83">
        <v>0</v>
      </c>
      <c r="E55" s="73" t="s">
        <v>1439</v>
      </c>
    </row>
    <row r="56" spans="1:5" outlineLevel="1" x14ac:dyDescent="0.2">
      <c r="A56" s="9" t="s">
        <v>51</v>
      </c>
      <c r="B56" s="10" t="s">
        <v>795</v>
      </c>
      <c r="C56" s="82">
        <v>-43232.004000000001</v>
      </c>
      <c r="D56" s="83">
        <v>0</v>
      </c>
      <c r="E56" s="73" t="s">
        <v>1439</v>
      </c>
    </row>
    <row r="57" spans="1:5" outlineLevel="1" x14ac:dyDescent="0.2">
      <c r="A57" s="9" t="s">
        <v>52</v>
      </c>
      <c r="B57" s="10" t="s">
        <v>796</v>
      </c>
      <c r="C57" s="82">
        <v>0</v>
      </c>
      <c r="D57" s="83">
        <v>0</v>
      </c>
      <c r="E57" s="73" t="s">
        <v>1439</v>
      </c>
    </row>
    <row r="58" spans="1:5" outlineLevel="1" x14ac:dyDescent="0.2">
      <c r="A58" s="9" t="s">
        <v>53</v>
      </c>
      <c r="B58" s="10" t="s">
        <v>797</v>
      </c>
      <c r="C58" s="82">
        <v>2312.5100000000002</v>
      </c>
      <c r="D58" s="83">
        <v>0</v>
      </c>
      <c r="E58" s="73" t="s">
        <v>1439</v>
      </c>
    </row>
    <row r="59" spans="1:5" outlineLevel="1" x14ac:dyDescent="0.2">
      <c r="A59" s="9" t="s">
        <v>54</v>
      </c>
      <c r="B59" s="10" t="s">
        <v>798</v>
      </c>
      <c r="C59" s="82">
        <v>-23816.77</v>
      </c>
      <c r="D59" s="83">
        <v>0</v>
      </c>
      <c r="E59" s="73" t="s">
        <v>1439</v>
      </c>
    </row>
    <row r="60" spans="1:5" outlineLevel="1" x14ac:dyDescent="0.2">
      <c r="A60" s="9" t="s">
        <v>55</v>
      </c>
      <c r="B60" s="10" t="s">
        <v>799</v>
      </c>
      <c r="C60" s="82">
        <v>9577117.9199999999</v>
      </c>
      <c r="D60" s="83">
        <v>0</v>
      </c>
      <c r="E60" s="73" t="s">
        <v>1439</v>
      </c>
    </row>
    <row r="61" spans="1:5" outlineLevel="1" x14ac:dyDescent="0.2">
      <c r="A61" s="9" t="s">
        <v>56</v>
      </c>
      <c r="B61" s="10" t="s">
        <v>800</v>
      </c>
      <c r="C61" s="82">
        <v>31973243.421</v>
      </c>
      <c r="D61" s="83">
        <v>0</v>
      </c>
      <c r="E61" s="73" t="s">
        <v>1439</v>
      </c>
    </row>
    <row r="62" spans="1:5" outlineLevel="1" x14ac:dyDescent="0.2">
      <c r="A62" s="9" t="s">
        <v>57</v>
      </c>
      <c r="B62" s="10" t="s">
        <v>801</v>
      </c>
      <c r="C62" s="82">
        <v>0</v>
      </c>
      <c r="D62" s="83">
        <v>0</v>
      </c>
      <c r="E62" s="73" t="s">
        <v>1439</v>
      </c>
    </row>
    <row r="63" spans="1:5" outlineLevel="1" x14ac:dyDescent="0.2">
      <c r="A63" s="9" t="s">
        <v>58</v>
      </c>
      <c r="B63" s="10" t="s">
        <v>802</v>
      </c>
      <c r="C63" s="82">
        <v>853542.26</v>
      </c>
      <c r="D63" s="83">
        <v>0</v>
      </c>
      <c r="E63" s="73" t="s">
        <v>1439</v>
      </c>
    </row>
    <row r="64" spans="1:5" outlineLevel="1" x14ac:dyDescent="0.2">
      <c r="A64" s="9" t="s">
        <v>59</v>
      </c>
      <c r="B64" s="10" t="s">
        <v>803</v>
      </c>
      <c r="C64" s="82">
        <v>12625.94</v>
      </c>
      <c r="D64" s="83">
        <v>0</v>
      </c>
      <c r="E64" s="73" t="s">
        <v>1439</v>
      </c>
    </row>
    <row r="65" spans="1:13" outlineLevel="1" x14ac:dyDescent="0.2">
      <c r="A65" s="9" t="s">
        <v>60</v>
      </c>
      <c r="B65" s="10" t="s">
        <v>804</v>
      </c>
      <c r="C65" s="82">
        <v>1029234.66</v>
      </c>
      <c r="D65" s="83">
        <v>0</v>
      </c>
      <c r="E65" s="73" t="s">
        <v>1439</v>
      </c>
    </row>
    <row r="66" spans="1:13" outlineLevel="1" x14ac:dyDescent="0.2">
      <c r="A66" s="9" t="s">
        <v>61</v>
      </c>
      <c r="B66" s="10" t="s">
        <v>805</v>
      </c>
      <c r="C66" s="82">
        <v>0</v>
      </c>
      <c r="D66" s="83">
        <v>0</v>
      </c>
      <c r="E66" s="73" t="s">
        <v>1439</v>
      </c>
    </row>
    <row r="67" spans="1:13" outlineLevel="1" x14ac:dyDescent="0.2">
      <c r="A67" s="9" t="s">
        <v>62</v>
      </c>
      <c r="B67" s="10" t="s">
        <v>806</v>
      </c>
      <c r="C67" s="82">
        <v>0</v>
      </c>
      <c r="D67" s="83">
        <v>0</v>
      </c>
      <c r="E67" s="73" t="s">
        <v>1439</v>
      </c>
    </row>
    <row r="68" spans="1:13" outlineLevel="1" x14ac:dyDescent="0.2">
      <c r="A68" s="9" t="s">
        <v>63</v>
      </c>
      <c r="B68" s="10" t="s">
        <v>807</v>
      </c>
      <c r="C68" s="82">
        <v>27886.010000000002</v>
      </c>
      <c r="D68" s="83">
        <v>0</v>
      </c>
      <c r="E68" s="73" t="s">
        <v>1439</v>
      </c>
    </row>
    <row r="69" spans="1:13" outlineLevel="1" x14ac:dyDescent="0.2">
      <c r="A69" s="9" t="s">
        <v>64</v>
      </c>
      <c r="B69" s="10" t="s">
        <v>808</v>
      </c>
      <c r="C69" s="82">
        <v>0</v>
      </c>
      <c r="D69" s="83">
        <v>0</v>
      </c>
      <c r="E69" s="73" t="s">
        <v>1439</v>
      </c>
    </row>
    <row r="70" spans="1:13" outlineLevel="1" x14ac:dyDescent="0.2">
      <c r="A70" s="9" t="s">
        <v>65</v>
      </c>
      <c r="B70" s="10" t="s">
        <v>809</v>
      </c>
      <c r="C70" s="82">
        <v>28964475.710000001</v>
      </c>
      <c r="D70" s="83">
        <f>ROUND(C70*H70,0)</f>
        <v>28570364</v>
      </c>
      <c r="F70" s="61" t="s">
        <v>1682</v>
      </c>
      <c r="H70" s="61">
        <f t="shared" ref="H70:H73" si="4">ROUND(K70/M70,8)</f>
        <v>0.98639326000000005</v>
      </c>
      <c r="K70" s="59">
        <v>70359236</v>
      </c>
      <c r="L70" s="74" t="s">
        <v>1676</v>
      </c>
      <c r="M70" s="59">
        <v>71329802</v>
      </c>
    </row>
    <row r="71" spans="1:13" outlineLevel="1" x14ac:dyDescent="0.2">
      <c r="A71" s="9" t="s">
        <v>66</v>
      </c>
      <c r="B71" s="10" t="s">
        <v>810</v>
      </c>
      <c r="C71" s="82">
        <v>2426762</v>
      </c>
      <c r="D71" s="83">
        <f>ROUND(C71*H71,0)</f>
        <v>2393742</v>
      </c>
      <c r="F71" s="61" t="s">
        <v>1682</v>
      </c>
      <c r="H71" s="61">
        <f t="shared" si="4"/>
        <v>0.98639326000000005</v>
      </c>
      <c r="K71" s="59">
        <v>70359236</v>
      </c>
      <c r="L71" s="74" t="s">
        <v>1676</v>
      </c>
      <c r="M71" s="59">
        <v>71329802</v>
      </c>
    </row>
    <row r="72" spans="1:13" outlineLevel="1" x14ac:dyDescent="0.2">
      <c r="A72" s="9" t="s">
        <v>67</v>
      </c>
      <c r="B72" s="10" t="s">
        <v>811</v>
      </c>
      <c r="C72" s="82">
        <v>3719752.3200000003</v>
      </c>
      <c r="D72" s="83">
        <f>ROUND(C72*H72,0)</f>
        <v>3669139</v>
      </c>
      <c r="F72" s="61" t="s">
        <v>1682</v>
      </c>
      <c r="H72" s="61">
        <f t="shared" si="4"/>
        <v>0.98639326000000005</v>
      </c>
      <c r="K72" s="59">
        <v>70359236</v>
      </c>
      <c r="L72" s="74" t="s">
        <v>1676</v>
      </c>
      <c r="M72" s="59">
        <v>71329802</v>
      </c>
    </row>
    <row r="73" spans="1:13" outlineLevel="1" x14ac:dyDescent="0.2">
      <c r="A73" s="9" t="s">
        <v>68</v>
      </c>
      <c r="B73" s="10" t="s">
        <v>812</v>
      </c>
      <c r="C73" s="82">
        <v>716688.84400000004</v>
      </c>
      <c r="D73" s="83">
        <f>ROUND(C73*H73,0)</f>
        <v>706937</v>
      </c>
      <c r="F73" s="61" t="s">
        <v>1682</v>
      </c>
      <c r="H73" s="61">
        <f t="shared" si="4"/>
        <v>0.98639326000000005</v>
      </c>
      <c r="K73" s="59">
        <v>70359236</v>
      </c>
      <c r="L73" s="74" t="s">
        <v>1676</v>
      </c>
      <c r="M73" s="59">
        <v>71329802</v>
      </c>
    </row>
    <row r="74" spans="1:13" outlineLevel="1" x14ac:dyDescent="0.2">
      <c r="A74" s="9" t="s">
        <v>69</v>
      </c>
      <c r="B74" s="10" t="s">
        <v>813</v>
      </c>
      <c r="C74" s="82">
        <v>18874744.27</v>
      </c>
      <c r="D74" s="83">
        <f t="shared" ref="D74:D79" si="5">ROUND(C74*H74,0)</f>
        <v>18617921</v>
      </c>
      <c r="F74" s="61" t="s">
        <v>1682</v>
      </c>
      <c r="H74" s="61">
        <f>ROUND(K74/M74,8)</f>
        <v>0.98639326000000005</v>
      </c>
      <c r="K74" s="59">
        <v>70359236</v>
      </c>
      <c r="L74" s="74" t="s">
        <v>1676</v>
      </c>
      <c r="M74" s="59">
        <v>71329802</v>
      </c>
    </row>
    <row r="75" spans="1:13" outlineLevel="1" x14ac:dyDescent="0.2">
      <c r="A75" s="9" t="s">
        <v>70</v>
      </c>
      <c r="B75" s="10" t="s">
        <v>814</v>
      </c>
      <c r="C75" s="82">
        <v>126236.607</v>
      </c>
      <c r="D75" s="83">
        <f t="shared" si="5"/>
        <v>124519</v>
      </c>
      <c r="F75" s="61" t="s">
        <v>1682</v>
      </c>
      <c r="H75" s="61">
        <f t="shared" ref="H75:H99" si="6">ROUND(K75/M75,8)</f>
        <v>0.98639326000000005</v>
      </c>
      <c r="K75" s="59">
        <v>70359236</v>
      </c>
      <c r="L75" s="74" t="s">
        <v>1676</v>
      </c>
      <c r="M75" s="59">
        <v>71329802</v>
      </c>
    </row>
    <row r="76" spans="1:13" outlineLevel="1" x14ac:dyDescent="0.2">
      <c r="A76" s="9" t="s">
        <v>71</v>
      </c>
      <c r="B76" s="10" t="s">
        <v>815</v>
      </c>
      <c r="C76" s="82">
        <v>1571884.29</v>
      </c>
      <c r="D76" s="83">
        <f t="shared" si="5"/>
        <v>1550496</v>
      </c>
      <c r="F76" s="61" t="s">
        <v>1682</v>
      </c>
      <c r="H76" s="61">
        <f t="shared" si="6"/>
        <v>0.98639326000000005</v>
      </c>
      <c r="K76" s="59">
        <v>70359236</v>
      </c>
      <c r="L76" s="74" t="s">
        <v>1676</v>
      </c>
      <c r="M76" s="59">
        <v>71329802</v>
      </c>
    </row>
    <row r="77" spans="1:13" outlineLevel="1" x14ac:dyDescent="0.2">
      <c r="A77" s="9" t="s">
        <v>72</v>
      </c>
      <c r="B77" s="10" t="s">
        <v>816</v>
      </c>
      <c r="C77" s="82">
        <v>503763.58</v>
      </c>
      <c r="D77" s="83">
        <f t="shared" si="5"/>
        <v>496909</v>
      </c>
      <c r="F77" s="61" t="s">
        <v>1682</v>
      </c>
      <c r="H77" s="61">
        <f t="shared" si="6"/>
        <v>0.98639326000000005</v>
      </c>
      <c r="K77" s="59">
        <v>70359236</v>
      </c>
      <c r="L77" s="74" t="s">
        <v>1676</v>
      </c>
      <c r="M77" s="59">
        <v>71329802</v>
      </c>
    </row>
    <row r="78" spans="1:13" outlineLevel="1" x14ac:dyDescent="0.2">
      <c r="A78" s="9" t="s">
        <v>73</v>
      </c>
      <c r="B78" s="10" t="s">
        <v>817</v>
      </c>
      <c r="C78" s="82">
        <v>116652.54000000001</v>
      </c>
      <c r="D78" s="83">
        <f t="shared" si="5"/>
        <v>115065</v>
      </c>
      <c r="F78" s="61" t="s">
        <v>1682</v>
      </c>
      <c r="H78" s="61">
        <f t="shared" si="6"/>
        <v>0.98639326000000005</v>
      </c>
      <c r="K78" s="59">
        <v>70359236</v>
      </c>
      <c r="L78" s="74" t="s">
        <v>1676</v>
      </c>
      <c r="M78" s="59">
        <v>71329802</v>
      </c>
    </row>
    <row r="79" spans="1:13" outlineLevel="1" x14ac:dyDescent="0.2">
      <c r="A79" s="9" t="s">
        <v>74</v>
      </c>
      <c r="B79" s="10" t="s">
        <v>818</v>
      </c>
      <c r="C79" s="82">
        <v>1036552.2</v>
      </c>
      <c r="D79" s="83">
        <f t="shared" si="5"/>
        <v>1022448</v>
      </c>
      <c r="F79" s="61" t="s">
        <v>1682</v>
      </c>
      <c r="H79" s="61">
        <f t="shared" si="6"/>
        <v>0.98639326000000005</v>
      </c>
      <c r="K79" s="59">
        <v>70359236</v>
      </c>
      <c r="L79" s="74" t="s">
        <v>1676</v>
      </c>
      <c r="M79" s="59">
        <v>71329802</v>
      </c>
    </row>
    <row r="80" spans="1:13" outlineLevel="1" x14ac:dyDescent="0.2">
      <c r="A80" s="9" t="s">
        <v>75</v>
      </c>
      <c r="B80" s="10" t="s">
        <v>819</v>
      </c>
      <c r="C80" s="82">
        <v>0.36</v>
      </c>
      <c r="D80" s="83">
        <f>ROUND(C80*H80,0)</f>
        <v>0</v>
      </c>
      <c r="F80" s="61" t="s">
        <v>1682</v>
      </c>
      <c r="H80" s="61">
        <f t="shared" si="6"/>
        <v>0.98639326000000005</v>
      </c>
      <c r="K80" s="59">
        <v>70359236</v>
      </c>
      <c r="L80" s="74" t="s">
        <v>1676</v>
      </c>
      <c r="M80" s="59">
        <v>71329802</v>
      </c>
    </row>
    <row r="81" spans="1:13" outlineLevel="1" x14ac:dyDescent="0.2">
      <c r="A81" s="9" t="s">
        <v>76</v>
      </c>
      <c r="B81" s="10" t="s">
        <v>820</v>
      </c>
      <c r="C81" s="82">
        <v>13191960.84</v>
      </c>
      <c r="D81" s="83">
        <f>ROUND(C81*H81,0)</f>
        <v>13012461</v>
      </c>
      <c r="F81" s="61" t="s">
        <v>1682</v>
      </c>
      <c r="H81" s="61">
        <f t="shared" si="6"/>
        <v>0.98639326000000005</v>
      </c>
      <c r="K81" s="59">
        <v>70359236</v>
      </c>
      <c r="L81" s="74" t="s">
        <v>1676</v>
      </c>
      <c r="M81" s="59">
        <v>71329802</v>
      </c>
    </row>
    <row r="82" spans="1:13" outlineLevel="1" x14ac:dyDescent="0.2">
      <c r="A82" s="9" t="s">
        <v>77</v>
      </c>
      <c r="B82" s="10" t="s">
        <v>821</v>
      </c>
      <c r="C82" s="82">
        <v>16047.970000000001</v>
      </c>
      <c r="D82" s="83">
        <f>ROUND(C82*H82,0)</f>
        <v>15830</v>
      </c>
      <c r="F82" s="61" t="s">
        <v>1682</v>
      </c>
      <c r="H82" s="61">
        <f t="shared" si="6"/>
        <v>0.98639326000000005</v>
      </c>
      <c r="K82" s="59">
        <v>70359236</v>
      </c>
      <c r="L82" s="74" t="s">
        <v>1676</v>
      </c>
      <c r="M82" s="59">
        <v>71329802</v>
      </c>
    </row>
    <row r="83" spans="1:13" outlineLevel="1" x14ac:dyDescent="0.2">
      <c r="A83" s="9" t="s">
        <v>78</v>
      </c>
      <c r="B83" s="10" t="s">
        <v>822</v>
      </c>
      <c r="C83" s="82">
        <v>64280.19</v>
      </c>
      <c r="D83" s="83">
        <f>ROUND(C83*H83,0)</f>
        <v>63406</v>
      </c>
      <c r="F83" s="61" t="s">
        <v>1682</v>
      </c>
      <c r="H83" s="61">
        <f t="shared" si="6"/>
        <v>0.98639326000000005</v>
      </c>
      <c r="K83" s="59">
        <v>70359236</v>
      </c>
      <c r="L83" s="74" t="s">
        <v>1676</v>
      </c>
      <c r="M83" s="59">
        <v>71329802</v>
      </c>
    </row>
    <row r="84" spans="1:13" outlineLevel="1" x14ac:dyDescent="0.2">
      <c r="A84" s="9" t="s">
        <v>79</v>
      </c>
      <c r="B84" s="10" t="s">
        <v>823</v>
      </c>
      <c r="C84" s="82">
        <v>350000</v>
      </c>
      <c r="D84" s="83">
        <v>0</v>
      </c>
      <c r="E84" s="73" t="s">
        <v>1439</v>
      </c>
    </row>
    <row r="85" spans="1:13" outlineLevel="1" x14ac:dyDescent="0.2">
      <c r="A85" s="9" t="s">
        <v>80</v>
      </c>
      <c r="B85" s="10" t="s">
        <v>824</v>
      </c>
      <c r="C85" s="82">
        <v>649020.29</v>
      </c>
      <c r="D85" s="83">
        <f t="shared" ref="D85:D99" si="7">ROUND(C85*H85,0)</f>
        <v>641881</v>
      </c>
      <c r="F85" s="61" t="s">
        <v>1683</v>
      </c>
      <c r="H85" s="61">
        <f t="shared" si="6"/>
        <v>0.98900010999999999</v>
      </c>
      <c r="K85" s="59">
        <v>2476841</v>
      </c>
      <c r="L85" s="75" t="s">
        <v>1676</v>
      </c>
      <c r="M85" s="59">
        <v>2504389</v>
      </c>
    </row>
    <row r="86" spans="1:13" outlineLevel="1" x14ac:dyDescent="0.2">
      <c r="A86" s="9" t="s">
        <v>81</v>
      </c>
      <c r="B86" s="10" t="s">
        <v>825</v>
      </c>
      <c r="C86" s="82">
        <v>0</v>
      </c>
      <c r="D86" s="83">
        <f t="shared" si="7"/>
        <v>0</v>
      </c>
      <c r="F86" s="61" t="s">
        <v>1683</v>
      </c>
      <c r="H86" s="61">
        <f t="shared" si="6"/>
        <v>0.98900010999999999</v>
      </c>
      <c r="K86" s="59">
        <v>2476841</v>
      </c>
      <c r="L86" s="75" t="s">
        <v>1676</v>
      </c>
      <c r="M86" s="59">
        <v>2504389</v>
      </c>
    </row>
    <row r="87" spans="1:13" outlineLevel="1" x14ac:dyDescent="0.2">
      <c r="A87" s="9" t="s">
        <v>82</v>
      </c>
      <c r="B87" s="10" t="s">
        <v>825</v>
      </c>
      <c r="C87" s="82">
        <v>802164.99</v>
      </c>
      <c r="D87" s="83">
        <f t="shared" si="7"/>
        <v>793341</v>
      </c>
      <c r="F87" s="61" t="s">
        <v>1683</v>
      </c>
      <c r="H87" s="61">
        <f t="shared" si="6"/>
        <v>0.98900010999999999</v>
      </c>
      <c r="K87" s="59">
        <v>2476841</v>
      </c>
      <c r="L87" s="75" t="s">
        <v>1676</v>
      </c>
      <c r="M87" s="59">
        <v>2504389</v>
      </c>
    </row>
    <row r="88" spans="1:13" outlineLevel="1" x14ac:dyDescent="0.2">
      <c r="A88" s="9" t="s">
        <v>83</v>
      </c>
      <c r="B88" s="10" t="s">
        <v>826</v>
      </c>
      <c r="C88" s="82">
        <v>26888.2</v>
      </c>
      <c r="D88" s="83">
        <f t="shared" si="7"/>
        <v>26592</v>
      </c>
      <c r="F88" s="61" t="s">
        <v>1683</v>
      </c>
      <c r="H88" s="61">
        <f t="shared" si="6"/>
        <v>0.98900010999999999</v>
      </c>
      <c r="K88" s="59">
        <v>2476841</v>
      </c>
      <c r="L88" s="75" t="s">
        <v>1676</v>
      </c>
      <c r="M88" s="59">
        <v>2504389</v>
      </c>
    </row>
    <row r="89" spans="1:13" outlineLevel="1" x14ac:dyDescent="0.2">
      <c r="A89" s="9" t="s">
        <v>84</v>
      </c>
      <c r="B89" s="10" t="s">
        <v>827</v>
      </c>
      <c r="C89" s="82">
        <v>53709967.75</v>
      </c>
      <c r="D89" s="83">
        <f t="shared" si="7"/>
        <v>53119164</v>
      </c>
      <c r="F89" s="61" t="s">
        <v>1683</v>
      </c>
      <c r="H89" s="61">
        <f t="shared" si="6"/>
        <v>0.98900010999999999</v>
      </c>
      <c r="K89" s="59">
        <v>2476841</v>
      </c>
      <c r="L89" s="75" t="s">
        <v>1676</v>
      </c>
      <c r="M89" s="59">
        <v>2504389</v>
      </c>
    </row>
    <row r="90" spans="1:13" outlineLevel="1" x14ac:dyDescent="0.2">
      <c r="A90" s="9" t="s">
        <v>85</v>
      </c>
      <c r="B90" s="10" t="s">
        <v>828</v>
      </c>
      <c r="C90" s="82">
        <v>0</v>
      </c>
      <c r="D90" s="83">
        <f t="shared" si="7"/>
        <v>0</v>
      </c>
      <c r="F90" s="61" t="s">
        <v>1683</v>
      </c>
      <c r="H90" s="61">
        <f t="shared" si="6"/>
        <v>0.98900010999999999</v>
      </c>
      <c r="K90" s="59">
        <v>2476841</v>
      </c>
      <c r="L90" s="75" t="s">
        <v>1676</v>
      </c>
      <c r="M90" s="59">
        <v>2504389</v>
      </c>
    </row>
    <row r="91" spans="1:13" outlineLevel="1" x14ac:dyDescent="0.2">
      <c r="A91" s="9" t="s">
        <v>86</v>
      </c>
      <c r="B91" s="10" t="s">
        <v>828</v>
      </c>
      <c r="C91" s="82">
        <v>352658</v>
      </c>
      <c r="D91" s="83">
        <f t="shared" si="7"/>
        <v>348779</v>
      </c>
      <c r="F91" s="61" t="s">
        <v>1683</v>
      </c>
      <c r="H91" s="61">
        <f t="shared" si="6"/>
        <v>0.98900010999999999</v>
      </c>
      <c r="K91" s="59">
        <v>2476841</v>
      </c>
      <c r="L91" s="75" t="s">
        <v>1676</v>
      </c>
      <c r="M91" s="59">
        <v>2504389</v>
      </c>
    </row>
    <row r="92" spans="1:13" outlineLevel="1" x14ac:dyDescent="0.2">
      <c r="A92" s="9" t="s">
        <v>87</v>
      </c>
      <c r="B92" s="10" t="s">
        <v>829</v>
      </c>
      <c r="C92" s="82">
        <v>0</v>
      </c>
      <c r="D92" s="83">
        <f t="shared" si="7"/>
        <v>0</v>
      </c>
      <c r="F92" s="61" t="s">
        <v>1683</v>
      </c>
      <c r="H92" s="61">
        <f t="shared" si="6"/>
        <v>0.98900010999999999</v>
      </c>
      <c r="K92" s="59">
        <v>2476841</v>
      </c>
      <c r="L92" s="75" t="s">
        <v>1676</v>
      </c>
      <c r="M92" s="59">
        <v>2504389</v>
      </c>
    </row>
    <row r="93" spans="1:13" outlineLevel="1" x14ac:dyDescent="0.2">
      <c r="A93" s="9" t="s">
        <v>88</v>
      </c>
      <c r="B93" s="10" t="s">
        <v>829</v>
      </c>
      <c r="C93" s="82">
        <v>31883</v>
      </c>
      <c r="D93" s="83">
        <f t="shared" si="7"/>
        <v>31532</v>
      </c>
      <c r="F93" s="61" t="s">
        <v>1683</v>
      </c>
      <c r="H93" s="61">
        <f t="shared" si="6"/>
        <v>0.98900010999999999</v>
      </c>
      <c r="K93" s="59">
        <v>2476841</v>
      </c>
      <c r="L93" s="75" t="s">
        <v>1676</v>
      </c>
      <c r="M93" s="59">
        <v>2504389</v>
      </c>
    </row>
    <row r="94" spans="1:13" outlineLevel="1" x14ac:dyDescent="0.2">
      <c r="A94" s="9" t="s">
        <v>89</v>
      </c>
      <c r="B94" s="10" t="s">
        <v>830</v>
      </c>
      <c r="C94" s="82">
        <v>-53709967.75</v>
      </c>
      <c r="D94" s="83">
        <f t="shared" si="7"/>
        <v>-53119164</v>
      </c>
      <c r="F94" s="61" t="s">
        <v>1683</v>
      </c>
      <c r="H94" s="61">
        <f t="shared" si="6"/>
        <v>0.98900010999999999</v>
      </c>
      <c r="K94" s="59">
        <v>2476841</v>
      </c>
      <c r="L94" s="75" t="s">
        <v>1676</v>
      </c>
      <c r="M94" s="59">
        <v>2504389</v>
      </c>
    </row>
    <row r="95" spans="1:13" outlineLevel="1" x14ac:dyDescent="0.2">
      <c r="A95" s="9" t="s">
        <v>90</v>
      </c>
      <c r="B95" s="10" t="s">
        <v>831</v>
      </c>
      <c r="C95" s="82">
        <v>641774.06000000006</v>
      </c>
      <c r="D95" s="83">
        <f t="shared" si="7"/>
        <v>634715</v>
      </c>
      <c r="F95" s="61" t="s">
        <v>1683</v>
      </c>
      <c r="H95" s="61">
        <f t="shared" si="6"/>
        <v>0.98900010999999999</v>
      </c>
      <c r="K95" s="59">
        <v>2476841</v>
      </c>
      <c r="L95" s="75" t="s">
        <v>1676</v>
      </c>
      <c r="M95" s="59">
        <v>2504389</v>
      </c>
    </row>
    <row r="96" spans="1:13" outlineLevel="1" x14ac:dyDescent="0.2">
      <c r="A96" s="9" t="s">
        <v>91</v>
      </c>
      <c r="B96" s="10" t="s">
        <v>832</v>
      </c>
      <c r="C96" s="82">
        <v>0</v>
      </c>
      <c r="D96" s="83">
        <f t="shared" si="7"/>
        <v>0</v>
      </c>
      <c r="F96" s="61" t="s">
        <v>1683</v>
      </c>
      <c r="H96" s="61">
        <f t="shared" si="6"/>
        <v>0.98900010999999999</v>
      </c>
      <c r="K96" s="59">
        <v>2476841</v>
      </c>
      <c r="L96" s="75" t="s">
        <v>1676</v>
      </c>
      <c r="M96" s="59">
        <v>2504389</v>
      </c>
    </row>
    <row r="97" spans="1:13" outlineLevel="1" x14ac:dyDescent="0.2">
      <c r="A97" s="9" t="s">
        <v>92</v>
      </c>
      <c r="B97" s="10" t="s">
        <v>833</v>
      </c>
      <c r="C97" s="82">
        <v>-2969074.8640000001</v>
      </c>
      <c r="D97" s="83">
        <f t="shared" si="7"/>
        <v>-2936415</v>
      </c>
      <c r="F97" s="61" t="s">
        <v>1683</v>
      </c>
      <c r="H97" s="61">
        <f t="shared" si="6"/>
        <v>0.98900010999999999</v>
      </c>
      <c r="K97" s="59">
        <v>2476841</v>
      </c>
      <c r="L97" s="75" t="s">
        <v>1676</v>
      </c>
      <c r="M97" s="59">
        <v>2504389</v>
      </c>
    </row>
    <row r="98" spans="1:13" outlineLevel="1" x14ac:dyDescent="0.2">
      <c r="A98" s="9" t="s">
        <v>93</v>
      </c>
      <c r="B98" s="10" t="s">
        <v>834</v>
      </c>
      <c r="C98" s="82">
        <v>5838946.29</v>
      </c>
      <c r="D98" s="83">
        <f t="shared" si="7"/>
        <v>5774719</v>
      </c>
      <c r="F98" s="61" t="s">
        <v>1683</v>
      </c>
      <c r="H98" s="61">
        <f t="shared" si="6"/>
        <v>0.98900010999999999</v>
      </c>
      <c r="K98" s="59">
        <v>2476841</v>
      </c>
      <c r="L98" s="75" t="s">
        <v>1676</v>
      </c>
      <c r="M98" s="59">
        <v>2504389</v>
      </c>
    </row>
    <row r="99" spans="1:13" outlineLevel="1" x14ac:dyDescent="0.2">
      <c r="A99" s="9" t="s">
        <v>94</v>
      </c>
      <c r="B99" s="10" t="s">
        <v>835</v>
      </c>
      <c r="C99" s="82">
        <v>-2869871.426</v>
      </c>
      <c r="D99" s="83">
        <f t="shared" si="7"/>
        <v>-2838303</v>
      </c>
      <c r="F99" s="61" t="s">
        <v>1683</v>
      </c>
      <c r="H99" s="61">
        <f t="shared" si="6"/>
        <v>0.98900010999999999</v>
      </c>
      <c r="K99" s="59">
        <v>2476841</v>
      </c>
      <c r="L99" s="75" t="s">
        <v>1676</v>
      </c>
      <c r="M99" s="59">
        <v>2504389</v>
      </c>
    </row>
    <row r="100" spans="1:13" outlineLevel="1" x14ac:dyDescent="0.2">
      <c r="A100" s="9" t="s">
        <v>95</v>
      </c>
      <c r="B100" s="10" t="s">
        <v>836</v>
      </c>
      <c r="C100" s="82">
        <v>0</v>
      </c>
      <c r="D100" s="83">
        <v>0</v>
      </c>
      <c r="E100" s="73" t="s">
        <v>1439</v>
      </c>
    </row>
    <row r="101" spans="1:13" outlineLevel="1" x14ac:dyDescent="0.2">
      <c r="A101" s="9" t="s">
        <v>96</v>
      </c>
      <c r="B101" s="10" t="s">
        <v>837</v>
      </c>
      <c r="C101" s="82">
        <v>0</v>
      </c>
      <c r="D101" s="83">
        <v>0</v>
      </c>
      <c r="E101" s="73" t="s">
        <v>1439</v>
      </c>
    </row>
    <row r="102" spans="1:13" outlineLevel="1" x14ac:dyDescent="0.2">
      <c r="A102" s="9" t="s">
        <v>97</v>
      </c>
      <c r="B102" s="10" t="s">
        <v>838</v>
      </c>
      <c r="C102" s="82">
        <v>12</v>
      </c>
      <c r="D102" s="83">
        <v>0</v>
      </c>
      <c r="E102" s="73" t="s">
        <v>1439</v>
      </c>
    </row>
    <row r="103" spans="1:13" outlineLevel="1" x14ac:dyDescent="0.2">
      <c r="A103" s="9" t="s">
        <v>98</v>
      </c>
      <c r="B103" s="10" t="s">
        <v>839</v>
      </c>
      <c r="C103" s="82">
        <v>2182209.7400000002</v>
      </c>
      <c r="D103" s="83">
        <v>0</v>
      </c>
      <c r="E103" s="73" t="s">
        <v>1439</v>
      </c>
    </row>
    <row r="104" spans="1:13" outlineLevel="1" x14ac:dyDescent="0.2">
      <c r="A104" s="9" t="s">
        <v>99</v>
      </c>
      <c r="B104" s="10" t="s">
        <v>840</v>
      </c>
      <c r="C104" s="82">
        <v>8056499.4900000002</v>
      </c>
      <c r="D104" s="83">
        <v>0</v>
      </c>
      <c r="E104" s="73" t="s">
        <v>1439</v>
      </c>
    </row>
    <row r="105" spans="1:13" outlineLevel="1" x14ac:dyDescent="0.2">
      <c r="A105" s="9" t="s">
        <v>100</v>
      </c>
      <c r="B105" s="10" t="s">
        <v>841</v>
      </c>
      <c r="C105" s="82">
        <v>-8056499.4900000002</v>
      </c>
      <c r="D105" s="83">
        <v>0</v>
      </c>
      <c r="E105" s="73" t="s">
        <v>1439</v>
      </c>
    </row>
    <row r="106" spans="1:13" outlineLevel="1" x14ac:dyDescent="0.2">
      <c r="A106" s="9" t="s">
        <v>101</v>
      </c>
      <c r="B106" s="10" t="s">
        <v>842</v>
      </c>
      <c r="C106" s="82">
        <v>514</v>
      </c>
      <c r="D106" s="83">
        <v>0</v>
      </c>
      <c r="E106" s="73" t="s">
        <v>1439</v>
      </c>
    </row>
    <row r="107" spans="1:13" outlineLevel="1" x14ac:dyDescent="0.2">
      <c r="A107" s="9" t="s">
        <v>102</v>
      </c>
      <c r="B107" s="10" t="s">
        <v>843</v>
      </c>
      <c r="C107" s="82">
        <v>4345900.8099999996</v>
      </c>
      <c r="D107" s="83">
        <v>0</v>
      </c>
      <c r="E107" s="73" t="s">
        <v>1439</v>
      </c>
    </row>
    <row r="108" spans="1:13" outlineLevel="1" x14ac:dyDescent="0.2">
      <c r="A108" s="9" t="s">
        <v>103</v>
      </c>
      <c r="B108" s="10" t="s">
        <v>844</v>
      </c>
      <c r="C108" s="82">
        <v>1382987.19</v>
      </c>
      <c r="D108" s="83">
        <v>0</v>
      </c>
      <c r="E108" s="73" t="s">
        <v>1439</v>
      </c>
    </row>
    <row r="109" spans="1:13" outlineLevel="1" x14ac:dyDescent="0.2">
      <c r="A109" s="9" t="s">
        <v>104</v>
      </c>
      <c r="B109" s="10" t="s">
        <v>845</v>
      </c>
      <c r="C109" s="82">
        <v>-46735</v>
      </c>
      <c r="D109" s="83">
        <v>0</v>
      </c>
      <c r="E109" s="73" t="s">
        <v>1439</v>
      </c>
    </row>
    <row r="110" spans="1:13" outlineLevel="1" x14ac:dyDescent="0.2">
      <c r="A110" s="9" t="s">
        <v>105</v>
      </c>
      <c r="B110" s="10" t="s">
        <v>846</v>
      </c>
      <c r="C110" s="82">
        <v>0</v>
      </c>
      <c r="D110" s="83">
        <v>0</v>
      </c>
      <c r="E110" s="73" t="s">
        <v>1439</v>
      </c>
    </row>
    <row r="111" spans="1:13" outlineLevel="1" x14ac:dyDescent="0.2">
      <c r="A111" s="9" t="s">
        <v>106</v>
      </c>
      <c r="B111" s="10" t="s">
        <v>847</v>
      </c>
      <c r="C111" s="82">
        <v>486600.61</v>
      </c>
      <c r="D111" s="83">
        <v>0</v>
      </c>
      <c r="E111" s="73" t="s">
        <v>1439</v>
      </c>
    </row>
    <row r="112" spans="1:13" outlineLevel="1" x14ac:dyDescent="0.2">
      <c r="A112" s="9" t="s">
        <v>107</v>
      </c>
      <c r="B112" s="10" t="s">
        <v>848</v>
      </c>
      <c r="C112" s="82">
        <v>2074659.68</v>
      </c>
      <c r="D112" s="83">
        <v>0</v>
      </c>
      <c r="E112" s="73" t="s">
        <v>1439</v>
      </c>
    </row>
    <row r="113" spans="1:8" outlineLevel="1" x14ac:dyDescent="0.2">
      <c r="A113" s="9" t="s">
        <v>108</v>
      </c>
      <c r="B113" s="10" t="s">
        <v>849</v>
      </c>
      <c r="C113" s="82">
        <v>4401367.13</v>
      </c>
      <c r="D113" s="83">
        <v>0</v>
      </c>
      <c r="E113" s="73" t="s">
        <v>1439</v>
      </c>
    </row>
    <row r="114" spans="1:8" outlineLevel="1" x14ac:dyDescent="0.2">
      <c r="A114" s="9" t="s">
        <v>109</v>
      </c>
      <c r="B114" s="10" t="s">
        <v>850</v>
      </c>
      <c r="C114" s="82">
        <v>2741216</v>
      </c>
      <c r="D114" s="83">
        <v>0</v>
      </c>
      <c r="E114" s="73" t="s">
        <v>1439</v>
      </c>
    </row>
    <row r="115" spans="1:8" outlineLevel="1" x14ac:dyDescent="0.2">
      <c r="A115" s="9" t="s">
        <v>110</v>
      </c>
      <c r="B115" s="10" t="s">
        <v>851</v>
      </c>
      <c r="C115" s="82">
        <v>-31307122.73</v>
      </c>
      <c r="D115" s="83">
        <v>0</v>
      </c>
      <c r="E115" s="73" t="s">
        <v>1439</v>
      </c>
    </row>
    <row r="116" spans="1:8" outlineLevel="1" x14ac:dyDescent="0.2">
      <c r="A116" s="9" t="s">
        <v>111</v>
      </c>
      <c r="B116" s="10" t="s">
        <v>852</v>
      </c>
      <c r="C116" s="82">
        <v>6673849</v>
      </c>
      <c r="D116" s="83">
        <v>0</v>
      </c>
      <c r="E116" s="73" t="s">
        <v>1439</v>
      </c>
    </row>
    <row r="117" spans="1:8" outlineLevel="1" x14ac:dyDescent="0.2">
      <c r="A117" s="9" t="s">
        <v>112</v>
      </c>
      <c r="B117" s="10" t="s">
        <v>853</v>
      </c>
      <c r="C117" s="82">
        <v>21892057.73</v>
      </c>
      <c r="D117" s="83">
        <v>0</v>
      </c>
      <c r="E117" s="73" t="s">
        <v>1439</v>
      </c>
    </row>
    <row r="118" spans="1:8" outlineLevel="1" x14ac:dyDescent="0.2">
      <c r="A118" s="9" t="s">
        <v>113</v>
      </c>
      <c r="B118" s="10" t="s">
        <v>854</v>
      </c>
      <c r="C118" s="82">
        <v>607176</v>
      </c>
      <c r="D118" s="83">
        <f t="shared" ref="D118:D119" si="8">ROUND(C118*H118,0)</f>
        <v>598676</v>
      </c>
      <c r="F118" s="61" t="s">
        <v>1684</v>
      </c>
      <c r="H118" s="61">
        <v>0.98599999999999999</v>
      </c>
    </row>
    <row r="119" spans="1:8" outlineLevel="1" x14ac:dyDescent="0.2">
      <c r="A119" s="9" t="s">
        <v>114</v>
      </c>
      <c r="B119" s="10" t="s">
        <v>855</v>
      </c>
      <c r="C119" s="82">
        <v>94615</v>
      </c>
      <c r="D119" s="83">
        <f t="shared" si="8"/>
        <v>93290</v>
      </c>
      <c r="F119" s="61" t="s">
        <v>1684</v>
      </c>
      <c r="H119" s="61">
        <v>0.98599999999999999</v>
      </c>
    </row>
    <row r="120" spans="1:8" outlineLevel="1" x14ac:dyDescent="0.2">
      <c r="A120" s="9" t="s">
        <v>115</v>
      </c>
      <c r="B120" s="10" t="s">
        <v>856</v>
      </c>
      <c r="C120" s="82">
        <v>8990089.0299999993</v>
      </c>
      <c r="D120" s="83">
        <v>0</v>
      </c>
      <c r="E120" s="73" t="s">
        <v>1439</v>
      </c>
    </row>
    <row r="121" spans="1:8" outlineLevel="1" x14ac:dyDescent="0.2">
      <c r="A121" s="9" t="s">
        <v>116</v>
      </c>
      <c r="B121" s="10" t="s">
        <v>857</v>
      </c>
      <c r="C121" s="82">
        <v>1235879.97</v>
      </c>
      <c r="D121" s="83">
        <v>0</v>
      </c>
      <c r="E121" s="73" t="s">
        <v>1439</v>
      </c>
    </row>
    <row r="122" spans="1:8" outlineLevel="1" x14ac:dyDescent="0.2">
      <c r="A122" s="9" t="s">
        <v>117</v>
      </c>
      <c r="B122" s="10" t="s">
        <v>858</v>
      </c>
      <c r="C122" s="82">
        <v>15669833</v>
      </c>
      <c r="D122" s="83">
        <v>0</v>
      </c>
      <c r="E122" s="73" t="s">
        <v>1439</v>
      </c>
    </row>
    <row r="123" spans="1:8" outlineLevel="1" x14ac:dyDescent="0.2">
      <c r="A123" s="9" t="s">
        <v>118</v>
      </c>
      <c r="B123" s="10" t="s">
        <v>859</v>
      </c>
      <c r="C123" s="82">
        <v>1172795.68</v>
      </c>
      <c r="D123" s="83">
        <v>0</v>
      </c>
      <c r="E123" s="73" t="s">
        <v>1439</v>
      </c>
    </row>
    <row r="124" spans="1:8" outlineLevel="1" x14ac:dyDescent="0.2">
      <c r="A124" s="9" t="s">
        <v>119</v>
      </c>
      <c r="B124" s="10" t="s">
        <v>860</v>
      </c>
      <c r="C124" s="82">
        <v>-68547</v>
      </c>
      <c r="D124" s="83">
        <v>0</v>
      </c>
      <c r="E124" s="73" t="s">
        <v>1439</v>
      </c>
    </row>
    <row r="125" spans="1:8" outlineLevel="1" x14ac:dyDescent="0.2">
      <c r="A125" s="9" t="s">
        <v>120</v>
      </c>
      <c r="B125" s="10" t="s">
        <v>861</v>
      </c>
      <c r="C125" s="82">
        <v>198584.038</v>
      </c>
      <c r="D125" s="83">
        <v>0</v>
      </c>
      <c r="E125" s="73" t="s">
        <v>1439</v>
      </c>
    </row>
    <row r="126" spans="1:8" outlineLevel="1" x14ac:dyDescent="0.2">
      <c r="A126" s="9" t="s">
        <v>121</v>
      </c>
      <c r="B126" s="10" t="s">
        <v>862</v>
      </c>
      <c r="C126" s="82">
        <v>36426.400999999998</v>
      </c>
      <c r="D126" s="83">
        <v>0</v>
      </c>
      <c r="E126" s="73" t="s">
        <v>1439</v>
      </c>
    </row>
    <row r="127" spans="1:8" outlineLevel="1" x14ac:dyDescent="0.2">
      <c r="A127" s="9" t="s">
        <v>122</v>
      </c>
      <c r="B127" s="10" t="s">
        <v>863</v>
      </c>
      <c r="C127" s="82">
        <v>209803.58499999999</v>
      </c>
      <c r="D127" s="83">
        <v>0</v>
      </c>
      <c r="E127" s="73" t="s">
        <v>1439</v>
      </c>
    </row>
    <row r="128" spans="1:8" outlineLevel="1" x14ac:dyDescent="0.2">
      <c r="A128" s="9" t="s">
        <v>123</v>
      </c>
      <c r="B128" s="10" t="s">
        <v>864</v>
      </c>
      <c r="C128" s="82">
        <v>134805.21</v>
      </c>
      <c r="D128" s="83">
        <v>0</v>
      </c>
      <c r="E128" s="73" t="s">
        <v>1439</v>
      </c>
    </row>
    <row r="129" spans="1:5" outlineLevel="1" x14ac:dyDescent="0.2">
      <c r="A129" s="9" t="s">
        <v>124</v>
      </c>
      <c r="B129" s="10" t="s">
        <v>865</v>
      </c>
      <c r="C129" s="82">
        <v>103936.515</v>
      </c>
      <c r="D129" s="83">
        <v>0</v>
      </c>
      <c r="E129" s="73" t="s">
        <v>1439</v>
      </c>
    </row>
    <row r="130" spans="1:5" outlineLevel="1" x14ac:dyDescent="0.2">
      <c r="A130" s="9" t="s">
        <v>125</v>
      </c>
      <c r="B130" s="10" t="s">
        <v>866</v>
      </c>
      <c r="C130" s="82">
        <v>39456152.375</v>
      </c>
      <c r="D130" s="83">
        <v>0</v>
      </c>
      <c r="E130" s="73" t="s">
        <v>1439</v>
      </c>
    </row>
    <row r="131" spans="1:5" outlineLevel="1" x14ac:dyDescent="0.2">
      <c r="A131" s="9" t="s">
        <v>126</v>
      </c>
      <c r="B131" s="10" t="s">
        <v>867</v>
      </c>
      <c r="C131" s="82">
        <v>-8455243.6600000001</v>
      </c>
      <c r="D131" s="83">
        <v>0</v>
      </c>
      <c r="E131" s="73" t="s">
        <v>1439</v>
      </c>
    </row>
    <row r="132" spans="1:5" outlineLevel="1" x14ac:dyDescent="0.2">
      <c r="A132" s="9" t="s">
        <v>127</v>
      </c>
      <c r="B132" s="10" t="s">
        <v>868</v>
      </c>
      <c r="C132" s="82">
        <v>-135150.5</v>
      </c>
      <c r="D132" s="83">
        <v>0</v>
      </c>
      <c r="E132" s="73" t="s">
        <v>1439</v>
      </c>
    </row>
    <row r="133" spans="1:5" outlineLevel="1" x14ac:dyDescent="0.2">
      <c r="A133" s="9" t="s">
        <v>128</v>
      </c>
      <c r="B133" s="10" t="s">
        <v>869</v>
      </c>
      <c r="C133" s="82">
        <v>87517</v>
      </c>
      <c r="D133" s="83">
        <v>0</v>
      </c>
      <c r="E133" s="73" t="s">
        <v>1439</v>
      </c>
    </row>
    <row r="134" spans="1:5" outlineLevel="1" x14ac:dyDescent="0.2">
      <c r="A134" s="9" t="s">
        <v>129</v>
      </c>
      <c r="B134" s="10" t="s">
        <v>870</v>
      </c>
      <c r="C134" s="82">
        <v>2220355.23</v>
      </c>
      <c r="D134" s="83">
        <v>0</v>
      </c>
      <c r="E134" s="73" t="s">
        <v>1439</v>
      </c>
    </row>
    <row r="135" spans="1:5" outlineLevel="1" x14ac:dyDescent="0.2">
      <c r="A135" s="9" t="s">
        <v>130</v>
      </c>
      <c r="B135" s="10" t="s">
        <v>871</v>
      </c>
      <c r="C135" s="82">
        <v>88836376.329999998</v>
      </c>
      <c r="D135" s="83">
        <v>0</v>
      </c>
      <c r="E135" s="73" t="s">
        <v>1439</v>
      </c>
    </row>
    <row r="136" spans="1:5" outlineLevel="1" x14ac:dyDescent="0.2">
      <c r="A136" s="9" t="s">
        <v>131</v>
      </c>
      <c r="B136" s="10" t="s">
        <v>872</v>
      </c>
      <c r="C136" s="82">
        <v>69583721.069999993</v>
      </c>
      <c r="D136" s="83">
        <v>0</v>
      </c>
      <c r="E136" s="73" t="s">
        <v>1439</v>
      </c>
    </row>
    <row r="137" spans="1:5" outlineLevel="1" x14ac:dyDescent="0.2">
      <c r="A137" s="9" t="s">
        <v>132</v>
      </c>
      <c r="B137" s="10" t="s">
        <v>873</v>
      </c>
      <c r="C137" s="82">
        <v>872858.31</v>
      </c>
      <c r="D137" s="83">
        <v>0</v>
      </c>
      <c r="E137" s="73" t="s">
        <v>1439</v>
      </c>
    </row>
    <row r="138" spans="1:5" outlineLevel="1" x14ac:dyDescent="0.2">
      <c r="A138" s="9" t="s">
        <v>133</v>
      </c>
      <c r="B138" s="10" t="s">
        <v>874</v>
      </c>
      <c r="C138" s="82">
        <v>-872858.31</v>
      </c>
      <c r="D138" s="83">
        <v>0</v>
      </c>
      <c r="E138" s="73" t="s">
        <v>1439</v>
      </c>
    </row>
    <row r="139" spans="1:5" outlineLevel="1" x14ac:dyDescent="0.2">
      <c r="A139" s="9" t="s">
        <v>134</v>
      </c>
      <c r="B139" s="10" t="s">
        <v>875</v>
      </c>
      <c r="C139" s="82">
        <v>3615458.96</v>
      </c>
      <c r="D139" s="83">
        <v>0</v>
      </c>
      <c r="E139" s="73" t="s">
        <v>1439</v>
      </c>
    </row>
    <row r="140" spans="1:5" outlineLevel="1" x14ac:dyDescent="0.2">
      <c r="A140" s="9" t="s">
        <v>135</v>
      </c>
      <c r="B140" s="10" t="s">
        <v>876</v>
      </c>
      <c r="C140" s="82">
        <v>32130172.5</v>
      </c>
      <c r="D140" s="83">
        <v>0</v>
      </c>
      <c r="E140" s="73" t="s">
        <v>1439</v>
      </c>
    </row>
    <row r="141" spans="1:5" outlineLevel="1" x14ac:dyDescent="0.2">
      <c r="A141" s="9" t="s">
        <v>136</v>
      </c>
      <c r="B141" s="10" t="s">
        <v>877</v>
      </c>
      <c r="C141" s="82">
        <v>-31973317.59</v>
      </c>
      <c r="D141" s="83">
        <v>0</v>
      </c>
      <c r="E141" s="73" t="s">
        <v>1439</v>
      </c>
    </row>
    <row r="142" spans="1:5" outlineLevel="1" x14ac:dyDescent="0.2">
      <c r="A142" s="9" t="s">
        <v>137</v>
      </c>
      <c r="B142" s="10" t="s">
        <v>878</v>
      </c>
      <c r="C142" s="82">
        <v>454.17</v>
      </c>
      <c r="D142" s="83">
        <v>0</v>
      </c>
      <c r="E142" s="73" t="s">
        <v>1439</v>
      </c>
    </row>
    <row r="143" spans="1:5" outlineLevel="1" x14ac:dyDescent="0.2">
      <c r="A143" s="9" t="s">
        <v>138</v>
      </c>
      <c r="B143" s="10" t="s">
        <v>879</v>
      </c>
      <c r="C143" s="82">
        <v>0</v>
      </c>
      <c r="D143" s="83">
        <v>0</v>
      </c>
      <c r="E143" s="73" t="s">
        <v>1439</v>
      </c>
    </row>
    <row r="144" spans="1:5" outlineLevel="1" x14ac:dyDescent="0.2">
      <c r="A144" s="9" t="s">
        <v>139</v>
      </c>
      <c r="B144" s="10" t="s">
        <v>879</v>
      </c>
      <c r="C144" s="82">
        <v>4521362.34</v>
      </c>
      <c r="D144" s="83">
        <v>0</v>
      </c>
      <c r="E144" s="73" t="s">
        <v>1439</v>
      </c>
    </row>
    <row r="145" spans="1:13" outlineLevel="1" x14ac:dyDescent="0.2">
      <c r="A145" s="9" t="s">
        <v>140</v>
      </c>
      <c r="B145" s="10" t="s">
        <v>880</v>
      </c>
      <c r="C145" s="82">
        <v>105765.197</v>
      </c>
      <c r="D145" s="83">
        <v>0</v>
      </c>
      <c r="E145" s="73" t="s">
        <v>1439</v>
      </c>
    </row>
    <row r="146" spans="1:13" outlineLevel="1" x14ac:dyDescent="0.2">
      <c r="A146" s="9" t="s">
        <v>141</v>
      </c>
      <c r="B146" s="10" t="s">
        <v>881</v>
      </c>
      <c r="C146" s="82">
        <v>912315.8</v>
      </c>
      <c r="D146" s="83">
        <v>0</v>
      </c>
      <c r="E146" s="73" t="s">
        <v>1439</v>
      </c>
    </row>
    <row r="147" spans="1:13" outlineLevel="1" x14ac:dyDescent="0.2">
      <c r="A147" s="9" t="s">
        <v>142</v>
      </c>
      <c r="B147" s="10" t="s">
        <v>882</v>
      </c>
      <c r="C147" s="82">
        <v>6886.5</v>
      </c>
      <c r="D147" s="83">
        <v>0</v>
      </c>
      <c r="E147" s="73" t="s">
        <v>1439</v>
      </c>
    </row>
    <row r="148" spans="1:13" outlineLevel="1" x14ac:dyDescent="0.2">
      <c r="A148" s="9" t="s">
        <v>143</v>
      </c>
      <c r="B148" s="10" t="s">
        <v>883</v>
      </c>
      <c r="C148" s="82">
        <v>408954.85000000003</v>
      </c>
      <c r="D148" s="83">
        <v>0</v>
      </c>
      <c r="E148" s="73" t="s">
        <v>1439</v>
      </c>
    </row>
    <row r="149" spans="1:13" outlineLevel="1" x14ac:dyDescent="0.2">
      <c r="A149" s="9" t="s">
        <v>144</v>
      </c>
      <c r="B149" s="10" t="s">
        <v>884</v>
      </c>
      <c r="C149" s="82">
        <v>0</v>
      </c>
      <c r="D149" s="83">
        <v>0</v>
      </c>
      <c r="E149" s="73" t="s">
        <v>1439</v>
      </c>
    </row>
    <row r="150" spans="1:13" outlineLevel="1" x14ac:dyDescent="0.2">
      <c r="A150" s="9" t="s">
        <v>145</v>
      </c>
      <c r="B150" s="10" t="s">
        <v>885</v>
      </c>
      <c r="C150" s="82">
        <v>153388.20000000001</v>
      </c>
      <c r="D150" s="83">
        <v>0</v>
      </c>
      <c r="E150" s="73" t="s">
        <v>1439</v>
      </c>
    </row>
    <row r="151" spans="1:13" outlineLevel="1" x14ac:dyDescent="0.2">
      <c r="A151" s="9" t="s">
        <v>146</v>
      </c>
      <c r="B151" s="10" t="s">
        <v>886</v>
      </c>
      <c r="C151" s="82">
        <v>63433.96</v>
      </c>
      <c r="D151" s="83">
        <v>0</v>
      </c>
      <c r="E151" s="73" t="s">
        <v>1439</v>
      </c>
    </row>
    <row r="152" spans="1:13" outlineLevel="1" x14ac:dyDescent="0.2">
      <c r="A152" s="9" t="s">
        <v>147</v>
      </c>
      <c r="B152" s="10" t="s">
        <v>887</v>
      </c>
      <c r="C152" s="82">
        <v>611282.43000000005</v>
      </c>
      <c r="D152" s="83">
        <v>0</v>
      </c>
      <c r="E152" s="73" t="s">
        <v>1439</v>
      </c>
    </row>
    <row r="153" spans="1:13" outlineLevel="1" x14ac:dyDescent="0.2">
      <c r="A153" s="9" t="s">
        <v>148</v>
      </c>
      <c r="B153" s="10" t="s">
        <v>888</v>
      </c>
      <c r="C153" s="82">
        <v>0</v>
      </c>
      <c r="D153" s="83">
        <v>0</v>
      </c>
      <c r="E153" s="73" t="s">
        <v>1439</v>
      </c>
    </row>
    <row r="154" spans="1:13" outlineLevel="1" x14ac:dyDescent="0.2">
      <c r="A154" s="9" t="s">
        <v>149</v>
      </c>
      <c r="B154" s="10" t="s">
        <v>889</v>
      </c>
      <c r="C154" s="82">
        <v>0</v>
      </c>
      <c r="D154" s="83">
        <v>0</v>
      </c>
      <c r="E154" s="73" t="s">
        <v>1439</v>
      </c>
    </row>
    <row r="155" spans="1:13" outlineLevel="1" x14ac:dyDescent="0.2">
      <c r="A155" s="9" t="s">
        <v>150</v>
      </c>
      <c r="B155" s="10" t="s">
        <v>890</v>
      </c>
      <c r="C155" s="82">
        <v>4002242.4449999998</v>
      </c>
      <c r="D155" s="83">
        <v>0</v>
      </c>
      <c r="E155" s="73" t="s">
        <v>1439</v>
      </c>
    </row>
    <row r="156" spans="1:13" outlineLevel="1" x14ac:dyDescent="0.2">
      <c r="A156" s="9" t="s">
        <v>151</v>
      </c>
      <c r="B156" s="10" t="s">
        <v>891</v>
      </c>
      <c r="C156" s="82">
        <v>-675729.94000000006</v>
      </c>
      <c r="D156" s="83">
        <v>0</v>
      </c>
      <c r="E156" s="73" t="s">
        <v>1439</v>
      </c>
    </row>
    <row r="157" spans="1:13" outlineLevel="1" x14ac:dyDescent="0.2">
      <c r="A157" s="9" t="s">
        <v>152</v>
      </c>
      <c r="B157" s="10" t="s">
        <v>892</v>
      </c>
      <c r="C157" s="82">
        <v>94892.7</v>
      </c>
      <c r="D157" s="83">
        <v>0</v>
      </c>
      <c r="E157" s="73" t="s">
        <v>1439</v>
      </c>
    </row>
    <row r="158" spans="1:13" outlineLevel="1" x14ac:dyDescent="0.2">
      <c r="A158" s="9" t="s">
        <v>153</v>
      </c>
      <c r="B158" s="10" t="s">
        <v>893</v>
      </c>
      <c r="C158" s="83">
        <v>17089501.57</v>
      </c>
      <c r="D158" s="83">
        <f t="shared" ref="D158" si="9">ROUND(C158*H158,0)</f>
        <v>23223867</v>
      </c>
      <c r="H158" s="61">
        <f>K158/M158</f>
        <v>1.3589551760831136</v>
      </c>
      <c r="K158" s="59">
        <v>394858880</v>
      </c>
      <c r="L158" s="75" t="s">
        <v>1676</v>
      </c>
      <c r="M158" s="59">
        <f>P330*-1</f>
        <v>290560635.81</v>
      </c>
    </row>
    <row r="159" spans="1:13" outlineLevel="1" x14ac:dyDescent="0.2">
      <c r="A159" s="9" t="s">
        <v>154</v>
      </c>
      <c r="B159" s="10" t="s">
        <v>894</v>
      </c>
      <c r="C159" s="82">
        <v>479356.19</v>
      </c>
      <c r="D159" s="83">
        <v>0</v>
      </c>
      <c r="E159" s="73" t="s">
        <v>1439</v>
      </c>
    </row>
    <row r="160" spans="1:13" outlineLevel="1" x14ac:dyDescent="0.2">
      <c r="A160" s="9" t="s">
        <v>155</v>
      </c>
      <c r="B160" s="10" t="s">
        <v>895</v>
      </c>
      <c r="C160" s="82">
        <v>24377083.829999998</v>
      </c>
      <c r="D160" s="83">
        <v>0</v>
      </c>
      <c r="E160" s="73" t="s">
        <v>1439</v>
      </c>
    </row>
    <row r="161" spans="1:16" outlineLevel="1" x14ac:dyDescent="0.2">
      <c r="A161" s="9" t="s">
        <v>156</v>
      </c>
      <c r="B161" s="10" t="s">
        <v>896</v>
      </c>
      <c r="C161" s="82">
        <v>317483.92</v>
      </c>
      <c r="D161" s="83">
        <v>0</v>
      </c>
      <c r="E161" s="73" t="s">
        <v>1439</v>
      </c>
    </row>
    <row r="162" spans="1:16" s="12" customFormat="1" x14ac:dyDescent="0.2">
      <c r="A162" s="11"/>
      <c r="B162" s="11" t="s">
        <v>897</v>
      </c>
      <c r="C162" s="84">
        <f>SUM(C9:C161)</f>
        <v>2387857532.4950013</v>
      </c>
      <c r="D162" s="85">
        <f>SUM(D9:D161)</f>
        <v>1959604747</v>
      </c>
      <c r="E162" s="77"/>
      <c r="F162" s="78"/>
      <c r="G162" s="78"/>
      <c r="H162" s="78"/>
      <c r="I162" s="78"/>
      <c r="J162" s="78"/>
      <c r="K162" s="76"/>
      <c r="L162" s="78"/>
      <c r="M162" s="76"/>
      <c r="N162" s="78"/>
      <c r="O162" s="78"/>
      <c r="P162" s="11"/>
    </row>
    <row r="163" spans="1:16" outlineLevel="1" x14ac:dyDescent="0.2">
      <c r="A163" s="9" t="s">
        <v>157</v>
      </c>
      <c r="B163" s="10" t="s">
        <v>898</v>
      </c>
      <c r="C163" s="83">
        <v>-50450000</v>
      </c>
      <c r="D163" s="83">
        <f>ROUND(C163*H163,0)</f>
        <v>-37328739</v>
      </c>
      <c r="F163" s="61" t="s">
        <v>1730</v>
      </c>
      <c r="H163" s="61">
        <f>K163/M163</f>
        <v>0.73991553259089737</v>
      </c>
      <c r="K163" s="59">
        <v>518572572</v>
      </c>
      <c r="L163" s="75" t="s">
        <v>1676</v>
      </c>
      <c r="M163" s="59">
        <v>700853745</v>
      </c>
    </row>
    <row r="164" spans="1:16" outlineLevel="1" x14ac:dyDescent="0.2">
      <c r="A164" s="9" t="s">
        <v>158</v>
      </c>
      <c r="B164" s="10" t="s">
        <v>899</v>
      </c>
      <c r="C164" s="83">
        <v>-514648267.92000002</v>
      </c>
      <c r="D164" s="83">
        <f>ROUND(C164*H164,0)</f>
        <v>-380796247</v>
      </c>
      <c r="F164" s="61" t="s">
        <v>1730</v>
      </c>
      <c r="H164" s="61">
        <f>K164/M164</f>
        <v>0.73991553259089737</v>
      </c>
      <c r="K164" s="59">
        <v>518572572</v>
      </c>
      <c r="L164" s="75" t="s">
        <v>1676</v>
      </c>
      <c r="M164" s="59">
        <v>700853745</v>
      </c>
    </row>
    <row r="165" spans="1:16" outlineLevel="1" x14ac:dyDescent="0.2">
      <c r="A165" s="9" t="s">
        <v>159</v>
      </c>
      <c r="B165" s="10" t="s">
        <v>900</v>
      </c>
      <c r="C165" s="83">
        <v>0</v>
      </c>
      <c r="D165" s="83">
        <v>0</v>
      </c>
      <c r="E165" s="73" t="s">
        <v>1439</v>
      </c>
    </row>
    <row r="166" spans="1:16" outlineLevel="1" x14ac:dyDescent="0.2">
      <c r="A166" s="9" t="s">
        <v>160</v>
      </c>
      <c r="B166" s="10" t="s">
        <v>901</v>
      </c>
      <c r="C166" s="83">
        <v>-2811185.08</v>
      </c>
      <c r="D166" s="83">
        <f t="shared" ref="D166:D169" si="10">ROUND(C166*H166,0)</f>
        <v>-2080040</v>
      </c>
      <c r="F166" s="61" t="s">
        <v>1730</v>
      </c>
      <c r="H166" s="61">
        <f t="shared" ref="H166:H169" si="11">K166/M166</f>
        <v>0.73991553259089737</v>
      </c>
      <c r="K166" s="59">
        <v>518572572</v>
      </c>
      <c r="L166" s="75" t="s">
        <v>1676</v>
      </c>
      <c r="M166" s="59">
        <v>700853745</v>
      </c>
    </row>
    <row r="167" spans="1:16" outlineLevel="1" x14ac:dyDescent="0.2">
      <c r="A167" s="9" t="s">
        <v>161</v>
      </c>
      <c r="B167" s="10" t="s">
        <v>902</v>
      </c>
      <c r="C167" s="83">
        <f>-139298329.88</f>
        <v>-139298329.88</v>
      </c>
      <c r="D167" s="83">
        <f t="shared" si="10"/>
        <v>-103068998</v>
      </c>
      <c r="F167" s="61" t="s">
        <v>1730</v>
      </c>
      <c r="H167" s="61">
        <f t="shared" si="11"/>
        <v>0.73991553259089737</v>
      </c>
      <c r="K167" s="59">
        <v>518572572</v>
      </c>
      <c r="L167" s="75" t="s">
        <v>1676</v>
      </c>
      <c r="M167" s="59">
        <v>700853745</v>
      </c>
    </row>
    <row r="168" spans="1:16" outlineLevel="1" x14ac:dyDescent="0.2">
      <c r="A168" s="9" t="s">
        <v>162</v>
      </c>
      <c r="B168" s="10" t="s">
        <v>903</v>
      </c>
      <c r="C168" s="83">
        <v>7432735.9299999997</v>
      </c>
      <c r="D168" s="83">
        <f t="shared" si="10"/>
        <v>5499597</v>
      </c>
      <c r="F168" s="61" t="s">
        <v>1730</v>
      </c>
      <c r="H168" s="61">
        <f t="shared" si="11"/>
        <v>0.73991553259089737</v>
      </c>
      <c r="K168" s="59">
        <v>518572572</v>
      </c>
      <c r="L168" s="75" t="s">
        <v>1676</v>
      </c>
      <c r="M168" s="59">
        <v>700853745</v>
      </c>
    </row>
    <row r="169" spans="1:16" outlineLevel="1" x14ac:dyDescent="0.2">
      <c r="A169" s="9" t="s">
        <v>163</v>
      </c>
      <c r="B169" s="10" t="s">
        <v>904</v>
      </c>
      <c r="C169" s="83">
        <v>-1254927.0900000001</v>
      </c>
      <c r="D169" s="83">
        <f t="shared" si="10"/>
        <v>-928540</v>
      </c>
      <c r="F169" s="61" t="s">
        <v>1730</v>
      </c>
      <c r="H169" s="61">
        <f t="shared" si="11"/>
        <v>0.73991553259089737</v>
      </c>
      <c r="K169" s="59">
        <v>518572572</v>
      </c>
      <c r="L169" s="75" t="s">
        <v>1676</v>
      </c>
      <c r="M169" s="59">
        <v>700853745</v>
      </c>
    </row>
    <row r="170" spans="1:16" outlineLevel="1" x14ac:dyDescent="0.2">
      <c r="A170" s="9" t="s">
        <v>164</v>
      </c>
      <c r="B170" s="10" t="s">
        <v>905</v>
      </c>
      <c r="C170" s="83">
        <v>0</v>
      </c>
      <c r="D170" s="83">
        <v>0</v>
      </c>
      <c r="E170" s="73" t="s">
        <v>1439</v>
      </c>
    </row>
    <row r="171" spans="1:16" outlineLevel="1" x14ac:dyDescent="0.2">
      <c r="A171" s="9" t="s">
        <v>165</v>
      </c>
      <c r="B171" s="10" t="s">
        <v>906</v>
      </c>
      <c r="C171" s="83">
        <v>176229.55000000002</v>
      </c>
      <c r="D171" s="83">
        <f>ROUND(C171*H171,0)</f>
        <v>130395</v>
      </c>
      <c r="F171" s="61" t="s">
        <v>1730</v>
      </c>
      <c r="H171" s="61">
        <f>K171/M171</f>
        <v>0.73991553259089737</v>
      </c>
      <c r="K171" s="59">
        <v>518572572</v>
      </c>
      <c r="L171" s="75" t="s">
        <v>1676</v>
      </c>
      <c r="M171" s="59">
        <v>700853745</v>
      </c>
    </row>
    <row r="172" spans="1:16" outlineLevel="1" x14ac:dyDescent="0.2">
      <c r="A172" s="9" t="s">
        <v>166</v>
      </c>
      <c r="B172" s="10" t="s">
        <v>907</v>
      </c>
      <c r="C172" s="83">
        <v>0</v>
      </c>
      <c r="D172" s="83">
        <v>0</v>
      </c>
      <c r="E172" s="73" t="s">
        <v>1439</v>
      </c>
    </row>
    <row r="173" spans="1:16" outlineLevel="1" x14ac:dyDescent="0.2">
      <c r="A173" s="9" t="s">
        <v>167</v>
      </c>
      <c r="B173" s="10" t="s">
        <v>908</v>
      </c>
      <c r="C173" s="82">
        <v>-80000000</v>
      </c>
      <c r="D173" s="83">
        <v>-59678664</v>
      </c>
      <c r="F173" s="61" t="s">
        <v>1731</v>
      </c>
    </row>
    <row r="174" spans="1:16" outlineLevel="1" x14ac:dyDescent="0.2">
      <c r="A174" s="9" t="s">
        <v>168</v>
      </c>
      <c r="B174" s="10" t="s">
        <v>909</v>
      </c>
      <c r="C174" s="82">
        <v>-650000000</v>
      </c>
      <c r="D174" s="83">
        <v>-484889143</v>
      </c>
      <c r="F174" s="61" t="s">
        <v>1731</v>
      </c>
    </row>
    <row r="175" spans="1:16" outlineLevel="1" x14ac:dyDescent="0.2">
      <c r="A175" s="9" t="s">
        <v>169</v>
      </c>
      <c r="B175" s="10" t="s">
        <v>910</v>
      </c>
      <c r="C175" s="82">
        <v>486281.25</v>
      </c>
      <c r="D175" s="83">
        <v>0</v>
      </c>
      <c r="E175" s="73" t="s">
        <v>1439</v>
      </c>
    </row>
    <row r="176" spans="1:16" s="12" customFormat="1" x14ac:dyDescent="0.2">
      <c r="A176" s="11"/>
      <c r="B176" s="11" t="s">
        <v>911</v>
      </c>
      <c r="C176" s="84">
        <f>SUM(C163:C175)</f>
        <v>-1430367463.2400002</v>
      </c>
      <c r="D176" s="85">
        <f>SUM(D163:D175)</f>
        <v>-1063140379</v>
      </c>
      <c r="E176" s="77"/>
      <c r="F176" s="78"/>
      <c r="G176" s="78"/>
      <c r="H176" s="78"/>
      <c r="I176" s="78"/>
      <c r="J176" s="78"/>
      <c r="K176" s="76"/>
      <c r="L176" s="78"/>
      <c r="M176" s="76"/>
      <c r="N176" s="78"/>
      <c r="O176" s="78"/>
      <c r="P176" s="11"/>
    </row>
    <row r="177" spans="1:16" s="60" customFormat="1" outlineLevel="1" x14ac:dyDescent="0.2">
      <c r="A177" s="57" t="s">
        <v>170</v>
      </c>
      <c r="B177" s="58" t="s">
        <v>912</v>
      </c>
      <c r="C177" s="83">
        <v>-20000000</v>
      </c>
      <c r="D177" s="83">
        <v>-14919666</v>
      </c>
      <c r="F177" s="61" t="s">
        <v>1731</v>
      </c>
      <c r="G177" s="61"/>
      <c r="H177" s="61"/>
      <c r="I177" s="61"/>
      <c r="J177" s="61"/>
      <c r="K177" s="59"/>
      <c r="L177" s="61"/>
      <c r="M177" s="59"/>
      <c r="N177" s="61"/>
      <c r="O177" s="61"/>
      <c r="P177" s="61"/>
    </row>
    <row r="178" spans="1:16" s="60" customFormat="1" outlineLevel="1" x14ac:dyDescent="0.2">
      <c r="A178" s="57" t="s">
        <v>171</v>
      </c>
      <c r="B178" s="58" t="s">
        <v>913</v>
      </c>
      <c r="C178" s="83">
        <v>-65000000</v>
      </c>
      <c r="D178" s="83">
        <v>-48488914</v>
      </c>
      <c r="F178" s="61" t="s">
        <v>1731</v>
      </c>
      <c r="G178" s="61"/>
      <c r="H178" s="61"/>
      <c r="I178" s="61"/>
      <c r="J178" s="61"/>
      <c r="K178" s="59"/>
      <c r="L178" s="61"/>
      <c r="M178" s="59"/>
      <c r="N178" s="61"/>
      <c r="O178" s="61"/>
      <c r="P178" s="61"/>
    </row>
    <row r="179" spans="1:16" outlineLevel="1" x14ac:dyDescent="0.2">
      <c r="A179" s="9" t="s">
        <v>172</v>
      </c>
      <c r="B179" s="10" t="s">
        <v>914</v>
      </c>
      <c r="C179" s="82">
        <v>-3370535.27</v>
      </c>
      <c r="D179" s="83">
        <v>0</v>
      </c>
      <c r="E179" s="73" t="s">
        <v>1439</v>
      </c>
    </row>
    <row r="180" spans="1:16" outlineLevel="1" x14ac:dyDescent="0.2">
      <c r="A180" s="9" t="s">
        <v>173</v>
      </c>
      <c r="B180" s="10" t="s">
        <v>915</v>
      </c>
      <c r="C180" s="82">
        <v>0</v>
      </c>
      <c r="D180" s="83">
        <v>0</v>
      </c>
      <c r="E180" s="73" t="s">
        <v>1439</v>
      </c>
    </row>
    <row r="181" spans="1:16" outlineLevel="1" x14ac:dyDescent="0.2">
      <c r="A181" s="9" t="s">
        <v>174</v>
      </c>
      <c r="B181" s="10" t="s">
        <v>916</v>
      </c>
      <c r="C181" s="82">
        <v>-63818.520000000004</v>
      </c>
      <c r="D181" s="83">
        <v>0</v>
      </c>
      <c r="E181" s="73" t="s">
        <v>1439</v>
      </c>
    </row>
    <row r="182" spans="1:16" outlineLevel="1" x14ac:dyDescent="0.2">
      <c r="A182" s="9" t="s">
        <v>175</v>
      </c>
      <c r="B182" s="10" t="s">
        <v>917</v>
      </c>
      <c r="C182" s="82">
        <v>-135302.49</v>
      </c>
      <c r="D182" s="83">
        <v>0</v>
      </c>
      <c r="E182" s="73" t="s">
        <v>1439</v>
      </c>
    </row>
    <row r="183" spans="1:16" outlineLevel="1" x14ac:dyDescent="0.2">
      <c r="A183" s="9" t="s">
        <v>176</v>
      </c>
      <c r="B183" s="10" t="s">
        <v>918</v>
      </c>
      <c r="C183" s="82">
        <v>-141520.57</v>
      </c>
      <c r="D183" s="83">
        <v>0</v>
      </c>
      <c r="E183" s="73" t="s">
        <v>1439</v>
      </c>
    </row>
    <row r="184" spans="1:16" outlineLevel="1" x14ac:dyDescent="0.2">
      <c r="A184" s="9" t="s">
        <v>177</v>
      </c>
      <c r="B184" s="10" t="s">
        <v>919</v>
      </c>
      <c r="C184" s="82">
        <v>0</v>
      </c>
      <c r="D184" s="83">
        <v>0</v>
      </c>
      <c r="E184" s="73" t="s">
        <v>1439</v>
      </c>
    </row>
    <row r="185" spans="1:16" outlineLevel="1" x14ac:dyDescent="0.2">
      <c r="A185" s="9" t="s">
        <v>178</v>
      </c>
      <c r="B185" s="10" t="s">
        <v>849</v>
      </c>
      <c r="C185" s="82">
        <v>-5153534.47</v>
      </c>
      <c r="D185" s="83">
        <v>0</v>
      </c>
      <c r="E185" s="73" t="s">
        <v>1439</v>
      </c>
    </row>
    <row r="186" spans="1:16" outlineLevel="1" x14ac:dyDescent="0.2">
      <c r="A186" s="9" t="s">
        <v>179</v>
      </c>
      <c r="B186" s="10" t="s">
        <v>920</v>
      </c>
      <c r="C186" s="82">
        <v>-354425.18</v>
      </c>
      <c r="D186" s="83">
        <v>0</v>
      </c>
      <c r="E186" s="73" t="s">
        <v>1439</v>
      </c>
    </row>
    <row r="187" spans="1:16" outlineLevel="1" x14ac:dyDescent="0.2">
      <c r="A187" s="9" t="s">
        <v>180</v>
      </c>
      <c r="B187" s="10" t="s">
        <v>921</v>
      </c>
      <c r="C187" s="82">
        <v>-72550.210000000006</v>
      </c>
      <c r="D187" s="83">
        <v>0</v>
      </c>
      <c r="E187" s="73" t="s">
        <v>1439</v>
      </c>
    </row>
    <row r="188" spans="1:16" outlineLevel="1" x14ac:dyDescent="0.2">
      <c r="A188" s="9" t="s">
        <v>181</v>
      </c>
      <c r="B188" s="10" t="s">
        <v>922</v>
      </c>
      <c r="C188" s="82">
        <v>135165.5</v>
      </c>
      <c r="D188" s="83">
        <v>0</v>
      </c>
      <c r="E188" s="73" t="s">
        <v>1439</v>
      </c>
    </row>
    <row r="189" spans="1:16" outlineLevel="1" x14ac:dyDescent="0.2">
      <c r="A189" s="9" t="s">
        <v>182</v>
      </c>
      <c r="B189" s="10" t="s">
        <v>923</v>
      </c>
      <c r="C189" s="82">
        <v>0</v>
      </c>
      <c r="D189" s="83">
        <v>0</v>
      </c>
      <c r="E189" s="73" t="s">
        <v>1439</v>
      </c>
    </row>
    <row r="190" spans="1:16" outlineLevel="1" x14ac:dyDescent="0.2">
      <c r="A190" s="9" t="s">
        <v>183</v>
      </c>
      <c r="B190" s="10" t="s">
        <v>924</v>
      </c>
      <c r="C190" s="82">
        <v>-757250</v>
      </c>
      <c r="D190" s="83">
        <v>0</v>
      </c>
      <c r="E190" s="73" t="s">
        <v>1439</v>
      </c>
    </row>
    <row r="191" spans="1:16" outlineLevel="1" x14ac:dyDescent="0.2">
      <c r="A191" s="9" t="s">
        <v>184</v>
      </c>
      <c r="B191" s="10" t="s">
        <v>859</v>
      </c>
      <c r="C191" s="82">
        <v>-64112916.710000001</v>
      </c>
      <c r="D191" s="83">
        <v>0</v>
      </c>
      <c r="E191" s="73" t="s">
        <v>1439</v>
      </c>
    </row>
    <row r="192" spans="1:16" outlineLevel="1" x14ac:dyDescent="0.2">
      <c r="A192" s="9" t="s">
        <v>185</v>
      </c>
      <c r="B192" s="10" t="s">
        <v>925</v>
      </c>
      <c r="C192" s="82">
        <v>-12645128.541999999</v>
      </c>
      <c r="D192" s="83">
        <v>0</v>
      </c>
      <c r="E192" s="73" t="s">
        <v>1439</v>
      </c>
    </row>
    <row r="193" spans="1:5" outlineLevel="1" x14ac:dyDescent="0.2">
      <c r="A193" s="9" t="s">
        <v>186</v>
      </c>
      <c r="B193" s="10" t="s">
        <v>926</v>
      </c>
      <c r="C193" s="82">
        <v>-10498636.15</v>
      </c>
      <c r="D193" s="83">
        <v>0</v>
      </c>
      <c r="E193" s="73" t="s">
        <v>1439</v>
      </c>
    </row>
    <row r="194" spans="1:5" outlineLevel="1" x14ac:dyDescent="0.2">
      <c r="A194" s="9" t="s">
        <v>187</v>
      </c>
      <c r="B194" s="10" t="s">
        <v>927</v>
      </c>
      <c r="C194" s="82">
        <v>-1432905.44</v>
      </c>
      <c r="D194" s="83">
        <v>0</v>
      </c>
      <c r="E194" s="73" t="s">
        <v>1439</v>
      </c>
    </row>
    <row r="195" spans="1:5" outlineLevel="1" x14ac:dyDescent="0.2">
      <c r="A195" s="9" t="s">
        <v>188</v>
      </c>
      <c r="B195" s="10" t="s">
        <v>928</v>
      </c>
      <c r="C195" s="82">
        <v>-40366240.200000003</v>
      </c>
      <c r="D195" s="83">
        <v>0</v>
      </c>
      <c r="E195" s="73" t="s">
        <v>1439</v>
      </c>
    </row>
    <row r="196" spans="1:5" outlineLevel="1" x14ac:dyDescent="0.2">
      <c r="A196" s="9" t="s">
        <v>189</v>
      </c>
      <c r="B196" s="10" t="s">
        <v>929</v>
      </c>
      <c r="C196" s="82">
        <v>0</v>
      </c>
      <c r="D196" s="83">
        <v>0</v>
      </c>
      <c r="E196" s="73" t="s">
        <v>1439</v>
      </c>
    </row>
    <row r="197" spans="1:5" outlineLevel="1" x14ac:dyDescent="0.2">
      <c r="A197" s="9" t="s">
        <v>190</v>
      </c>
      <c r="B197" s="10" t="s">
        <v>930</v>
      </c>
      <c r="C197" s="82">
        <v>-76446.129000000001</v>
      </c>
      <c r="D197" s="83">
        <v>0</v>
      </c>
      <c r="E197" s="73" t="s">
        <v>1439</v>
      </c>
    </row>
    <row r="198" spans="1:5" outlineLevel="1" x14ac:dyDescent="0.2">
      <c r="A198" s="9" t="s">
        <v>191</v>
      </c>
      <c r="B198" s="10" t="s">
        <v>931</v>
      </c>
      <c r="C198" s="82">
        <v>-141782.53</v>
      </c>
      <c r="D198" s="83">
        <v>0</v>
      </c>
      <c r="E198" s="73" t="s">
        <v>1439</v>
      </c>
    </row>
    <row r="199" spans="1:5" outlineLevel="1" x14ac:dyDescent="0.2">
      <c r="A199" s="9" t="s">
        <v>192</v>
      </c>
      <c r="B199" s="10" t="s">
        <v>932</v>
      </c>
      <c r="C199" s="82">
        <v>-2E-3</v>
      </c>
      <c r="D199" s="83">
        <v>0</v>
      </c>
      <c r="E199" s="73" t="s">
        <v>1439</v>
      </c>
    </row>
    <row r="200" spans="1:5" outlineLevel="1" x14ac:dyDescent="0.2">
      <c r="A200" s="9" t="s">
        <v>193</v>
      </c>
      <c r="B200" s="10" t="s">
        <v>933</v>
      </c>
      <c r="C200" s="82">
        <v>-2026.8210000000001</v>
      </c>
      <c r="D200" s="83">
        <v>0</v>
      </c>
      <c r="E200" s="73" t="s">
        <v>1439</v>
      </c>
    </row>
    <row r="201" spans="1:5" outlineLevel="1" x14ac:dyDescent="0.2">
      <c r="A201" s="9" t="s">
        <v>194</v>
      </c>
      <c r="B201" s="10" t="s">
        <v>934</v>
      </c>
      <c r="C201" s="82">
        <v>-9183</v>
      </c>
      <c r="D201" s="83">
        <v>0</v>
      </c>
      <c r="E201" s="73" t="s">
        <v>1439</v>
      </c>
    </row>
    <row r="202" spans="1:5" outlineLevel="1" x14ac:dyDescent="0.2">
      <c r="A202" s="9" t="s">
        <v>195</v>
      </c>
      <c r="B202" s="10" t="s">
        <v>935</v>
      </c>
      <c r="C202" s="82">
        <v>-59092</v>
      </c>
      <c r="D202" s="83">
        <v>0</v>
      </c>
      <c r="E202" s="73" t="s">
        <v>1439</v>
      </c>
    </row>
    <row r="203" spans="1:5" outlineLevel="1" x14ac:dyDescent="0.2">
      <c r="A203" s="9" t="s">
        <v>196</v>
      </c>
      <c r="B203" s="10" t="s">
        <v>936</v>
      </c>
      <c r="C203" s="82">
        <v>-1033752.64</v>
      </c>
      <c r="D203" s="83">
        <v>0</v>
      </c>
      <c r="E203" s="73" t="s">
        <v>1439</v>
      </c>
    </row>
    <row r="204" spans="1:5" outlineLevel="1" x14ac:dyDescent="0.2">
      <c r="A204" s="9" t="s">
        <v>197</v>
      </c>
      <c r="B204" s="10" t="s">
        <v>937</v>
      </c>
      <c r="C204" s="82">
        <v>2E-3</v>
      </c>
      <c r="D204" s="83">
        <v>0</v>
      </c>
      <c r="E204" s="73" t="s">
        <v>1439</v>
      </c>
    </row>
    <row r="205" spans="1:5" outlineLevel="1" x14ac:dyDescent="0.2">
      <c r="A205" s="9" t="s">
        <v>198</v>
      </c>
      <c r="B205" s="10" t="s">
        <v>938</v>
      </c>
      <c r="C205" s="82">
        <v>-83626.25</v>
      </c>
      <c r="D205" s="83">
        <v>0</v>
      </c>
      <c r="E205" s="73" t="s">
        <v>1439</v>
      </c>
    </row>
    <row r="206" spans="1:5" outlineLevel="1" x14ac:dyDescent="0.2">
      <c r="A206" s="9" t="s">
        <v>199</v>
      </c>
      <c r="B206" s="10" t="s">
        <v>939</v>
      </c>
      <c r="C206" s="82">
        <v>-77370.44</v>
      </c>
      <c r="D206" s="83">
        <v>0</v>
      </c>
      <c r="E206" s="73" t="s">
        <v>1439</v>
      </c>
    </row>
    <row r="207" spans="1:5" outlineLevel="1" x14ac:dyDescent="0.2">
      <c r="A207" s="9" t="s">
        <v>200</v>
      </c>
      <c r="B207" s="10" t="s">
        <v>940</v>
      </c>
      <c r="C207" s="82">
        <v>0</v>
      </c>
      <c r="D207" s="83">
        <v>0</v>
      </c>
      <c r="E207" s="73" t="s">
        <v>1439</v>
      </c>
    </row>
    <row r="208" spans="1:5" outlineLevel="1" x14ac:dyDescent="0.2">
      <c r="A208" s="9" t="s">
        <v>201</v>
      </c>
      <c r="B208" s="10" t="s">
        <v>941</v>
      </c>
      <c r="C208" s="82">
        <v>0</v>
      </c>
      <c r="D208" s="83">
        <v>0</v>
      </c>
      <c r="E208" s="73" t="s">
        <v>1439</v>
      </c>
    </row>
    <row r="209" spans="1:6" outlineLevel="1" x14ac:dyDescent="0.2">
      <c r="A209" s="9" t="s">
        <v>202</v>
      </c>
      <c r="B209" s="10" t="s">
        <v>942</v>
      </c>
      <c r="C209" s="82">
        <v>0</v>
      </c>
      <c r="D209" s="83">
        <v>0</v>
      </c>
      <c r="E209" s="73" t="s">
        <v>1439</v>
      </c>
    </row>
    <row r="210" spans="1:6" outlineLevel="1" x14ac:dyDescent="0.2">
      <c r="A210" s="9" t="s">
        <v>203</v>
      </c>
      <c r="B210" s="10" t="s">
        <v>943</v>
      </c>
      <c r="C210" s="82">
        <v>0</v>
      </c>
      <c r="D210" s="83">
        <v>0</v>
      </c>
      <c r="E210" s="73" t="s">
        <v>1439</v>
      </c>
    </row>
    <row r="211" spans="1:6" outlineLevel="1" x14ac:dyDescent="0.2">
      <c r="A211" s="9" t="s">
        <v>204</v>
      </c>
      <c r="B211" s="10" t="s">
        <v>944</v>
      </c>
      <c r="C211" s="82">
        <v>-21163128.493000001</v>
      </c>
      <c r="D211" s="83">
        <v>0</v>
      </c>
      <c r="E211" s="73" t="s">
        <v>1439</v>
      </c>
    </row>
    <row r="212" spans="1:6" outlineLevel="1" x14ac:dyDescent="0.2">
      <c r="A212" s="9" t="s">
        <v>205</v>
      </c>
      <c r="B212" s="10" t="s">
        <v>945</v>
      </c>
      <c r="C212" s="82">
        <v>0</v>
      </c>
      <c r="D212" s="83">
        <v>0</v>
      </c>
      <c r="E212" s="73" t="s">
        <v>1439</v>
      </c>
    </row>
    <row r="213" spans="1:6" outlineLevel="1" x14ac:dyDescent="0.2">
      <c r="A213" s="9" t="s">
        <v>206</v>
      </c>
      <c r="B213" s="10" t="s">
        <v>946</v>
      </c>
      <c r="C213" s="82">
        <v>-26810.05</v>
      </c>
      <c r="D213" s="83">
        <v>0</v>
      </c>
      <c r="E213" s="73" t="s">
        <v>1439</v>
      </c>
    </row>
    <row r="214" spans="1:6" outlineLevel="1" x14ac:dyDescent="0.2">
      <c r="A214" s="9" t="s">
        <v>207</v>
      </c>
      <c r="B214" s="10" t="s">
        <v>947</v>
      </c>
      <c r="C214" s="82">
        <v>0</v>
      </c>
      <c r="D214" s="83">
        <v>0</v>
      </c>
      <c r="E214" s="73" t="s">
        <v>1439</v>
      </c>
    </row>
    <row r="215" spans="1:6" outlineLevel="1" x14ac:dyDescent="0.2">
      <c r="A215" s="9" t="s">
        <v>208</v>
      </c>
      <c r="B215" s="10" t="s">
        <v>948</v>
      </c>
      <c r="C215" s="82">
        <v>-65915.97</v>
      </c>
      <c r="D215" s="83">
        <v>0</v>
      </c>
      <c r="E215" s="73" t="s">
        <v>1439</v>
      </c>
    </row>
    <row r="216" spans="1:6" outlineLevel="1" x14ac:dyDescent="0.2">
      <c r="A216" s="9" t="s">
        <v>209</v>
      </c>
      <c r="B216" s="10" t="s">
        <v>949</v>
      </c>
      <c r="C216" s="82">
        <v>-155253.81</v>
      </c>
      <c r="D216" s="83">
        <v>0</v>
      </c>
      <c r="E216" s="73" t="s">
        <v>1439</v>
      </c>
    </row>
    <row r="217" spans="1:6" outlineLevel="1" x14ac:dyDescent="0.2">
      <c r="A217" s="9" t="s">
        <v>210</v>
      </c>
      <c r="B217" s="10" t="s">
        <v>950</v>
      </c>
      <c r="C217" s="82">
        <v>-3481872.79</v>
      </c>
      <c r="D217" s="83">
        <v>0</v>
      </c>
      <c r="E217" s="73" t="s">
        <v>1439</v>
      </c>
    </row>
    <row r="218" spans="1:6" outlineLevel="1" x14ac:dyDescent="0.2">
      <c r="A218" s="9" t="s">
        <v>211</v>
      </c>
      <c r="B218" s="10" t="s">
        <v>951</v>
      </c>
      <c r="C218" s="82">
        <v>-33376.9</v>
      </c>
      <c r="D218" s="83">
        <v>0</v>
      </c>
      <c r="E218" s="73" t="s">
        <v>1439</v>
      </c>
    </row>
    <row r="219" spans="1:6" outlineLevel="1" x14ac:dyDescent="0.2">
      <c r="A219" s="9" t="s">
        <v>212</v>
      </c>
      <c r="B219" s="10" t="s">
        <v>952</v>
      </c>
      <c r="C219" s="82">
        <v>-13928.710000000001</v>
      </c>
      <c r="D219" s="83">
        <v>0</v>
      </c>
      <c r="E219" s="73" t="s">
        <v>1439</v>
      </c>
    </row>
    <row r="220" spans="1:6" outlineLevel="1" x14ac:dyDescent="0.2">
      <c r="A220" s="9" t="s">
        <v>213</v>
      </c>
      <c r="B220" s="10" t="s">
        <v>953</v>
      </c>
      <c r="C220" s="82">
        <v>-350000.04</v>
      </c>
      <c r="D220" s="83">
        <v>0</v>
      </c>
      <c r="E220" s="73" t="s">
        <v>1439</v>
      </c>
    </row>
    <row r="221" spans="1:6" outlineLevel="1" x14ac:dyDescent="0.2">
      <c r="A221" s="9" t="s">
        <v>214</v>
      </c>
      <c r="B221" s="10" t="s">
        <v>954</v>
      </c>
      <c r="C221" s="82">
        <v>0</v>
      </c>
      <c r="D221" s="83">
        <v>0</v>
      </c>
      <c r="E221" s="73" t="s">
        <v>1439</v>
      </c>
    </row>
    <row r="222" spans="1:6" outlineLevel="1" x14ac:dyDescent="0.2">
      <c r="A222" s="9" t="s">
        <v>215</v>
      </c>
      <c r="B222" s="10" t="s">
        <v>955</v>
      </c>
      <c r="C222" s="82">
        <v>-25260449.890000001</v>
      </c>
      <c r="D222" s="83">
        <f>C222</f>
        <v>-25260449.890000001</v>
      </c>
      <c r="F222" s="61" t="s">
        <v>1685</v>
      </c>
    </row>
    <row r="223" spans="1:6" outlineLevel="1" x14ac:dyDescent="0.2">
      <c r="A223" s="9" t="s">
        <v>216</v>
      </c>
      <c r="B223" s="10" t="s">
        <v>956</v>
      </c>
      <c r="C223" s="82">
        <v>-307091.75</v>
      </c>
      <c r="D223" s="83">
        <v>0</v>
      </c>
      <c r="E223" s="73" t="s">
        <v>1439</v>
      </c>
    </row>
    <row r="224" spans="1:6" outlineLevel="1" x14ac:dyDescent="0.2">
      <c r="A224" s="9" t="s">
        <v>217</v>
      </c>
      <c r="B224" s="10" t="s">
        <v>957</v>
      </c>
      <c r="C224" s="82">
        <v>-23486803.460000001</v>
      </c>
      <c r="D224" s="83">
        <v>0</v>
      </c>
      <c r="E224" s="73" t="s">
        <v>1439</v>
      </c>
    </row>
    <row r="225" spans="1:5" outlineLevel="1" x14ac:dyDescent="0.2">
      <c r="A225" s="9" t="s">
        <v>218</v>
      </c>
      <c r="B225" s="10" t="s">
        <v>958</v>
      </c>
      <c r="C225" s="82">
        <v>63670</v>
      </c>
      <c r="D225" s="83">
        <v>0</v>
      </c>
      <c r="E225" s="73" t="s">
        <v>1439</v>
      </c>
    </row>
    <row r="226" spans="1:5" outlineLevel="1" x14ac:dyDescent="0.2">
      <c r="A226" s="9" t="s">
        <v>219</v>
      </c>
      <c r="B226" s="10" t="s">
        <v>958</v>
      </c>
      <c r="C226" s="82">
        <v>940193.6</v>
      </c>
      <c r="D226" s="83">
        <v>0</v>
      </c>
      <c r="E226" s="73" t="s">
        <v>1439</v>
      </c>
    </row>
    <row r="227" spans="1:5" outlineLevel="1" x14ac:dyDescent="0.2">
      <c r="A227" s="9" t="s">
        <v>220</v>
      </c>
      <c r="B227" s="10" t="s">
        <v>958</v>
      </c>
      <c r="C227" s="82">
        <v>-3599431.43</v>
      </c>
      <c r="D227" s="83">
        <v>0</v>
      </c>
      <c r="E227" s="73" t="s">
        <v>1439</v>
      </c>
    </row>
    <row r="228" spans="1:5" outlineLevel="1" x14ac:dyDescent="0.2">
      <c r="A228" s="9" t="s">
        <v>221</v>
      </c>
      <c r="B228" s="10" t="s">
        <v>959</v>
      </c>
      <c r="C228" s="82">
        <v>-170340.29</v>
      </c>
      <c r="D228" s="83">
        <v>0</v>
      </c>
      <c r="E228" s="73" t="s">
        <v>1439</v>
      </c>
    </row>
    <row r="229" spans="1:5" outlineLevel="1" x14ac:dyDescent="0.2">
      <c r="A229" s="9" t="s">
        <v>222</v>
      </c>
      <c r="B229" s="10" t="s">
        <v>960</v>
      </c>
      <c r="C229" s="82">
        <v>-253.12</v>
      </c>
      <c r="D229" s="83">
        <v>0</v>
      </c>
      <c r="E229" s="73" t="s">
        <v>1439</v>
      </c>
    </row>
    <row r="230" spans="1:5" outlineLevel="1" x14ac:dyDescent="0.2">
      <c r="A230" s="9" t="s">
        <v>223</v>
      </c>
      <c r="B230" s="10" t="s">
        <v>961</v>
      </c>
      <c r="C230" s="82">
        <v>-3087.71</v>
      </c>
      <c r="D230" s="83">
        <v>0</v>
      </c>
      <c r="E230" s="73" t="s">
        <v>1439</v>
      </c>
    </row>
    <row r="231" spans="1:5" outlineLevel="1" x14ac:dyDescent="0.2">
      <c r="A231" s="9" t="s">
        <v>224</v>
      </c>
      <c r="B231" s="10" t="s">
        <v>962</v>
      </c>
      <c r="C231" s="82">
        <v>0</v>
      </c>
      <c r="D231" s="83">
        <v>0</v>
      </c>
      <c r="E231" s="73" t="s">
        <v>1439</v>
      </c>
    </row>
    <row r="232" spans="1:5" outlineLevel="1" x14ac:dyDescent="0.2">
      <c r="A232" s="9" t="s">
        <v>225</v>
      </c>
      <c r="B232" s="10" t="s">
        <v>962</v>
      </c>
      <c r="C232" s="82">
        <v>0</v>
      </c>
      <c r="D232" s="83">
        <v>0</v>
      </c>
      <c r="E232" s="73" t="s">
        <v>1439</v>
      </c>
    </row>
    <row r="233" spans="1:5" outlineLevel="1" x14ac:dyDescent="0.2">
      <c r="A233" s="9" t="s">
        <v>226</v>
      </c>
      <c r="B233" s="10" t="s">
        <v>962</v>
      </c>
      <c r="C233" s="82">
        <v>-67893.460000000006</v>
      </c>
      <c r="D233" s="83">
        <v>0</v>
      </c>
      <c r="E233" s="73" t="s">
        <v>1439</v>
      </c>
    </row>
    <row r="234" spans="1:5" outlineLevel="1" x14ac:dyDescent="0.2">
      <c r="A234" s="9" t="s">
        <v>227</v>
      </c>
      <c r="B234" s="10" t="s">
        <v>963</v>
      </c>
      <c r="C234" s="82">
        <v>0</v>
      </c>
      <c r="D234" s="83">
        <v>0</v>
      </c>
      <c r="E234" s="73" t="s">
        <v>1439</v>
      </c>
    </row>
    <row r="235" spans="1:5" outlineLevel="1" x14ac:dyDescent="0.2">
      <c r="A235" s="9" t="s">
        <v>228</v>
      </c>
      <c r="B235" s="10" t="s">
        <v>963</v>
      </c>
      <c r="C235" s="82">
        <v>-12144210.67</v>
      </c>
      <c r="D235" s="83">
        <v>0</v>
      </c>
      <c r="E235" s="73" t="s">
        <v>1439</v>
      </c>
    </row>
    <row r="236" spans="1:5" outlineLevel="1" x14ac:dyDescent="0.2">
      <c r="A236" s="9" t="s">
        <v>229</v>
      </c>
      <c r="B236" s="10" t="s">
        <v>964</v>
      </c>
      <c r="C236" s="82">
        <v>-3782</v>
      </c>
      <c r="D236" s="83">
        <v>0</v>
      </c>
      <c r="E236" s="73" t="s">
        <v>1439</v>
      </c>
    </row>
    <row r="237" spans="1:5" outlineLevel="1" x14ac:dyDescent="0.2">
      <c r="A237" s="9" t="s">
        <v>230</v>
      </c>
      <c r="B237" s="10" t="s">
        <v>965</v>
      </c>
      <c r="C237" s="82">
        <v>-331047.53000000003</v>
      </c>
      <c r="D237" s="83">
        <v>0</v>
      </c>
      <c r="E237" s="73" t="s">
        <v>1439</v>
      </c>
    </row>
    <row r="238" spans="1:5" outlineLevel="1" x14ac:dyDescent="0.2">
      <c r="A238" s="9" t="s">
        <v>231</v>
      </c>
      <c r="B238" s="10" t="s">
        <v>966</v>
      </c>
      <c r="C238" s="82">
        <v>-71358.33</v>
      </c>
      <c r="D238" s="83">
        <v>0</v>
      </c>
      <c r="E238" s="73" t="s">
        <v>1439</v>
      </c>
    </row>
    <row r="239" spans="1:5" outlineLevel="1" x14ac:dyDescent="0.2">
      <c r="A239" s="9" t="s">
        <v>232</v>
      </c>
      <c r="B239" s="10" t="s">
        <v>966</v>
      </c>
      <c r="C239" s="82">
        <v>0</v>
      </c>
      <c r="D239" s="83">
        <v>0</v>
      </c>
      <c r="E239" s="73" t="s">
        <v>1439</v>
      </c>
    </row>
    <row r="240" spans="1:5" outlineLevel="1" x14ac:dyDescent="0.2">
      <c r="A240" s="9" t="s">
        <v>233</v>
      </c>
      <c r="B240" s="10" t="s">
        <v>966</v>
      </c>
      <c r="C240" s="82">
        <v>-15000</v>
      </c>
      <c r="D240" s="83">
        <v>0</v>
      </c>
      <c r="E240" s="73" t="s">
        <v>1439</v>
      </c>
    </row>
    <row r="241" spans="1:5" outlineLevel="1" x14ac:dyDescent="0.2">
      <c r="A241" s="9" t="s">
        <v>234</v>
      </c>
      <c r="B241" s="10" t="s">
        <v>967</v>
      </c>
      <c r="C241" s="82">
        <v>0</v>
      </c>
      <c r="D241" s="83">
        <v>0</v>
      </c>
      <c r="E241" s="73" t="s">
        <v>1439</v>
      </c>
    </row>
    <row r="242" spans="1:5" outlineLevel="1" x14ac:dyDescent="0.2">
      <c r="A242" s="9" t="s">
        <v>235</v>
      </c>
      <c r="B242" s="10" t="s">
        <v>967</v>
      </c>
      <c r="C242" s="82">
        <v>-23507</v>
      </c>
      <c r="D242" s="83">
        <v>0</v>
      </c>
      <c r="E242" s="73" t="s">
        <v>1439</v>
      </c>
    </row>
    <row r="243" spans="1:5" outlineLevel="1" x14ac:dyDescent="0.2">
      <c r="A243" s="9" t="s">
        <v>236</v>
      </c>
      <c r="B243" s="10" t="s">
        <v>968</v>
      </c>
      <c r="C243" s="82">
        <v>0</v>
      </c>
      <c r="D243" s="83">
        <v>0</v>
      </c>
      <c r="E243" s="73" t="s">
        <v>1439</v>
      </c>
    </row>
    <row r="244" spans="1:5" outlineLevel="1" x14ac:dyDescent="0.2">
      <c r="A244" s="9" t="s">
        <v>237</v>
      </c>
      <c r="B244" s="10" t="s">
        <v>968</v>
      </c>
      <c r="C244" s="82">
        <v>-19125</v>
      </c>
      <c r="D244" s="83">
        <v>0</v>
      </c>
      <c r="E244" s="73" t="s">
        <v>1439</v>
      </c>
    </row>
    <row r="245" spans="1:5" outlineLevel="1" x14ac:dyDescent="0.2">
      <c r="A245" s="9" t="s">
        <v>238</v>
      </c>
      <c r="B245" s="10" t="s">
        <v>969</v>
      </c>
      <c r="C245" s="82">
        <v>-365540.27</v>
      </c>
      <c r="D245" s="83">
        <v>0</v>
      </c>
      <c r="E245" s="73" t="s">
        <v>1439</v>
      </c>
    </row>
    <row r="246" spans="1:5" outlineLevel="1" x14ac:dyDescent="0.2">
      <c r="A246" s="9" t="s">
        <v>239</v>
      </c>
      <c r="B246" s="10" t="s">
        <v>970</v>
      </c>
      <c r="C246" s="82">
        <v>160</v>
      </c>
      <c r="D246" s="83">
        <v>0</v>
      </c>
      <c r="E246" s="73" t="s">
        <v>1439</v>
      </c>
    </row>
    <row r="247" spans="1:5" outlineLevel="1" x14ac:dyDescent="0.2">
      <c r="A247" s="9" t="s">
        <v>240</v>
      </c>
      <c r="B247" s="10" t="s">
        <v>971</v>
      </c>
      <c r="C247" s="82">
        <v>0.44</v>
      </c>
      <c r="D247" s="83">
        <v>0</v>
      </c>
      <c r="E247" s="73" t="s">
        <v>1439</v>
      </c>
    </row>
    <row r="248" spans="1:5" outlineLevel="1" x14ac:dyDescent="0.2">
      <c r="A248" s="9" t="s">
        <v>241</v>
      </c>
      <c r="B248" s="10" t="s">
        <v>972</v>
      </c>
      <c r="C248" s="82">
        <v>0</v>
      </c>
      <c r="D248" s="83">
        <v>0</v>
      </c>
      <c r="E248" s="73" t="s">
        <v>1439</v>
      </c>
    </row>
    <row r="249" spans="1:5" outlineLevel="1" x14ac:dyDescent="0.2">
      <c r="A249" s="9" t="s">
        <v>242</v>
      </c>
      <c r="B249" s="10" t="s">
        <v>973</v>
      </c>
      <c r="C249" s="82">
        <v>0</v>
      </c>
      <c r="D249" s="83">
        <v>0</v>
      </c>
      <c r="E249" s="73" t="s">
        <v>1439</v>
      </c>
    </row>
    <row r="250" spans="1:5" outlineLevel="1" x14ac:dyDescent="0.2">
      <c r="A250" s="9" t="s">
        <v>243</v>
      </c>
      <c r="B250" s="10" t="s">
        <v>974</v>
      </c>
      <c r="C250" s="82">
        <v>-70</v>
      </c>
      <c r="D250" s="83">
        <v>0</v>
      </c>
      <c r="E250" s="73" t="s">
        <v>1439</v>
      </c>
    </row>
    <row r="251" spans="1:5" outlineLevel="1" x14ac:dyDescent="0.2">
      <c r="A251" s="9" t="s">
        <v>244</v>
      </c>
      <c r="B251" s="10" t="s">
        <v>975</v>
      </c>
      <c r="C251" s="82">
        <v>-2617.81</v>
      </c>
      <c r="D251" s="83">
        <v>0</v>
      </c>
      <c r="E251" s="73" t="s">
        <v>1439</v>
      </c>
    </row>
    <row r="252" spans="1:5" outlineLevel="1" x14ac:dyDescent="0.2">
      <c r="A252" s="9" t="s">
        <v>245</v>
      </c>
      <c r="B252" s="10" t="s">
        <v>976</v>
      </c>
      <c r="C252" s="82">
        <v>-3194.44</v>
      </c>
      <c r="D252" s="83">
        <v>0</v>
      </c>
      <c r="E252" s="73" t="s">
        <v>1439</v>
      </c>
    </row>
    <row r="253" spans="1:5" outlineLevel="1" x14ac:dyDescent="0.2">
      <c r="A253" s="9" t="s">
        <v>246</v>
      </c>
      <c r="B253" s="10" t="s">
        <v>977</v>
      </c>
      <c r="C253" s="82">
        <v>-5187530.74</v>
      </c>
      <c r="D253" s="83">
        <v>0</v>
      </c>
      <c r="E253" s="73" t="s">
        <v>1439</v>
      </c>
    </row>
    <row r="254" spans="1:5" outlineLevel="1" x14ac:dyDescent="0.2">
      <c r="A254" s="9" t="s">
        <v>247</v>
      </c>
      <c r="B254" s="10" t="s">
        <v>978</v>
      </c>
      <c r="C254" s="82">
        <v>-19985.28</v>
      </c>
      <c r="D254" s="83">
        <v>0</v>
      </c>
      <c r="E254" s="73" t="s">
        <v>1439</v>
      </c>
    </row>
    <row r="255" spans="1:5" outlineLevel="1" x14ac:dyDescent="0.2">
      <c r="A255" s="9" t="s">
        <v>248</v>
      </c>
      <c r="B255" s="10" t="s">
        <v>979</v>
      </c>
      <c r="C255" s="82">
        <v>-522.93399999999997</v>
      </c>
      <c r="D255" s="83">
        <v>0</v>
      </c>
      <c r="E255" s="73" t="s">
        <v>1439</v>
      </c>
    </row>
    <row r="256" spans="1:5" outlineLevel="1" x14ac:dyDescent="0.2">
      <c r="A256" s="9" t="s">
        <v>249</v>
      </c>
      <c r="B256" s="10" t="s">
        <v>980</v>
      </c>
      <c r="C256" s="82">
        <v>-84201</v>
      </c>
      <c r="D256" s="83">
        <v>0</v>
      </c>
      <c r="E256" s="73" t="s">
        <v>1439</v>
      </c>
    </row>
    <row r="257" spans="1:5" outlineLevel="1" x14ac:dyDescent="0.2">
      <c r="A257" s="9" t="s">
        <v>250</v>
      </c>
      <c r="B257" s="10" t="s">
        <v>981</v>
      </c>
      <c r="C257" s="82">
        <v>0</v>
      </c>
      <c r="D257" s="83">
        <v>0</v>
      </c>
      <c r="E257" s="73" t="s">
        <v>1439</v>
      </c>
    </row>
    <row r="258" spans="1:5" outlineLevel="1" x14ac:dyDescent="0.2">
      <c r="A258" s="9" t="s">
        <v>251</v>
      </c>
      <c r="B258" s="10" t="s">
        <v>982</v>
      </c>
      <c r="C258" s="82">
        <v>0</v>
      </c>
      <c r="D258" s="83">
        <v>0</v>
      </c>
      <c r="E258" s="73" t="s">
        <v>1439</v>
      </c>
    </row>
    <row r="259" spans="1:5" outlineLevel="1" x14ac:dyDescent="0.2">
      <c r="A259" s="9" t="s">
        <v>252</v>
      </c>
      <c r="B259" s="10" t="s">
        <v>983</v>
      </c>
      <c r="C259" s="82">
        <v>-139545.96</v>
      </c>
      <c r="D259" s="83">
        <v>0</v>
      </c>
      <c r="E259" s="73" t="s">
        <v>1439</v>
      </c>
    </row>
    <row r="260" spans="1:5" outlineLevel="1" x14ac:dyDescent="0.2">
      <c r="A260" s="9" t="s">
        <v>253</v>
      </c>
      <c r="B260" s="10" t="s">
        <v>984</v>
      </c>
      <c r="C260" s="82">
        <v>-23091.63</v>
      </c>
      <c r="D260" s="83">
        <v>0</v>
      </c>
      <c r="E260" s="73" t="s">
        <v>1439</v>
      </c>
    </row>
    <row r="261" spans="1:5" outlineLevel="1" x14ac:dyDescent="0.2">
      <c r="A261" s="9" t="s">
        <v>254</v>
      </c>
      <c r="B261" s="10" t="s">
        <v>985</v>
      </c>
      <c r="C261" s="82">
        <v>-729371.73</v>
      </c>
      <c r="D261" s="83">
        <v>0</v>
      </c>
      <c r="E261" s="73" t="s">
        <v>1439</v>
      </c>
    </row>
    <row r="262" spans="1:5" outlineLevel="1" x14ac:dyDescent="0.2">
      <c r="A262" s="9" t="s">
        <v>255</v>
      </c>
      <c r="B262" s="10" t="s">
        <v>986</v>
      </c>
      <c r="C262" s="82">
        <v>-49.660000000000004</v>
      </c>
      <c r="D262" s="83">
        <v>0</v>
      </c>
      <c r="E262" s="73" t="s">
        <v>1439</v>
      </c>
    </row>
    <row r="263" spans="1:5" outlineLevel="1" x14ac:dyDescent="0.2">
      <c r="A263" s="9" t="s">
        <v>256</v>
      </c>
      <c r="B263" s="10" t="s">
        <v>987</v>
      </c>
      <c r="C263" s="82">
        <v>-504791.41000000003</v>
      </c>
      <c r="D263" s="83">
        <v>0</v>
      </c>
      <c r="E263" s="73" t="s">
        <v>1439</v>
      </c>
    </row>
    <row r="264" spans="1:5" outlineLevel="1" x14ac:dyDescent="0.2">
      <c r="A264" s="9" t="s">
        <v>257</v>
      </c>
      <c r="B264" s="10" t="s">
        <v>988</v>
      </c>
      <c r="C264" s="82">
        <v>-899625.35</v>
      </c>
      <c r="D264" s="83">
        <v>0</v>
      </c>
      <c r="E264" s="73" t="s">
        <v>1439</v>
      </c>
    </row>
    <row r="265" spans="1:5" outlineLevel="1" x14ac:dyDescent="0.2">
      <c r="A265" s="9" t="s">
        <v>258</v>
      </c>
      <c r="B265" s="10" t="s">
        <v>989</v>
      </c>
      <c r="C265" s="82">
        <v>-151292.70000000001</v>
      </c>
      <c r="D265" s="83">
        <v>0</v>
      </c>
      <c r="E265" s="73" t="s">
        <v>1439</v>
      </c>
    </row>
    <row r="266" spans="1:5" outlineLevel="1" x14ac:dyDescent="0.2">
      <c r="A266" s="9" t="s">
        <v>259</v>
      </c>
      <c r="B266" s="10" t="s">
        <v>990</v>
      </c>
      <c r="C266" s="82">
        <v>-12580.44</v>
      </c>
      <c r="D266" s="83">
        <v>0</v>
      </c>
      <c r="E266" s="73" t="s">
        <v>1439</v>
      </c>
    </row>
    <row r="267" spans="1:5" outlineLevel="1" x14ac:dyDescent="0.2">
      <c r="A267" s="9" t="s">
        <v>260</v>
      </c>
      <c r="B267" s="10" t="s">
        <v>991</v>
      </c>
      <c r="C267" s="82">
        <v>-1053.2</v>
      </c>
      <c r="D267" s="83">
        <v>0</v>
      </c>
      <c r="E267" s="73" t="s">
        <v>1439</v>
      </c>
    </row>
    <row r="268" spans="1:5" outlineLevel="1" x14ac:dyDescent="0.2">
      <c r="A268" s="9" t="s">
        <v>261</v>
      </c>
      <c r="B268" s="10" t="s">
        <v>992</v>
      </c>
      <c r="C268" s="82">
        <v>-2048877.2339999999</v>
      </c>
      <c r="D268" s="83">
        <v>0</v>
      </c>
      <c r="E268" s="73" t="s">
        <v>1439</v>
      </c>
    </row>
    <row r="269" spans="1:5" outlineLevel="1" x14ac:dyDescent="0.2">
      <c r="A269" s="9" t="s">
        <v>262</v>
      </c>
      <c r="B269" s="10" t="s">
        <v>993</v>
      </c>
      <c r="C269" s="82">
        <v>-2950021.531</v>
      </c>
      <c r="D269" s="83">
        <v>0</v>
      </c>
      <c r="E269" s="73" t="s">
        <v>1439</v>
      </c>
    </row>
    <row r="270" spans="1:5" outlineLevel="1" x14ac:dyDescent="0.2">
      <c r="A270" s="9" t="s">
        <v>263</v>
      </c>
      <c r="B270" s="10" t="s">
        <v>994</v>
      </c>
      <c r="C270" s="82">
        <v>-1349912</v>
      </c>
      <c r="D270" s="83">
        <v>0</v>
      </c>
      <c r="E270" s="73" t="s">
        <v>1439</v>
      </c>
    </row>
    <row r="271" spans="1:5" outlineLevel="1" x14ac:dyDescent="0.2">
      <c r="A271" s="9" t="s">
        <v>264</v>
      </c>
      <c r="B271" s="10" t="s">
        <v>995</v>
      </c>
      <c r="C271" s="82">
        <v>-798.57</v>
      </c>
      <c r="D271" s="83">
        <v>0</v>
      </c>
      <c r="E271" s="73" t="s">
        <v>1439</v>
      </c>
    </row>
    <row r="272" spans="1:5" outlineLevel="1" x14ac:dyDescent="0.2">
      <c r="A272" s="9" t="s">
        <v>265</v>
      </c>
      <c r="B272" s="10" t="s">
        <v>996</v>
      </c>
      <c r="C272" s="82">
        <v>-15</v>
      </c>
      <c r="D272" s="83">
        <v>0</v>
      </c>
      <c r="E272" s="73" t="s">
        <v>1439</v>
      </c>
    </row>
    <row r="273" spans="1:5" outlineLevel="1" x14ac:dyDescent="0.2">
      <c r="A273" s="9" t="s">
        <v>266</v>
      </c>
      <c r="B273" s="10" t="s">
        <v>997</v>
      </c>
      <c r="C273" s="82">
        <v>-151944.448</v>
      </c>
      <c r="D273" s="83">
        <v>0</v>
      </c>
      <c r="E273" s="73" t="s">
        <v>1439</v>
      </c>
    </row>
    <row r="274" spans="1:5" outlineLevel="1" x14ac:dyDescent="0.2">
      <c r="A274" s="9" t="s">
        <v>267</v>
      </c>
      <c r="B274" s="10" t="s">
        <v>920</v>
      </c>
      <c r="C274" s="82">
        <v>-196369.62</v>
      </c>
      <c r="D274" s="83">
        <v>0</v>
      </c>
      <c r="E274" s="73" t="s">
        <v>1439</v>
      </c>
    </row>
    <row r="275" spans="1:5" outlineLevel="1" x14ac:dyDescent="0.2">
      <c r="A275" s="9" t="s">
        <v>268</v>
      </c>
      <c r="B275" s="10" t="s">
        <v>998</v>
      </c>
      <c r="C275" s="82">
        <v>-5805.27</v>
      </c>
      <c r="D275" s="83">
        <v>0</v>
      </c>
      <c r="E275" s="73" t="s">
        <v>1439</v>
      </c>
    </row>
    <row r="276" spans="1:5" outlineLevel="1" x14ac:dyDescent="0.2">
      <c r="A276" s="9" t="s">
        <v>269</v>
      </c>
      <c r="B276" s="10" t="s">
        <v>999</v>
      </c>
      <c r="C276" s="82">
        <v>-2633.98</v>
      </c>
      <c r="D276" s="83">
        <v>0</v>
      </c>
      <c r="E276" s="73" t="s">
        <v>1439</v>
      </c>
    </row>
    <row r="277" spans="1:5" outlineLevel="1" x14ac:dyDescent="0.2">
      <c r="A277" s="9" t="s">
        <v>270</v>
      </c>
      <c r="B277" s="10" t="s">
        <v>1000</v>
      </c>
      <c r="C277" s="82">
        <v>-200793.38</v>
      </c>
      <c r="D277" s="83">
        <v>0</v>
      </c>
      <c r="E277" s="73" t="s">
        <v>1439</v>
      </c>
    </row>
    <row r="278" spans="1:5" outlineLevel="1" x14ac:dyDescent="0.2">
      <c r="A278" s="9" t="s">
        <v>271</v>
      </c>
      <c r="B278" s="10" t="s">
        <v>1001</v>
      </c>
      <c r="C278" s="82">
        <v>0</v>
      </c>
      <c r="D278" s="83">
        <v>0</v>
      </c>
      <c r="E278" s="73" t="s">
        <v>1439</v>
      </c>
    </row>
    <row r="279" spans="1:5" outlineLevel="1" x14ac:dyDescent="0.2">
      <c r="A279" s="9" t="s">
        <v>272</v>
      </c>
      <c r="B279" s="10" t="s">
        <v>1002</v>
      </c>
      <c r="C279" s="82">
        <v>-174750</v>
      </c>
      <c r="D279" s="83">
        <v>0</v>
      </c>
      <c r="E279" s="73" t="s">
        <v>1439</v>
      </c>
    </row>
    <row r="280" spans="1:5" outlineLevel="1" x14ac:dyDescent="0.2">
      <c r="A280" s="9" t="s">
        <v>273</v>
      </c>
      <c r="B280" s="10" t="s">
        <v>1003</v>
      </c>
      <c r="C280" s="82">
        <v>-6423.41</v>
      </c>
      <c r="D280" s="83">
        <v>0</v>
      </c>
      <c r="E280" s="73" t="s">
        <v>1439</v>
      </c>
    </row>
    <row r="281" spans="1:5" outlineLevel="1" x14ac:dyDescent="0.2">
      <c r="A281" s="9" t="s">
        <v>274</v>
      </c>
      <c r="B281" s="10" t="s">
        <v>1004</v>
      </c>
      <c r="C281" s="82">
        <v>133127.43</v>
      </c>
      <c r="D281" s="83">
        <v>0</v>
      </c>
      <c r="E281" s="73" t="s">
        <v>1439</v>
      </c>
    </row>
    <row r="282" spans="1:5" outlineLevel="1" x14ac:dyDescent="0.2">
      <c r="A282" s="9" t="s">
        <v>275</v>
      </c>
      <c r="B282" s="10" t="s">
        <v>1005</v>
      </c>
      <c r="C282" s="82">
        <v>-1053290.0220000001</v>
      </c>
      <c r="D282" s="83">
        <v>0</v>
      </c>
      <c r="E282" s="73" t="s">
        <v>1439</v>
      </c>
    </row>
    <row r="283" spans="1:5" outlineLevel="1" x14ac:dyDescent="0.2">
      <c r="A283" s="9" t="s">
        <v>276</v>
      </c>
      <c r="B283" s="10" t="s">
        <v>1006</v>
      </c>
      <c r="C283" s="82">
        <v>-62947.654000000002</v>
      </c>
      <c r="D283" s="83">
        <v>0</v>
      </c>
      <c r="E283" s="73" t="s">
        <v>1439</v>
      </c>
    </row>
    <row r="284" spans="1:5" outlineLevel="1" x14ac:dyDescent="0.2">
      <c r="A284" s="9" t="s">
        <v>277</v>
      </c>
      <c r="B284" s="10" t="s">
        <v>1007</v>
      </c>
      <c r="C284" s="82">
        <v>-1149493.1200000001</v>
      </c>
      <c r="D284" s="83">
        <v>0</v>
      </c>
      <c r="E284" s="73" t="s">
        <v>1439</v>
      </c>
    </row>
    <row r="285" spans="1:5" outlineLevel="1" x14ac:dyDescent="0.2">
      <c r="A285" s="9" t="s">
        <v>278</v>
      </c>
      <c r="B285" s="10" t="s">
        <v>1008</v>
      </c>
      <c r="C285" s="82">
        <v>-711604.15</v>
      </c>
      <c r="D285" s="83">
        <v>0</v>
      </c>
      <c r="E285" s="73" t="s">
        <v>1439</v>
      </c>
    </row>
    <row r="286" spans="1:5" outlineLevel="1" x14ac:dyDescent="0.2">
      <c r="A286" s="9" t="s">
        <v>279</v>
      </c>
      <c r="B286" s="10" t="s">
        <v>1009</v>
      </c>
      <c r="C286" s="82">
        <v>-70092.72</v>
      </c>
      <c r="D286" s="83">
        <v>0</v>
      </c>
      <c r="E286" s="73" t="s">
        <v>1439</v>
      </c>
    </row>
    <row r="287" spans="1:5" outlineLevel="1" x14ac:dyDescent="0.2">
      <c r="A287" s="9" t="s">
        <v>280</v>
      </c>
      <c r="B287" s="10" t="s">
        <v>1010</v>
      </c>
      <c r="C287" s="82">
        <v>-2077548.33</v>
      </c>
      <c r="D287" s="83">
        <v>0</v>
      </c>
      <c r="E287" s="73" t="s">
        <v>1439</v>
      </c>
    </row>
    <row r="288" spans="1:5" outlineLevel="1" x14ac:dyDescent="0.2">
      <c r="A288" s="9" t="s">
        <v>281</v>
      </c>
      <c r="B288" s="10" t="s">
        <v>1011</v>
      </c>
      <c r="C288" s="82">
        <v>0</v>
      </c>
      <c r="D288" s="83">
        <v>0</v>
      </c>
      <c r="E288" s="73" t="s">
        <v>1439</v>
      </c>
    </row>
    <row r="289" spans="1:5" outlineLevel="1" x14ac:dyDescent="0.2">
      <c r="A289" s="9" t="s">
        <v>282</v>
      </c>
      <c r="B289" s="10" t="s">
        <v>1011</v>
      </c>
      <c r="C289" s="82">
        <v>-290.86</v>
      </c>
      <c r="D289" s="83">
        <v>0</v>
      </c>
      <c r="E289" s="73" t="s">
        <v>1439</v>
      </c>
    </row>
    <row r="290" spans="1:5" outlineLevel="1" x14ac:dyDescent="0.2">
      <c r="A290" s="9" t="s">
        <v>283</v>
      </c>
      <c r="B290" s="10" t="s">
        <v>1012</v>
      </c>
      <c r="C290" s="82">
        <v>-2093458.56</v>
      </c>
      <c r="D290" s="83">
        <v>0</v>
      </c>
      <c r="E290" s="73" t="s">
        <v>1439</v>
      </c>
    </row>
    <row r="291" spans="1:5" outlineLevel="1" x14ac:dyDescent="0.2">
      <c r="A291" s="9" t="s">
        <v>284</v>
      </c>
      <c r="B291" s="10" t="s">
        <v>1013</v>
      </c>
      <c r="C291" s="82">
        <v>-1791099.87</v>
      </c>
      <c r="D291" s="83">
        <v>0</v>
      </c>
      <c r="E291" s="73" t="s">
        <v>1439</v>
      </c>
    </row>
    <row r="292" spans="1:5" outlineLevel="1" x14ac:dyDescent="0.2">
      <c r="A292" s="9" t="s">
        <v>285</v>
      </c>
      <c r="B292" s="10" t="s">
        <v>1014</v>
      </c>
      <c r="C292" s="82">
        <v>-242837.12</v>
      </c>
      <c r="D292" s="83">
        <v>0</v>
      </c>
      <c r="E292" s="73" t="s">
        <v>1439</v>
      </c>
    </row>
    <row r="293" spans="1:5" outlineLevel="1" x14ac:dyDescent="0.2">
      <c r="A293" s="9" t="s">
        <v>286</v>
      </c>
      <c r="B293" s="10" t="s">
        <v>1015</v>
      </c>
      <c r="C293" s="82">
        <v>-2828571.35</v>
      </c>
      <c r="D293" s="83">
        <v>0</v>
      </c>
      <c r="E293" s="73" t="s">
        <v>1439</v>
      </c>
    </row>
    <row r="294" spans="1:5" outlineLevel="1" x14ac:dyDescent="0.2">
      <c r="A294" s="9" t="s">
        <v>287</v>
      </c>
      <c r="B294" s="10" t="s">
        <v>1016</v>
      </c>
      <c r="C294" s="82">
        <v>-118004.337</v>
      </c>
      <c r="D294" s="83">
        <v>0</v>
      </c>
      <c r="E294" s="73" t="s">
        <v>1439</v>
      </c>
    </row>
    <row r="295" spans="1:5" outlineLevel="1" x14ac:dyDescent="0.2">
      <c r="A295" s="9" t="s">
        <v>288</v>
      </c>
      <c r="B295" s="10" t="s">
        <v>1017</v>
      </c>
      <c r="C295" s="82">
        <v>-554326.18000000005</v>
      </c>
      <c r="D295" s="83">
        <v>0</v>
      </c>
      <c r="E295" s="73" t="s">
        <v>1439</v>
      </c>
    </row>
    <row r="296" spans="1:5" outlineLevel="1" x14ac:dyDescent="0.2">
      <c r="A296" s="9" t="s">
        <v>289</v>
      </c>
      <c r="B296" s="10" t="s">
        <v>1018</v>
      </c>
      <c r="C296" s="82">
        <v>-190299.58000000002</v>
      </c>
      <c r="D296" s="83">
        <v>0</v>
      </c>
      <c r="E296" s="73" t="s">
        <v>1439</v>
      </c>
    </row>
    <row r="297" spans="1:5" outlineLevel="1" x14ac:dyDescent="0.2">
      <c r="A297" s="9" t="s">
        <v>290</v>
      </c>
      <c r="B297" s="10" t="s">
        <v>1019</v>
      </c>
      <c r="C297" s="82">
        <v>-173103.61000000002</v>
      </c>
      <c r="D297" s="83">
        <v>0</v>
      </c>
      <c r="E297" s="73" t="s">
        <v>1439</v>
      </c>
    </row>
    <row r="298" spans="1:5" outlineLevel="1" x14ac:dyDescent="0.2">
      <c r="A298" s="9" t="s">
        <v>291</v>
      </c>
      <c r="B298" s="10" t="s">
        <v>1020</v>
      </c>
      <c r="C298" s="82">
        <v>-1135746.6000000001</v>
      </c>
      <c r="D298" s="83">
        <v>0</v>
      </c>
      <c r="E298" s="73" t="s">
        <v>1439</v>
      </c>
    </row>
    <row r="299" spans="1:5" outlineLevel="1" x14ac:dyDescent="0.2">
      <c r="A299" s="9" t="s">
        <v>292</v>
      </c>
      <c r="B299" s="10" t="s">
        <v>1021</v>
      </c>
      <c r="C299" s="82">
        <v>0</v>
      </c>
      <c r="D299" s="83">
        <v>0</v>
      </c>
      <c r="E299" s="73" t="s">
        <v>1439</v>
      </c>
    </row>
    <row r="300" spans="1:5" outlineLevel="1" x14ac:dyDescent="0.2">
      <c r="A300" s="9" t="s">
        <v>293</v>
      </c>
      <c r="B300" s="10" t="s">
        <v>1022</v>
      </c>
      <c r="C300" s="82">
        <v>-2163930.54</v>
      </c>
      <c r="D300" s="83">
        <v>0</v>
      </c>
      <c r="E300" s="73" t="s">
        <v>1439</v>
      </c>
    </row>
    <row r="301" spans="1:5" outlineLevel="1" x14ac:dyDescent="0.2">
      <c r="A301" s="9" t="s">
        <v>294</v>
      </c>
      <c r="B301" s="10" t="s">
        <v>1023</v>
      </c>
      <c r="C301" s="82">
        <v>-627939.96</v>
      </c>
      <c r="D301" s="83">
        <v>0</v>
      </c>
      <c r="E301" s="73" t="s">
        <v>1439</v>
      </c>
    </row>
    <row r="302" spans="1:5" outlineLevel="1" x14ac:dyDescent="0.2">
      <c r="A302" s="9" t="s">
        <v>295</v>
      </c>
      <c r="B302" s="10" t="s">
        <v>1024</v>
      </c>
      <c r="C302" s="82">
        <v>79968</v>
      </c>
      <c r="D302" s="83">
        <v>0</v>
      </c>
      <c r="E302" s="73" t="s">
        <v>1439</v>
      </c>
    </row>
    <row r="303" spans="1:5" outlineLevel="1" x14ac:dyDescent="0.2">
      <c r="A303" s="9" t="s">
        <v>296</v>
      </c>
      <c r="B303" s="10" t="s">
        <v>1025</v>
      </c>
      <c r="C303" s="82">
        <v>12514</v>
      </c>
      <c r="D303" s="83">
        <v>0</v>
      </c>
      <c r="E303" s="73" t="s">
        <v>1439</v>
      </c>
    </row>
    <row r="304" spans="1:5" outlineLevel="1" x14ac:dyDescent="0.2">
      <c r="A304" s="9" t="s">
        <v>297</v>
      </c>
      <c r="B304" s="10" t="s">
        <v>1026</v>
      </c>
      <c r="C304" s="82">
        <v>0</v>
      </c>
      <c r="D304" s="83">
        <v>0</v>
      </c>
      <c r="E304" s="73" t="s">
        <v>1439</v>
      </c>
    </row>
    <row r="305" spans="1:6" outlineLevel="1" x14ac:dyDescent="0.2">
      <c r="A305" s="9" t="s">
        <v>298</v>
      </c>
      <c r="B305" s="10" t="s">
        <v>1027</v>
      </c>
      <c r="C305" s="82">
        <v>-117511.22</v>
      </c>
      <c r="D305" s="83">
        <f>C305</f>
        <v>-117511.22</v>
      </c>
      <c r="F305" s="61" t="s">
        <v>1686</v>
      </c>
    </row>
    <row r="306" spans="1:6" outlineLevel="1" x14ac:dyDescent="0.2">
      <c r="A306" s="9" t="s">
        <v>299</v>
      </c>
      <c r="B306" s="10" t="s">
        <v>1028</v>
      </c>
      <c r="C306" s="82">
        <v>-3738.01</v>
      </c>
      <c r="D306" s="83">
        <v>0</v>
      </c>
      <c r="E306" s="73" t="s">
        <v>1439</v>
      </c>
    </row>
    <row r="307" spans="1:6" outlineLevel="1" x14ac:dyDescent="0.2">
      <c r="A307" s="9" t="s">
        <v>300</v>
      </c>
      <c r="B307" s="10" t="s">
        <v>878</v>
      </c>
      <c r="C307" s="82">
        <v>0</v>
      </c>
      <c r="D307" s="83">
        <v>0</v>
      </c>
      <c r="E307" s="73" t="s">
        <v>1439</v>
      </c>
    </row>
    <row r="308" spans="1:6" outlineLevel="1" x14ac:dyDescent="0.2">
      <c r="A308" s="9" t="s">
        <v>301</v>
      </c>
      <c r="B308" s="10" t="s">
        <v>1029</v>
      </c>
      <c r="C308" s="82">
        <v>-1505492.1600000001</v>
      </c>
      <c r="D308" s="83">
        <v>0</v>
      </c>
      <c r="E308" s="73" t="s">
        <v>1439</v>
      </c>
    </row>
    <row r="309" spans="1:6" outlineLevel="1" x14ac:dyDescent="0.2">
      <c r="A309" s="9" t="s">
        <v>302</v>
      </c>
      <c r="B309" s="10" t="s">
        <v>1030</v>
      </c>
      <c r="C309" s="82">
        <v>-247226.85</v>
      </c>
      <c r="D309" s="83">
        <v>0</v>
      </c>
      <c r="E309" s="73" t="s">
        <v>1439</v>
      </c>
    </row>
    <row r="310" spans="1:6" outlineLevel="1" x14ac:dyDescent="0.2">
      <c r="A310" s="9" t="s">
        <v>303</v>
      </c>
      <c r="B310" s="10" t="s">
        <v>1031</v>
      </c>
      <c r="C310" s="82">
        <v>-275430.66000000003</v>
      </c>
      <c r="D310" s="83">
        <v>0</v>
      </c>
      <c r="E310" s="73" t="s">
        <v>1439</v>
      </c>
    </row>
    <row r="311" spans="1:6" outlineLevel="1" x14ac:dyDescent="0.2">
      <c r="A311" s="9" t="s">
        <v>304</v>
      </c>
      <c r="B311" s="10" t="s">
        <v>1032</v>
      </c>
      <c r="C311" s="82">
        <v>-152086</v>
      </c>
      <c r="D311" s="83">
        <v>0</v>
      </c>
      <c r="E311" s="73" t="s">
        <v>1439</v>
      </c>
    </row>
    <row r="312" spans="1:6" outlineLevel="1" x14ac:dyDescent="0.2">
      <c r="A312" s="9" t="s">
        <v>305</v>
      </c>
      <c r="B312" s="10" t="s">
        <v>1033</v>
      </c>
      <c r="C312" s="82">
        <v>-0.05</v>
      </c>
      <c r="D312" s="83">
        <v>0</v>
      </c>
      <c r="E312" s="73" t="s">
        <v>1439</v>
      </c>
    </row>
    <row r="313" spans="1:6" outlineLevel="1" x14ac:dyDescent="0.2">
      <c r="A313" s="9" t="s">
        <v>306</v>
      </c>
      <c r="B313" s="10" t="s">
        <v>1034</v>
      </c>
      <c r="C313" s="82">
        <v>-230827.7</v>
      </c>
      <c r="D313" s="83">
        <v>0</v>
      </c>
      <c r="E313" s="73" t="s">
        <v>1439</v>
      </c>
    </row>
    <row r="314" spans="1:6" outlineLevel="1" x14ac:dyDescent="0.2">
      <c r="A314" s="9" t="s">
        <v>307</v>
      </c>
      <c r="B314" s="10" t="s">
        <v>1035</v>
      </c>
      <c r="C314" s="82">
        <v>-1110643.6499999999</v>
      </c>
      <c r="D314" s="83">
        <v>0</v>
      </c>
      <c r="E314" s="73" t="s">
        <v>1439</v>
      </c>
    </row>
    <row r="315" spans="1:6" outlineLevel="1" x14ac:dyDescent="0.2">
      <c r="A315" s="9" t="s">
        <v>308</v>
      </c>
      <c r="B315" s="10" t="s">
        <v>1036</v>
      </c>
      <c r="C315" s="82">
        <v>-38320.94</v>
      </c>
      <c r="D315" s="83">
        <v>0</v>
      </c>
      <c r="E315" s="73" t="s">
        <v>1439</v>
      </c>
    </row>
    <row r="316" spans="1:6" outlineLevel="1" x14ac:dyDescent="0.2">
      <c r="A316" s="9" t="s">
        <v>309</v>
      </c>
      <c r="B316" s="10" t="s">
        <v>1037</v>
      </c>
      <c r="C316" s="82">
        <v>-93006.77</v>
      </c>
      <c r="D316" s="83">
        <v>0</v>
      </c>
      <c r="E316" s="73" t="s">
        <v>1439</v>
      </c>
    </row>
    <row r="317" spans="1:6" outlineLevel="1" x14ac:dyDescent="0.2">
      <c r="A317" s="9" t="s">
        <v>310</v>
      </c>
      <c r="B317" s="10" t="s">
        <v>1038</v>
      </c>
      <c r="C317" s="82">
        <v>-431564.12</v>
      </c>
      <c r="D317" s="83">
        <v>0</v>
      </c>
      <c r="E317" s="73" t="s">
        <v>1439</v>
      </c>
    </row>
    <row r="318" spans="1:6" outlineLevel="1" x14ac:dyDescent="0.2">
      <c r="A318" s="9" t="s">
        <v>311</v>
      </c>
      <c r="B318" s="10" t="s">
        <v>1039</v>
      </c>
      <c r="C318" s="82">
        <v>-1546438.13</v>
      </c>
      <c r="D318" s="83">
        <v>0</v>
      </c>
      <c r="E318" s="73" t="s">
        <v>1439</v>
      </c>
    </row>
    <row r="319" spans="1:6" outlineLevel="1" x14ac:dyDescent="0.2">
      <c r="A319" s="9" t="s">
        <v>312</v>
      </c>
      <c r="B319" s="10" t="s">
        <v>1040</v>
      </c>
      <c r="C319" s="82">
        <v>-542318.27</v>
      </c>
      <c r="D319" s="83">
        <v>0</v>
      </c>
      <c r="E319" s="73" t="s">
        <v>1439</v>
      </c>
    </row>
    <row r="320" spans="1:6" outlineLevel="1" x14ac:dyDescent="0.2">
      <c r="A320" s="9" t="s">
        <v>313</v>
      </c>
      <c r="B320" s="10" t="s">
        <v>1041</v>
      </c>
      <c r="C320" s="82">
        <v>0</v>
      </c>
      <c r="D320" s="83">
        <v>0</v>
      </c>
      <c r="E320" s="73" t="s">
        <v>1439</v>
      </c>
    </row>
    <row r="321" spans="1:17" outlineLevel="1" x14ac:dyDescent="0.2">
      <c r="A321" s="9" t="s">
        <v>314</v>
      </c>
      <c r="B321" s="10" t="s">
        <v>1042</v>
      </c>
      <c r="C321" s="82">
        <v>-4172897.47</v>
      </c>
      <c r="D321" s="83">
        <v>0</v>
      </c>
      <c r="E321" s="73" t="s">
        <v>1439</v>
      </c>
    </row>
    <row r="322" spans="1:17" outlineLevel="1" x14ac:dyDescent="0.2">
      <c r="A322" s="9" t="s">
        <v>315</v>
      </c>
      <c r="B322" s="10" t="s">
        <v>1043</v>
      </c>
      <c r="C322" s="82">
        <v>-103174.90000000001</v>
      </c>
      <c r="D322" s="83">
        <v>0</v>
      </c>
      <c r="E322" s="73" t="s">
        <v>1439</v>
      </c>
    </row>
    <row r="323" spans="1:17" outlineLevel="1" x14ac:dyDescent="0.2">
      <c r="A323" s="9" t="s">
        <v>316</v>
      </c>
      <c r="B323" s="10" t="s">
        <v>1044</v>
      </c>
      <c r="C323" s="82">
        <v>-684</v>
      </c>
      <c r="D323" s="83">
        <v>0</v>
      </c>
      <c r="E323" s="73" t="s">
        <v>1439</v>
      </c>
    </row>
    <row r="324" spans="1:17" outlineLevel="1" x14ac:dyDescent="0.2">
      <c r="A324" s="9" t="s">
        <v>317</v>
      </c>
      <c r="B324" s="10" t="s">
        <v>1045</v>
      </c>
      <c r="C324" s="82">
        <v>-28925.73</v>
      </c>
      <c r="D324" s="83">
        <v>0</v>
      </c>
      <c r="E324" s="73" t="s">
        <v>1439</v>
      </c>
    </row>
    <row r="325" spans="1:17" outlineLevel="1" x14ac:dyDescent="0.2">
      <c r="A325" s="9" t="s">
        <v>318</v>
      </c>
      <c r="B325" s="10" t="s">
        <v>1046</v>
      </c>
      <c r="C325" s="82">
        <v>-907096.92</v>
      </c>
      <c r="D325" s="83">
        <v>0</v>
      </c>
      <c r="E325" s="73" t="s">
        <v>1439</v>
      </c>
    </row>
    <row r="326" spans="1:17" outlineLevel="1" x14ac:dyDescent="0.2">
      <c r="A326" s="9" t="s">
        <v>319</v>
      </c>
      <c r="B326" s="10" t="s">
        <v>1047</v>
      </c>
      <c r="C326" s="82">
        <v>-53719.200000000004</v>
      </c>
      <c r="D326" s="83">
        <v>0</v>
      </c>
      <c r="E326" s="73" t="s">
        <v>1439</v>
      </c>
    </row>
    <row r="327" spans="1:17" outlineLevel="1" x14ac:dyDescent="0.2">
      <c r="A327" s="9" t="s">
        <v>320</v>
      </c>
      <c r="B327" s="10" t="s">
        <v>1048</v>
      </c>
      <c r="C327" s="83">
        <v>-85412469.099999994</v>
      </c>
      <c r="D327" s="83">
        <f>ROUND(C327*H327,0)</f>
        <v>0</v>
      </c>
      <c r="E327" s="73" t="s">
        <v>1439</v>
      </c>
      <c r="L327" s="75"/>
      <c r="O327" s="79">
        <v>1901001</v>
      </c>
      <c r="P327" s="2">
        <f>C158</f>
        <v>17089501.57</v>
      </c>
      <c r="Q327" s="56">
        <f>D158</f>
        <v>23223867</v>
      </c>
    </row>
    <row r="328" spans="1:17" outlineLevel="1" x14ac:dyDescent="0.2">
      <c r="A328" s="9" t="s">
        <v>321</v>
      </c>
      <c r="B328" s="10" t="s">
        <v>1049</v>
      </c>
      <c r="C328" s="83">
        <v>-307650137.38</v>
      </c>
      <c r="D328" s="83">
        <f>ROUND(C328*H328,0)</f>
        <v>-418082747</v>
      </c>
      <c r="H328" s="61">
        <f>K328/M328</f>
        <v>1.3589551760831136</v>
      </c>
      <c r="K328" s="59">
        <v>394858880</v>
      </c>
      <c r="L328" s="75" t="s">
        <v>1676</v>
      </c>
      <c r="M328" s="59">
        <f>P330*-1</f>
        <v>290560635.81</v>
      </c>
      <c r="O328" s="79" t="s">
        <v>321</v>
      </c>
      <c r="P328" s="2">
        <f>C328</f>
        <v>-307650137.38</v>
      </c>
      <c r="Q328" s="56">
        <f>D328</f>
        <v>-418082747</v>
      </c>
    </row>
    <row r="329" spans="1:17" outlineLevel="1" x14ac:dyDescent="0.2">
      <c r="A329" s="9" t="s">
        <v>322</v>
      </c>
      <c r="B329" s="10" t="s">
        <v>1050</v>
      </c>
      <c r="C329" s="83">
        <v>-57737500.280000001</v>
      </c>
      <c r="D329" s="83">
        <v>0</v>
      </c>
      <c r="E329" s="73" t="s">
        <v>1439</v>
      </c>
    </row>
    <row r="330" spans="1:17" outlineLevel="1" x14ac:dyDescent="0.2">
      <c r="A330" s="9" t="s">
        <v>323</v>
      </c>
      <c r="B330" s="10" t="s">
        <v>1051</v>
      </c>
      <c r="C330" s="83">
        <v>589613</v>
      </c>
      <c r="D330" s="83">
        <v>0</v>
      </c>
      <c r="E330" s="73" t="s">
        <v>1439</v>
      </c>
      <c r="O330" s="61" t="s">
        <v>1443</v>
      </c>
      <c r="P330" s="2">
        <f>SUM(P327:P328)</f>
        <v>-290560635.81</v>
      </c>
      <c r="Q330" s="56">
        <f>SUM(Q327:Q329)</f>
        <v>-394858880</v>
      </c>
    </row>
    <row r="331" spans="1:17" outlineLevel="1" x14ac:dyDescent="0.2">
      <c r="A331" s="9" t="s">
        <v>324</v>
      </c>
      <c r="B331" s="10" t="s">
        <v>888</v>
      </c>
      <c r="C331" s="83">
        <v>0</v>
      </c>
      <c r="D331" s="83">
        <v>0</v>
      </c>
      <c r="E331" s="73" t="s">
        <v>1439</v>
      </c>
    </row>
    <row r="332" spans="1:17" outlineLevel="1" x14ac:dyDescent="0.2">
      <c r="A332" s="9" t="s">
        <v>325</v>
      </c>
      <c r="B332" s="10" t="s">
        <v>893</v>
      </c>
      <c r="C332" s="83">
        <v>-12631818.32</v>
      </c>
      <c r="D332" s="83">
        <f>ROUND(C332*H332,0)</f>
        <v>0</v>
      </c>
      <c r="E332" s="73" t="s">
        <v>1439</v>
      </c>
      <c r="L332" s="75"/>
    </row>
    <row r="333" spans="1:17" outlineLevel="1" x14ac:dyDescent="0.2">
      <c r="A333" s="9" t="s">
        <v>326</v>
      </c>
      <c r="B333" s="10" t="s">
        <v>1052</v>
      </c>
      <c r="C333" s="83">
        <v>-4723865</v>
      </c>
      <c r="D333" s="83">
        <f>ROUND(C333*H333,0)</f>
        <v>0</v>
      </c>
      <c r="E333" s="73" t="s">
        <v>1439</v>
      </c>
      <c r="L333" s="75"/>
    </row>
    <row r="334" spans="1:17" outlineLevel="1" x14ac:dyDescent="0.2">
      <c r="A334" s="9" t="s">
        <v>327</v>
      </c>
      <c r="B334" s="10" t="s">
        <v>1053</v>
      </c>
      <c r="C334" s="83">
        <v>-5921849</v>
      </c>
      <c r="D334" s="83">
        <f>ROUND(C334*H334,0)</f>
        <v>0</v>
      </c>
      <c r="E334" s="73" t="s">
        <v>1439</v>
      </c>
      <c r="L334" s="75"/>
    </row>
    <row r="335" spans="1:17" outlineLevel="1" x14ac:dyDescent="0.2">
      <c r="A335" s="9" t="s">
        <v>328</v>
      </c>
      <c r="B335" s="10" t="s">
        <v>1054</v>
      </c>
      <c r="C335" s="82">
        <v>-135278.65</v>
      </c>
      <c r="D335" s="83">
        <v>0</v>
      </c>
      <c r="E335" s="73" t="s">
        <v>1439</v>
      </c>
    </row>
    <row r="336" spans="1:17" outlineLevel="1" x14ac:dyDescent="0.2">
      <c r="A336" s="9" t="s">
        <v>329</v>
      </c>
      <c r="B336" s="10" t="s">
        <v>1055</v>
      </c>
      <c r="C336" s="82">
        <v>-55447034.149999999</v>
      </c>
      <c r="D336" s="83">
        <v>0</v>
      </c>
      <c r="E336" s="73" t="s">
        <v>1439</v>
      </c>
    </row>
    <row r="337" spans="1:16" outlineLevel="1" x14ac:dyDescent="0.2">
      <c r="A337" s="9" t="s">
        <v>330</v>
      </c>
      <c r="B337" s="10" t="s">
        <v>1056</v>
      </c>
      <c r="C337" s="82">
        <v>-69583721.069999993</v>
      </c>
      <c r="D337" s="83">
        <v>0</v>
      </c>
      <c r="E337" s="73" t="s">
        <v>1439</v>
      </c>
    </row>
    <row r="338" spans="1:16" s="12" customFormat="1" x14ac:dyDescent="0.2">
      <c r="A338" s="11"/>
      <c r="B338" s="11" t="s">
        <v>1057</v>
      </c>
      <c r="C338" s="84">
        <f>SUM(C177:C337)</f>
        <v>-957490069.25500011</v>
      </c>
      <c r="D338" s="85">
        <f>SUM(D177:D337)</f>
        <v>-506869288.11000001</v>
      </c>
      <c r="E338" s="77"/>
      <c r="F338" s="78"/>
      <c r="G338" s="78"/>
      <c r="H338" s="78"/>
      <c r="I338" s="78"/>
      <c r="J338" s="78"/>
      <c r="K338" s="76"/>
      <c r="L338" s="78"/>
      <c r="M338" s="76"/>
      <c r="N338" s="78"/>
      <c r="O338" s="78"/>
      <c r="P338" s="11"/>
    </row>
    <row r="339" spans="1:16" outlineLevel="1" x14ac:dyDescent="0.2">
      <c r="A339" s="9" t="s">
        <v>331</v>
      </c>
      <c r="B339" s="10" t="s">
        <v>1058</v>
      </c>
      <c r="C339" s="82">
        <v>-9.9999999999909051E-3</v>
      </c>
      <c r="D339" s="83">
        <v>0</v>
      </c>
      <c r="E339" s="73" t="s">
        <v>1439</v>
      </c>
    </row>
    <row r="340" spans="1:16" outlineLevel="1" x14ac:dyDescent="0.2">
      <c r="A340" s="9" t="s">
        <v>332</v>
      </c>
      <c r="B340" s="10" t="s">
        <v>1059</v>
      </c>
      <c r="C340" s="82">
        <v>81034541.320000008</v>
      </c>
      <c r="D340" s="83">
        <f>ROUND(C340*H340,0)</f>
        <v>80215691</v>
      </c>
      <c r="F340" s="61" t="s">
        <v>1687</v>
      </c>
      <c r="H340" s="61">
        <f>ROUND(K340/M340,8)</f>
        <v>0.98989505</v>
      </c>
      <c r="K340" s="59">
        <v>84401299</v>
      </c>
      <c r="L340" s="75" t="s">
        <v>1676</v>
      </c>
      <c r="M340" s="59">
        <v>85262876</v>
      </c>
    </row>
    <row r="341" spans="1:16" outlineLevel="1" x14ac:dyDescent="0.2">
      <c r="A341" s="9" t="s">
        <v>333</v>
      </c>
      <c r="B341" s="10" t="s">
        <v>1060</v>
      </c>
      <c r="C341" s="82">
        <v>365154.42</v>
      </c>
      <c r="D341" s="83">
        <f t="shared" ref="D341:D344" si="12">ROUND(C341*H341,0)</f>
        <v>361465</v>
      </c>
      <c r="F341" s="61" t="s">
        <v>1687</v>
      </c>
      <c r="H341" s="61">
        <f t="shared" ref="H341:H346" si="13">ROUND(K341/M341,8)</f>
        <v>0.98989505</v>
      </c>
      <c r="K341" s="59">
        <v>84401299</v>
      </c>
      <c r="L341" s="75" t="s">
        <v>1676</v>
      </c>
      <c r="M341" s="59">
        <v>85262876</v>
      </c>
    </row>
    <row r="342" spans="1:16" outlineLevel="1" x14ac:dyDescent="0.2">
      <c r="A342" s="9" t="s">
        <v>334</v>
      </c>
      <c r="B342" s="10" t="s">
        <v>1061</v>
      </c>
      <c r="C342" s="82">
        <v>3535477.0900000003</v>
      </c>
      <c r="D342" s="83">
        <f t="shared" si="12"/>
        <v>3499751</v>
      </c>
      <c r="F342" s="61" t="s">
        <v>1687</v>
      </c>
      <c r="H342" s="61">
        <f t="shared" si="13"/>
        <v>0.98989505</v>
      </c>
      <c r="K342" s="59">
        <v>84401299</v>
      </c>
      <c r="L342" s="75" t="s">
        <v>1676</v>
      </c>
      <c r="M342" s="59">
        <v>85262876</v>
      </c>
    </row>
    <row r="343" spans="1:16" outlineLevel="1" x14ac:dyDescent="0.2">
      <c r="A343" s="9" t="s">
        <v>335</v>
      </c>
      <c r="B343" s="10" t="s">
        <v>1062</v>
      </c>
      <c r="C343" s="82">
        <v>38616</v>
      </c>
      <c r="D343" s="83">
        <f t="shared" si="12"/>
        <v>38226</v>
      </c>
      <c r="F343" s="61" t="s">
        <v>1687</v>
      </c>
      <c r="H343" s="61">
        <f t="shared" si="13"/>
        <v>0.98989505</v>
      </c>
      <c r="K343" s="59">
        <v>84401299</v>
      </c>
      <c r="L343" s="75" t="s">
        <v>1676</v>
      </c>
      <c r="M343" s="59">
        <v>85262876</v>
      </c>
    </row>
    <row r="344" spans="1:16" outlineLevel="1" x14ac:dyDescent="0.2">
      <c r="A344" s="9" t="s">
        <v>336</v>
      </c>
      <c r="B344" s="10" t="s">
        <v>1063</v>
      </c>
      <c r="C344" s="82">
        <v>289086.71999999997</v>
      </c>
      <c r="D344" s="83">
        <f t="shared" si="12"/>
        <v>286166</v>
      </c>
      <c r="F344" s="61" t="s">
        <v>1687</v>
      </c>
      <c r="H344" s="61">
        <f t="shared" si="13"/>
        <v>0.98989505</v>
      </c>
      <c r="K344" s="59">
        <v>84401299</v>
      </c>
      <c r="L344" s="75" t="s">
        <v>1676</v>
      </c>
      <c r="M344" s="59">
        <v>85262876</v>
      </c>
    </row>
    <row r="345" spans="1:16" outlineLevel="1" x14ac:dyDescent="0.2">
      <c r="A345" s="9" t="s">
        <v>337</v>
      </c>
      <c r="B345" s="10" t="s">
        <v>959</v>
      </c>
      <c r="C345" s="82">
        <v>3620727.1199999992</v>
      </c>
      <c r="D345" s="83">
        <f>ROUND(C345*H345,0)</f>
        <v>3584520</v>
      </c>
      <c r="F345" s="61" t="s">
        <v>1688</v>
      </c>
      <c r="H345" s="80">
        <f t="shared" si="13"/>
        <v>0.99000001999999998</v>
      </c>
      <c r="K345" s="59">
        <v>2348383</v>
      </c>
      <c r="L345" s="75" t="s">
        <v>1676</v>
      </c>
      <c r="M345" s="59">
        <v>2372104</v>
      </c>
    </row>
    <row r="346" spans="1:16" outlineLevel="1" x14ac:dyDescent="0.2">
      <c r="A346" s="9" t="s">
        <v>338</v>
      </c>
      <c r="B346" s="10" t="s">
        <v>960</v>
      </c>
      <c r="C346" s="82">
        <v>48654.049999999988</v>
      </c>
      <c r="D346" s="83">
        <f>ROUND(C346*H346,0)</f>
        <v>48167</v>
      </c>
      <c r="F346" s="61" t="s">
        <v>1689</v>
      </c>
      <c r="H346" s="80">
        <f t="shared" si="13"/>
        <v>0.98999495999999998</v>
      </c>
      <c r="K346" s="59">
        <v>39283</v>
      </c>
      <c r="L346" s="75" t="s">
        <v>1676</v>
      </c>
      <c r="M346" s="59">
        <v>39680</v>
      </c>
    </row>
    <row r="347" spans="1:16" outlineLevel="1" x14ac:dyDescent="0.2">
      <c r="A347" s="9" t="s">
        <v>339</v>
      </c>
      <c r="B347" s="10" t="s">
        <v>1064</v>
      </c>
      <c r="C347" s="82">
        <v>3975.21</v>
      </c>
      <c r="D347" s="83">
        <f>ROUND(C347*H347,0)</f>
        <v>3917</v>
      </c>
      <c r="F347" s="61" t="s">
        <v>1692</v>
      </c>
      <c r="H347" s="61">
        <f>ROUND(K347/M347,8)</f>
        <v>0.98524518999999999</v>
      </c>
      <c r="K347" s="59">
        <v>12225611</v>
      </c>
      <c r="L347" s="75" t="s">
        <v>1676</v>
      </c>
      <c r="M347" s="59">
        <v>12408699</v>
      </c>
    </row>
    <row r="348" spans="1:16" outlineLevel="1" x14ac:dyDescent="0.2">
      <c r="A348" s="9" t="s">
        <v>340</v>
      </c>
      <c r="B348" s="10" t="s">
        <v>963</v>
      </c>
      <c r="C348" s="82">
        <v>13879.36</v>
      </c>
      <c r="D348" s="83">
        <f t="shared" ref="D348:D351" si="14">ROUND(C348*H348,0)</f>
        <v>13675</v>
      </c>
      <c r="F348" s="61" t="s">
        <v>1692</v>
      </c>
      <c r="H348" s="61">
        <f t="shared" ref="H348:H351" si="15">ROUND(K348/M348,8)</f>
        <v>0.98524518999999999</v>
      </c>
      <c r="K348" s="59">
        <v>12225611</v>
      </c>
      <c r="L348" s="75" t="s">
        <v>1676</v>
      </c>
      <c r="M348" s="59">
        <v>12408699</v>
      </c>
    </row>
    <row r="349" spans="1:16" outlineLevel="1" x14ac:dyDescent="0.2">
      <c r="A349" s="9" t="s">
        <v>341</v>
      </c>
      <c r="B349" s="10" t="s">
        <v>963</v>
      </c>
      <c r="C349" s="82">
        <v>-3536.21</v>
      </c>
      <c r="D349" s="83">
        <f t="shared" si="14"/>
        <v>-3484</v>
      </c>
      <c r="F349" s="61" t="s">
        <v>1692</v>
      </c>
      <c r="H349" s="61">
        <f t="shared" si="15"/>
        <v>0.98524518999999999</v>
      </c>
      <c r="K349" s="59">
        <v>12225611</v>
      </c>
      <c r="L349" s="75" t="s">
        <v>1676</v>
      </c>
      <c r="M349" s="59">
        <v>12408699</v>
      </c>
    </row>
    <row r="350" spans="1:16" outlineLevel="1" x14ac:dyDescent="0.2">
      <c r="A350" s="9" t="s">
        <v>342</v>
      </c>
      <c r="B350" s="10" t="s">
        <v>963</v>
      </c>
      <c r="C350" s="82">
        <v>4071214.26</v>
      </c>
      <c r="D350" s="83">
        <f t="shared" si="14"/>
        <v>4011144</v>
      </c>
      <c r="F350" s="61" t="s">
        <v>1692</v>
      </c>
      <c r="H350" s="61">
        <f t="shared" si="15"/>
        <v>0.98524518999999999</v>
      </c>
      <c r="K350" s="59">
        <v>12225611</v>
      </c>
      <c r="L350" s="75" t="s">
        <v>1676</v>
      </c>
      <c r="M350" s="59">
        <v>12408699</v>
      </c>
    </row>
    <row r="351" spans="1:16" outlineLevel="1" x14ac:dyDescent="0.2">
      <c r="A351" s="9" t="s">
        <v>343</v>
      </c>
      <c r="B351" s="10" t="s">
        <v>963</v>
      </c>
      <c r="C351" s="82">
        <v>8323166.3200000003</v>
      </c>
      <c r="D351" s="83">
        <f t="shared" si="14"/>
        <v>8200360</v>
      </c>
      <c r="F351" s="61" t="s">
        <v>1692</v>
      </c>
      <c r="H351" s="61">
        <f t="shared" si="15"/>
        <v>0.98524518999999999</v>
      </c>
      <c r="K351" s="59">
        <v>12225611</v>
      </c>
      <c r="L351" s="75" t="s">
        <v>1676</v>
      </c>
      <c r="M351" s="59">
        <v>12408699</v>
      </c>
    </row>
    <row r="352" spans="1:16" outlineLevel="1" x14ac:dyDescent="0.2">
      <c r="A352" s="9" t="s">
        <v>344</v>
      </c>
      <c r="B352" s="10" t="s">
        <v>966</v>
      </c>
      <c r="C352" s="82">
        <v>-5544</v>
      </c>
      <c r="D352" s="83">
        <f>C352</f>
        <v>-5544</v>
      </c>
      <c r="F352" s="61" t="s">
        <v>1691</v>
      </c>
    </row>
    <row r="353" spans="1:13" outlineLevel="1" x14ac:dyDescent="0.2">
      <c r="A353" s="9" t="s">
        <v>345</v>
      </c>
      <c r="B353" s="10" t="s">
        <v>966</v>
      </c>
      <c r="C353" s="82">
        <v>38930</v>
      </c>
      <c r="D353" s="83">
        <f>C353</f>
        <v>38930</v>
      </c>
      <c r="F353" s="61" t="s">
        <v>1691</v>
      </c>
    </row>
    <row r="354" spans="1:13" outlineLevel="1" x14ac:dyDescent="0.2">
      <c r="A354" s="9" t="s">
        <v>346</v>
      </c>
      <c r="B354" s="10" t="s">
        <v>961</v>
      </c>
      <c r="C354" s="82">
        <v>74666.530000000057</v>
      </c>
      <c r="D354" s="83">
        <f t="shared" ref="D354" si="16">ROUND(C354*H354,0)</f>
        <v>73920</v>
      </c>
      <c r="F354" s="61" t="s">
        <v>1690</v>
      </c>
      <c r="H354" s="61">
        <f t="shared" ref="H354" si="17">ROUND(K354/M354,8)</f>
        <v>0.98999747999999999</v>
      </c>
      <c r="K354" s="59">
        <v>51071</v>
      </c>
      <c r="L354" s="75" t="s">
        <v>1676</v>
      </c>
      <c r="M354" s="59">
        <v>51587</v>
      </c>
    </row>
    <row r="355" spans="1:13" outlineLevel="1" x14ac:dyDescent="0.2">
      <c r="A355" s="9" t="s">
        <v>347</v>
      </c>
      <c r="B355" s="10" t="s">
        <v>964</v>
      </c>
      <c r="C355" s="82">
        <v>-9120</v>
      </c>
      <c r="D355" s="83">
        <f>C355</f>
        <v>-9120</v>
      </c>
      <c r="F355" s="61" t="s">
        <v>1699</v>
      </c>
    </row>
    <row r="356" spans="1:13" outlineLevel="1" x14ac:dyDescent="0.2">
      <c r="A356" s="9" t="s">
        <v>348</v>
      </c>
      <c r="B356" s="10" t="s">
        <v>1065</v>
      </c>
      <c r="C356" s="82">
        <v>3744.46</v>
      </c>
      <c r="D356" s="83">
        <v>3707</v>
      </c>
      <c r="F356" s="61" t="s">
        <v>1700</v>
      </c>
    </row>
    <row r="357" spans="1:13" outlineLevel="1" x14ac:dyDescent="0.2">
      <c r="A357" s="9" t="s">
        <v>349</v>
      </c>
      <c r="B357" s="10" t="s">
        <v>1066</v>
      </c>
      <c r="C357" s="82">
        <v>240</v>
      </c>
      <c r="D357" s="83">
        <f>C357</f>
        <v>240</v>
      </c>
      <c r="F357" s="61" t="s">
        <v>1695</v>
      </c>
    </row>
    <row r="358" spans="1:13" outlineLevel="1" x14ac:dyDescent="0.2">
      <c r="A358" s="9" t="s">
        <v>350</v>
      </c>
      <c r="B358" s="10" t="s">
        <v>1067</v>
      </c>
      <c r="C358" s="82">
        <v>709683.15999999992</v>
      </c>
      <c r="D358" s="83">
        <f>C358</f>
        <v>709683.15999999992</v>
      </c>
      <c r="F358" s="61" t="s">
        <v>1693</v>
      </c>
    </row>
    <row r="359" spans="1:13" outlineLevel="1" x14ac:dyDescent="0.2">
      <c r="A359" s="9" t="s">
        <v>351</v>
      </c>
      <c r="B359" s="10" t="s">
        <v>1067</v>
      </c>
      <c r="C359" s="82">
        <v>267388.32</v>
      </c>
      <c r="D359" s="83">
        <f>C359</f>
        <v>267388.32</v>
      </c>
      <c r="F359" s="61" t="s">
        <v>1693</v>
      </c>
    </row>
    <row r="360" spans="1:13" outlineLevel="1" x14ac:dyDescent="0.2">
      <c r="A360" s="9" t="s">
        <v>352</v>
      </c>
      <c r="B360" s="10" t="s">
        <v>962</v>
      </c>
      <c r="C360" s="82">
        <v>-336570</v>
      </c>
      <c r="D360" s="83">
        <f>ROUND(C360*H360,0)</f>
        <v>-334215</v>
      </c>
      <c r="F360" s="61" t="s">
        <v>1694</v>
      </c>
      <c r="H360" s="61">
        <f>ROUND(K360/M360,8)</f>
        <v>0.99300166000000001</v>
      </c>
      <c r="K360" s="59">
        <v>-101594</v>
      </c>
      <c r="M360" s="59">
        <v>-102310</v>
      </c>
    </row>
    <row r="361" spans="1:13" outlineLevel="1" x14ac:dyDescent="0.2">
      <c r="A361" s="9" t="s">
        <v>353</v>
      </c>
      <c r="B361" s="10" t="s">
        <v>962</v>
      </c>
      <c r="C361" s="82">
        <v>218038.95</v>
      </c>
      <c r="D361" s="83">
        <f t="shared" ref="D361:D363" si="18">ROUND(C361*H361,0)</f>
        <v>216513</v>
      </c>
      <c r="F361" s="61" t="s">
        <v>1694</v>
      </c>
      <c r="H361" s="61">
        <f t="shared" ref="H361:H363" si="19">ROUND(K361/M361,8)</f>
        <v>0.99300166000000001</v>
      </c>
      <c r="K361" s="59">
        <v>-101594</v>
      </c>
      <c r="M361" s="59">
        <v>-102310</v>
      </c>
    </row>
    <row r="362" spans="1:13" outlineLevel="1" x14ac:dyDescent="0.2">
      <c r="A362" s="9" t="s">
        <v>354</v>
      </c>
      <c r="B362" s="10" t="s">
        <v>962</v>
      </c>
      <c r="C362" s="82">
        <v>3671.39</v>
      </c>
      <c r="D362" s="83">
        <f t="shared" si="18"/>
        <v>3646</v>
      </c>
      <c r="F362" s="61" t="s">
        <v>1694</v>
      </c>
      <c r="H362" s="61">
        <f t="shared" si="19"/>
        <v>0.99300166000000001</v>
      </c>
      <c r="K362" s="59">
        <v>-101594</v>
      </c>
      <c r="M362" s="59">
        <v>-102310</v>
      </c>
    </row>
    <row r="363" spans="1:13" outlineLevel="1" x14ac:dyDescent="0.2">
      <c r="A363" s="9" t="s">
        <v>355</v>
      </c>
      <c r="B363" s="10" t="s">
        <v>962</v>
      </c>
      <c r="C363" s="82">
        <v>12549.789999999999</v>
      </c>
      <c r="D363" s="83">
        <f t="shared" si="18"/>
        <v>12462</v>
      </c>
      <c r="F363" s="61" t="s">
        <v>1694</v>
      </c>
      <c r="H363" s="61">
        <f t="shared" si="19"/>
        <v>0.99300166000000001</v>
      </c>
      <c r="K363" s="59">
        <v>-101594</v>
      </c>
      <c r="M363" s="59">
        <v>-102310</v>
      </c>
    </row>
    <row r="364" spans="1:13" outlineLevel="1" x14ac:dyDescent="0.2">
      <c r="A364" s="9" t="s">
        <v>356</v>
      </c>
      <c r="B364" s="10" t="s">
        <v>1068</v>
      </c>
      <c r="C364" s="82">
        <v>2979427.7700000005</v>
      </c>
      <c r="D364" s="83">
        <v>2958572</v>
      </c>
      <c r="F364" s="61" t="s">
        <v>1696</v>
      </c>
    </row>
    <row r="365" spans="1:13" outlineLevel="1" x14ac:dyDescent="0.2">
      <c r="A365" s="9" t="s">
        <v>357</v>
      </c>
      <c r="B365" s="10" t="s">
        <v>1069</v>
      </c>
      <c r="C365" s="82">
        <v>445</v>
      </c>
      <c r="D365" s="83">
        <v>440</v>
      </c>
      <c r="F365" s="61" t="s">
        <v>1697</v>
      </c>
    </row>
    <row r="366" spans="1:13" outlineLevel="1" x14ac:dyDescent="0.2">
      <c r="A366" s="9" t="s">
        <v>358</v>
      </c>
      <c r="B366" s="10" t="s">
        <v>1070</v>
      </c>
      <c r="C366" s="82">
        <v>12.36</v>
      </c>
      <c r="D366" s="83">
        <f>ROUND(C366*H366,0)</f>
        <v>12</v>
      </c>
      <c r="F366" s="61" t="s">
        <v>1698</v>
      </c>
      <c r="H366" s="61">
        <f>ROUND(K366/M366,8)</f>
        <v>0.98901006999999996</v>
      </c>
      <c r="K366" s="59">
        <v>47336</v>
      </c>
      <c r="L366" s="75" t="s">
        <v>1676</v>
      </c>
      <c r="M366" s="59">
        <v>47862</v>
      </c>
    </row>
    <row r="367" spans="1:13" outlineLevel="1" x14ac:dyDescent="0.2">
      <c r="A367" s="9" t="s">
        <v>359</v>
      </c>
      <c r="B367" s="10" t="s">
        <v>1070</v>
      </c>
      <c r="C367" s="82">
        <v>11.76</v>
      </c>
      <c r="D367" s="83">
        <f t="shared" ref="D367:D373" si="20">ROUND(C367*H367,0)</f>
        <v>12</v>
      </c>
      <c r="F367" s="61" t="s">
        <v>1698</v>
      </c>
      <c r="H367" s="61">
        <f t="shared" ref="H367:H373" si="21">ROUND(K367/M367,8)</f>
        <v>0.98901006999999996</v>
      </c>
      <c r="K367" s="59">
        <v>47336</v>
      </c>
      <c r="L367" s="75" t="s">
        <v>1676</v>
      </c>
      <c r="M367" s="59">
        <v>47862</v>
      </c>
    </row>
    <row r="368" spans="1:13" outlineLevel="1" x14ac:dyDescent="0.2">
      <c r="A368" s="9" t="s">
        <v>360</v>
      </c>
      <c r="B368" s="10" t="s">
        <v>1070</v>
      </c>
      <c r="C368" s="82">
        <v>-441.33000000000004</v>
      </c>
      <c r="D368" s="83">
        <f t="shared" si="20"/>
        <v>-436</v>
      </c>
      <c r="F368" s="61" t="s">
        <v>1698</v>
      </c>
      <c r="H368" s="61">
        <f t="shared" si="21"/>
        <v>0.98901006999999996</v>
      </c>
      <c r="K368" s="59">
        <v>47336</v>
      </c>
      <c r="L368" s="75" t="s">
        <v>1676</v>
      </c>
      <c r="M368" s="59">
        <v>47862</v>
      </c>
    </row>
    <row r="369" spans="1:13" outlineLevel="1" x14ac:dyDescent="0.2">
      <c r="A369" s="9" t="s">
        <v>361</v>
      </c>
      <c r="B369" s="10" t="s">
        <v>1070</v>
      </c>
      <c r="C369" s="82">
        <v>7257.6399999999994</v>
      </c>
      <c r="D369" s="83">
        <f t="shared" si="20"/>
        <v>7178</v>
      </c>
      <c r="F369" s="61" t="s">
        <v>1698</v>
      </c>
      <c r="H369" s="61">
        <f t="shared" si="21"/>
        <v>0.98901006999999996</v>
      </c>
      <c r="K369" s="59">
        <v>47336</v>
      </c>
      <c r="L369" s="75" t="s">
        <v>1676</v>
      </c>
      <c r="M369" s="59">
        <v>47862</v>
      </c>
    </row>
    <row r="370" spans="1:13" outlineLevel="1" x14ac:dyDescent="0.2">
      <c r="A370" s="9" t="s">
        <v>362</v>
      </c>
      <c r="B370" s="10" t="s">
        <v>1070</v>
      </c>
      <c r="C370" s="82">
        <v>16620.5</v>
      </c>
      <c r="D370" s="83">
        <f t="shared" si="20"/>
        <v>16438</v>
      </c>
      <c r="F370" s="61" t="s">
        <v>1698</v>
      </c>
      <c r="H370" s="61">
        <f t="shared" si="21"/>
        <v>0.98901006999999996</v>
      </c>
      <c r="K370" s="59">
        <v>47336</v>
      </c>
      <c r="L370" s="75" t="s">
        <v>1676</v>
      </c>
      <c r="M370" s="59">
        <v>47862</v>
      </c>
    </row>
    <row r="371" spans="1:13" outlineLevel="1" x14ac:dyDescent="0.2">
      <c r="A371" s="9" t="s">
        <v>363</v>
      </c>
      <c r="B371" s="10" t="s">
        <v>1071</v>
      </c>
      <c r="C371" s="82">
        <v>-1248622.9099999999</v>
      </c>
      <c r="D371" s="83">
        <f t="shared" si="20"/>
        <v>-1236137</v>
      </c>
      <c r="F371" s="61" t="s">
        <v>1688</v>
      </c>
      <c r="H371" s="61">
        <f t="shared" si="21"/>
        <v>0.99000001999999998</v>
      </c>
      <c r="K371" s="59">
        <v>2348383</v>
      </c>
      <c r="L371" s="75" t="s">
        <v>1676</v>
      </c>
      <c r="M371" s="59">
        <v>2372104</v>
      </c>
    </row>
    <row r="372" spans="1:13" outlineLevel="1" x14ac:dyDescent="0.2">
      <c r="A372" s="9" t="s">
        <v>364</v>
      </c>
      <c r="B372" s="10" t="s">
        <v>1072</v>
      </c>
      <c r="C372" s="82">
        <v>-8973.9300000000021</v>
      </c>
      <c r="D372" s="83">
        <f t="shared" si="20"/>
        <v>-8884</v>
      </c>
      <c r="F372" s="61" t="s">
        <v>1689</v>
      </c>
      <c r="H372" s="61">
        <f t="shared" si="21"/>
        <v>0.98999495999999998</v>
      </c>
      <c r="K372" s="59">
        <v>39283</v>
      </c>
      <c r="L372" s="75" t="s">
        <v>1676</v>
      </c>
      <c r="M372" s="59">
        <v>39680</v>
      </c>
    </row>
    <row r="373" spans="1:13" outlineLevel="1" x14ac:dyDescent="0.2">
      <c r="A373" s="9" t="s">
        <v>365</v>
      </c>
      <c r="B373" s="10" t="s">
        <v>1073</v>
      </c>
      <c r="C373" s="82">
        <v>-23079.419999999991</v>
      </c>
      <c r="D373" s="83">
        <f t="shared" si="20"/>
        <v>-22849</v>
      </c>
      <c r="F373" s="61" t="s">
        <v>1690</v>
      </c>
      <c r="H373" s="61">
        <f t="shared" si="21"/>
        <v>0.98999747999999999</v>
      </c>
      <c r="K373" s="59">
        <v>51071</v>
      </c>
      <c r="L373" s="75" t="s">
        <v>1676</v>
      </c>
      <c r="M373" s="59">
        <v>51587</v>
      </c>
    </row>
    <row r="374" spans="1:13" outlineLevel="1" x14ac:dyDescent="0.2">
      <c r="A374" s="9" t="s">
        <v>366</v>
      </c>
      <c r="B374" s="10" t="s">
        <v>968</v>
      </c>
      <c r="C374" s="82">
        <v>5276.51</v>
      </c>
      <c r="D374" s="83">
        <f t="shared" ref="D374:D375" si="22">ROUND(C374*H374,0)</f>
        <v>5219</v>
      </c>
      <c r="F374" s="61" t="s">
        <v>1698</v>
      </c>
      <c r="H374" s="61">
        <f t="shared" ref="H374:H375" si="23">ROUND(K374/M374,8)</f>
        <v>0.98901006999999996</v>
      </c>
      <c r="K374" s="59">
        <v>47336</v>
      </c>
      <c r="L374" s="75" t="s">
        <v>1676</v>
      </c>
      <c r="M374" s="59">
        <v>47862</v>
      </c>
    </row>
    <row r="375" spans="1:13" outlineLevel="1" x14ac:dyDescent="0.2">
      <c r="A375" s="9" t="s">
        <v>367</v>
      </c>
      <c r="B375" s="10" t="s">
        <v>968</v>
      </c>
      <c r="C375" s="82">
        <v>19125</v>
      </c>
      <c r="D375" s="83">
        <f t="shared" si="22"/>
        <v>18915</v>
      </c>
      <c r="F375" s="61" t="s">
        <v>1698</v>
      </c>
      <c r="H375" s="61">
        <f t="shared" si="23"/>
        <v>0.98901006999999996</v>
      </c>
      <c r="K375" s="59">
        <v>47336</v>
      </c>
      <c r="L375" s="75" t="s">
        <v>1676</v>
      </c>
      <c r="M375" s="59">
        <v>47862</v>
      </c>
    </row>
    <row r="376" spans="1:13" outlineLevel="1" x14ac:dyDescent="0.2">
      <c r="A376" s="9" t="s">
        <v>368</v>
      </c>
      <c r="B376" s="10" t="s">
        <v>963</v>
      </c>
      <c r="C376" s="82">
        <v>14147</v>
      </c>
      <c r="D376" s="83">
        <v>0</v>
      </c>
      <c r="E376" s="73" t="s">
        <v>1439</v>
      </c>
      <c r="L376" s="75"/>
    </row>
    <row r="377" spans="1:13" outlineLevel="1" x14ac:dyDescent="0.2">
      <c r="A377" s="9" t="s">
        <v>369</v>
      </c>
      <c r="B377" s="10" t="s">
        <v>963</v>
      </c>
      <c r="C377" s="82">
        <v>44651.54</v>
      </c>
      <c r="D377" s="83">
        <v>0</v>
      </c>
      <c r="E377" s="73" t="s">
        <v>1439</v>
      </c>
      <c r="L377" s="75"/>
    </row>
    <row r="378" spans="1:13" outlineLevel="1" x14ac:dyDescent="0.2">
      <c r="A378" s="9" t="s">
        <v>370</v>
      </c>
      <c r="B378" s="10" t="s">
        <v>1074</v>
      </c>
      <c r="C378" s="82">
        <v>42061990.659999996</v>
      </c>
      <c r="D378" s="83">
        <f t="shared" ref="D378:D385" si="24">ROUND(C378*H378,0)</f>
        <v>44108175</v>
      </c>
      <c r="F378" s="61" t="s">
        <v>1701</v>
      </c>
      <c r="H378" s="61">
        <f t="shared" ref="H378:H385" si="25">ROUND(K378/M378,8)</f>
        <v>1.0486468799999999</v>
      </c>
      <c r="K378" s="59">
        <v>32528674</v>
      </c>
      <c r="L378" s="75" t="s">
        <v>1676</v>
      </c>
      <c r="M378" s="59">
        <v>31019664</v>
      </c>
    </row>
    <row r="379" spans="1:13" outlineLevel="1" x14ac:dyDescent="0.2">
      <c r="A379" s="9" t="s">
        <v>371</v>
      </c>
      <c r="B379" s="10" t="s">
        <v>1075</v>
      </c>
      <c r="C379" s="82">
        <v>-175241.83000000002</v>
      </c>
      <c r="D379" s="83">
        <f t="shared" si="24"/>
        <v>-170839</v>
      </c>
      <c r="F379" s="61" t="s">
        <v>1728</v>
      </c>
      <c r="H379" s="61">
        <f t="shared" si="25"/>
        <v>0.97487301000000004</v>
      </c>
      <c r="K379" s="59">
        <v>5840124</v>
      </c>
      <c r="L379" s="75" t="s">
        <v>1676</v>
      </c>
      <c r="M379" s="59">
        <v>5990651</v>
      </c>
    </row>
    <row r="380" spans="1:13" outlineLevel="1" x14ac:dyDescent="0.2">
      <c r="A380" s="9" t="s">
        <v>372</v>
      </c>
      <c r="B380" s="10" t="s">
        <v>1075</v>
      </c>
      <c r="C380" s="82">
        <v>2239029.3599999994</v>
      </c>
      <c r="D380" s="83">
        <f t="shared" si="24"/>
        <v>2182769</v>
      </c>
      <c r="F380" s="61" t="s">
        <v>1728</v>
      </c>
      <c r="H380" s="61">
        <f t="shared" si="25"/>
        <v>0.97487301000000004</v>
      </c>
      <c r="K380" s="59">
        <v>5840124</v>
      </c>
      <c r="L380" s="75" t="s">
        <v>1676</v>
      </c>
      <c r="M380" s="59">
        <v>5990651</v>
      </c>
    </row>
    <row r="381" spans="1:13" outlineLevel="1" x14ac:dyDescent="0.2">
      <c r="A381" s="9" t="s">
        <v>373</v>
      </c>
      <c r="B381" s="10" t="s">
        <v>1075</v>
      </c>
      <c r="C381" s="82">
        <v>5716551.790000001</v>
      </c>
      <c r="D381" s="83">
        <f t="shared" si="24"/>
        <v>5572912</v>
      </c>
      <c r="F381" s="61" t="s">
        <v>1728</v>
      </c>
      <c r="H381" s="61">
        <f t="shared" si="25"/>
        <v>0.97487301000000004</v>
      </c>
      <c r="K381" s="59">
        <v>5840124</v>
      </c>
      <c r="L381" s="75" t="s">
        <v>1676</v>
      </c>
      <c r="M381" s="59">
        <v>5990651</v>
      </c>
    </row>
    <row r="382" spans="1:13" outlineLevel="1" x14ac:dyDescent="0.2">
      <c r="A382" s="9" t="s">
        <v>374</v>
      </c>
      <c r="B382" s="10" t="s">
        <v>1076</v>
      </c>
      <c r="C382" s="82">
        <v>-11042326.23</v>
      </c>
      <c r="D382" s="83">
        <f t="shared" ref="D382" si="26">ROUND(C382*H382,0)</f>
        <v>-11579501</v>
      </c>
      <c r="F382" s="61" t="s">
        <v>1701</v>
      </c>
      <c r="H382" s="61">
        <f t="shared" ref="H382" si="27">ROUND(K382/M382,8)</f>
        <v>1.0486468799999999</v>
      </c>
      <c r="K382" s="59">
        <v>32528674</v>
      </c>
      <c r="L382" s="75" t="s">
        <v>1676</v>
      </c>
      <c r="M382" s="59">
        <v>31019664</v>
      </c>
    </row>
    <row r="383" spans="1:13" outlineLevel="1" x14ac:dyDescent="0.2">
      <c r="A383" s="9" t="s">
        <v>375</v>
      </c>
      <c r="B383" s="10" t="s">
        <v>1077</v>
      </c>
      <c r="C383" s="82">
        <v>-4866.5599999999995</v>
      </c>
      <c r="D383" s="83">
        <f t="shared" si="24"/>
        <v>-4744</v>
      </c>
      <c r="F383" s="61" t="s">
        <v>1728</v>
      </c>
      <c r="H383" s="61">
        <f t="shared" si="25"/>
        <v>0.97487301000000004</v>
      </c>
      <c r="K383" s="59">
        <v>5840124</v>
      </c>
      <c r="L383" s="75" t="s">
        <v>1676</v>
      </c>
      <c r="M383" s="59">
        <v>5990651</v>
      </c>
    </row>
    <row r="384" spans="1:13" outlineLevel="1" x14ac:dyDescent="0.2">
      <c r="A384" s="9" t="s">
        <v>376</v>
      </c>
      <c r="B384" s="10" t="s">
        <v>1078</v>
      </c>
      <c r="C384" s="82">
        <v>-1709020.97</v>
      </c>
      <c r="D384" s="83">
        <f t="shared" si="24"/>
        <v>-1666078</v>
      </c>
      <c r="F384" s="61" t="s">
        <v>1728</v>
      </c>
      <c r="H384" s="61">
        <f t="shared" si="25"/>
        <v>0.97487301000000004</v>
      </c>
      <c r="K384" s="59">
        <v>5840124</v>
      </c>
      <c r="L384" s="75" t="s">
        <v>1676</v>
      </c>
      <c r="M384" s="59">
        <v>5990651</v>
      </c>
    </row>
    <row r="385" spans="1:13" outlineLevel="1" x14ac:dyDescent="0.2">
      <c r="A385" s="9" t="s">
        <v>377</v>
      </c>
      <c r="B385" s="10" t="s">
        <v>1078</v>
      </c>
      <c r="C385" s="82">
        <v>-75800.36</v>
      </c>
      <c r="D385" s="83">
        <f t="shared" si="24"/>
        <v>-73896</v>
      </c>
      <c r="F385" s="61" t="s">
        <v>1728</v>
      </c>
      <c r="H385" s="61">
        <f t="shared" si="25"/>
        <v>0.97487301000000004</v>
      </c>
      <c r="K385" s="59">
        <v>5840124</v>
      </c>
      <c r="L385" s="75" t="s">
        <v>1676</v>
      </c>
      <c r="M385" s="59">
        <v>5990651</v>
      </c>
    </row>
    <row r="386" spans="1:13" outlineLevel="1" x14ac:dyDescent="0.2">
      <c r="A386" s="9" t="s">
        <v>378</v>
      </c>
      <c r="B386" s="10" t="s">
        <v>1079</v>
      </c>
      <c r="C386" s="82">
        <v>61956774.379999988</v>
      </c>
      <c r="D386" s="83">
        <f t="shared" ref="D386:D388" si="28">ROUND(C386*H386,0)</f>
        <v>8657113</v>
      </c>
      <c r="F386" s="61" t="s">
        <v>1729</v>
      </c>
      <c r="H386" s="61">
        <f t="shared" ref="H386:H387" si="29">ROUND(K386/M386,8)</f>
        <v>0.13972826999999999</v>
      </c>
      <c r="K386" s="59">
        <v>773120</v>
      </c>
      <c r="L386" s="75" t="s">
        <v>1676</v>
      </c>
      <c r="M386" s="59">
        <v>5533025</v>
      </c>
    </row>
    <row r="387" spans="1:13" outlineLevel="1" x14ac:dyDescent="0.2">
      <c r="A387" s="9" t="s">
        <v>379</v>
      </c>
      <c r="B387" s="10" t="s">
        <v>1080</v>
      </c>
      <c r="C387" s="82">
        <v>574214.89999999991</v>
      </c>
      <c r="D387" s="83">
        <f t="shared" si="28"/>
        <v>80234</v>
      </c>
      <c r="F387" s="61" t="s">
        <v>1729</v>
      </c>
      <c r="H387" s="61">
        <f t="shared" si="29"/>
        <v>0.13972826999999999</v>
      </c>
      <c r="K387" s="59">
        <v>773120</v>
      </c>
      <c r="L387" s="75" t="s">
        <v>1676</v>
      </c>
      <c r="M387" s="59">
        <v>5533025</v>
      </c>
    </row>
    <row r="388" spans="1:13" outlineLevel="1" x14ac:dyDescent="0.2">
      <c r="A388" s="9" t="s">
        <v>380</v>
      </c>
      <c r="B388" s="10" t="s">
        <v>1081</v>
      </c>
      <c r="C388" s="82">
        <v>-56116024.630000018</v>
      </c>
      <c r="D388" s="83">
        <f t="shared" si="28"/>
        <v>-7840995</v>
      </c>
      <c r="F388" s="61" t="s">
        <v>1729</v>
      </c>
      <c r="H388" s="61">
        <f t="shared" ref="H388" si="30">ROUND(K388/M388,8)</f>
        <v>0.13972826999999999</v>
      </c>
      <c r="K388" s="59">
        <v>773120</v>
      </c>
      <c r="L388" s="75" t="s">
        <v>1676</v>
      </c>
      <c r="M388" s="59">
        <v>5533025</v>
      </c>
    </row>
    <row r="389" spans="1:13" outlineLevel="1" x14ac:dyDescent="0.2">
      <c r="A389" s="9" t="s">
        <v>381</v>
      </c>
      <c r="B389" s="10" t="s">
        <v>1082</v>
      </c>
      <c r="C389" s="82">
        <v>-458640</v>
      </c>
      <c r="D389" s="83">
        <v>0</v>
      </c>
      <c r="E389" s="73" t="s">
        <v>1439</v>
      </c>
      <c r="L389" s="75"/>
    </row>
    <row r="390" spans="1:13" outlineLevel="1" x14ac:dyDescent="0.2">
      <c r="A390" s="9" t="s">
        <v>382</v>
      </c>
      <c r="B390" s="10" t="s">
        <v>1083</v>
      </c>
      <c r="C390" s="82">
        <v>728945.58000000007</v>
      </c>
      <c r="D390" s="83">
        <v>718740</v>
      </c>
      <c r="F390" s="61" t="s">
        <v>1724</v>
      </c>
    </row>
    <row r="391" spans="1:13" outlineLevel="1" x14ac:dyDescent="0.2">
      <c r="A391" s="9" t="s">
        <v>383</v>
      </c>
      <c r="B391" s="10" t="s">
        <v>1084</v>
      </c>
      <c r="C391" s="82">
        <v>-881941.85000000009</v>
      </c>
      <c r="D391" s="83">
        <f t="shared" ref="D391:D392" si="31">ROUND(C391*H391,0)</f>
        <v>-123232</v>
      </c>
      <c r="F391" s="61" t="s">
        <v>1729</v>
      </c>
      <c r="H391" s="61">
        <f t="shared" ref="H391" si="32">ROUND(K391/M391,8)</f>
        <v>0.13972826999999999</v>
      </c>
      <c r="K391" s="59">
        <v>773120</v>
      </c>
      <c r="L391" s="75" t="s">
        <v>1676</v>
      </c>
      <c r="M391" s="59">
        <v>5533025</v>
      </c>
    </row>
    <row r="392" spans="1:13" outlineLevel="1" x14ac:dyDescent="0.2">
      <c r="A392" s="9" t="s">
        <v>384</v>
      </c>
      <c r="B392" s="10" t="s">
        <v>1085</v>
      </c>
      <c r="C392" s="82">
        <v>-129532.84</v>
      </c>
      <c r="D392" s="83">
        <f t="shared" si="31"/>
        <v>-128109</v>
      </c>
      <c r="F392" s="61" t="s">
        <v>1727</v>
      </c>
      <c r="H392" s="61">
        <f t="shared" ref="H392" si="33">ROUND(K392/M392,8)</f>
        <v>0.98900666000000004</v>
      </c>
      <c r="K392" s="59">
        <v>-128109</v>
      </c>
      <c r="L392" s="75" t="s">
        <v>1676</v>
      </c>
      <c r="M392" s="59">
        <v>-129533</v>
      </c>
    </row>
    <row r="393" spans="1:13" outlineLevel="1" x14ac:dyDescent="0.2">
      <c r="A393" s="9" t="s">
        <v>385</v>
      </c>
      <c r="B393" s="10" t="s">
        <v>1086</v>
      </c>
      <c r="C393" s="82">
        <v>-3900</v>
      </c>
      <c r="D393" s="83">
        <v>-3857</v>
      </c>
      <c r="F393" s="61" t="s">
        <v>1698</v>
      </c>
    </row>
    <row r="394" spans="1:13" outlineLevel="1" x14ac:dyDescent="0.2">
      <c r="A394" s="9" t="s">
        <v>386</v>
      </c>
      <c r="B394" s="10" t="s">
        <v>1087</v>
      </c>
      <c r="C394" s="82">
        <v>-383.33</v>
      </c>
      <c r="D394" s="83">
        <v>0</v>
      </c>
      <c r="E394" s="73" t="s">
        <v>1439</v>
      </c>
    </row>
    <row r="395" spans="1:13" outlineLevel="1" x14ac:dyDescent="0.2">
      <c r="A395" s="9" t="s">
        <v>387</v>
      </c>
      <c r="B395" s="10" t="s">
        <v>1088</v>
      </c>
      <c r="C395" s="82">
        <v>-16316</v>
      </c>
      <c r="D395" s="83">
        <v>0</v>
      </c>
      <c r="E395" s="73" t="s">
        <v>1439</v>
      </c>
    </row>
    <row r="396" spans="1:13" outlineLevel="1" x14ac:dyDescent="0.2">
      <c r="A396" s="9" t="s">
        <v>388</v>
      </c>
      <c r="B396" s="10" t="s">
        <v>1089</v>
      </c>
      <c r="C396" s="82">
        <v>-30597.34</v>
      </c>
      <c r="D396" s="83">
        <v>0</v>
      </c>
      <c r="E396" s="73" t="s">
        <v>1439</v>
      </c>
    </row>
    <row r="397" spans="1:13" outlineLevel="1" x14ac:dyDescent="0.2">
      <c r="A397" s="9" t="s">
        <v>389</v>
      </c>
      <c r="B397" s="10" t="s">
        <v>1090</v>
      </c>
      <c r="C397" s="82">
        <v>-32200</v>
      </c>
      <c r="D397" s="83">
        <v>0</v>
      </c>
      <c r="E397" s="73" t="s">
        <v>1439</v>
      </c>
    </row>
    <row r="398" spans="1:13" outlineLevel="1" x14ac:dyDescent="0.2">
      <c r="A398" s="9" t="s">
        <v>390</v>
      </c>
      <c r="B398" s="10" t="s">
        <v>1091</v>
      </c>
      <c r="C398" s="82">
        <v>235.42</v>
      </c>
      <c r="D398" s="83">
        <v>0</v>
      </c>
      <c r="E398" s="73" t="s">
        <v>1439</v>
      </c>
    </row>
    <row r="399" spans="1:13" outlineLevel="1" x14ac:dyDescent="0.2">
      <c r="A399" s="9" t="s">
        <v>391</v>
      </c>
      <c r="B399" s="10" t="s">
        <v>1092</v>
      </c>
      <c r="C399" s="82">
        <v>6669.7199999999975</v>
      </c>
      <c r="D399" s="83">
        <v>0</v>
      </c>
      <c r="E399" s="73" t="s">
        <v>1439</v>
      </c>
    </row>
    <row r="400" spans="1:13" outlineLevel="1" x14ac:dyDescent="0.2">
      <c r="A400" s="9" t="s">
        <v>392</v>
      </c>
      <c r="B400" s="10" t="s">
        <v>1093</v>
      </c>
      <c r="C400" s="82">
        <v>-14193.18</v>
      </c>
      <c r="D400" s="83">
        <v>0</v>
      </c>
      <c r="E400" s="73" t="s">
        <v>1439</v>
      </c>
    </row>
    <row r="401" spans="1:13" outlineLevel="1" x14ac:dyDescent="0.2">
      <c r="A401" s="9" t="s">
        <v>393</v>
      </c>
      <c r="B401" s="10" t="s">
        <v>1094</v>
      </c>
      <c r="C401" s="82">
        <v>-24719.940000000002</v>
      </c>
      <c r="D401" s="83">
        <v>0</v>
      </c>
      <c r="E401" s="73" t="s">
        <v>1439</v>
      </c>
    </row>
    <row r="402" spans="1:13" outlineLevel="1" x14ac:dyDescent="0.2">
      <c r="A402" s="9" t="s">
        <v>394</v>
      </c>
      <c r="B402" s="10" t="s">
        <v>1095</v>
      </c>
      <c r="C402" s="82">
        <v>-53788.999999999993</v>
      </c>
      <c r="D402" s="83">
        <v>-53251</v>
      </c>
      <c r="F402" s="61" t="s">
        <v>1723</v>
      </c>
    </row>
    <row r="403" spans="1:13" outlineLevel="1" x14ac:dyDescent="0.2">
      <c r="A403" s="9" t="s">
        <v>395</v>
      </c>
      <c r="B403" s="10" t="s">
        <v>1096</v>
      </c>
      <c r="C403" s="82">
        <v>-3676293.600000001</v>
      </c>
      <c r="D403" s="83">
        <f>ROUND(C403*H403,0)</f>
        <v>-3628789</v>
      </c>
      <c r="F403" s="61" t="s">
        <v>1702</v>
      </c>
      <c r="H403" s="61">
        <f>ROUND(K403/M403,8)</f>
        <v>0.98707803999999999</v>
      </c>
      <c r="K403" s="59">
        <v>5505487</v>
      </c>
      <c r="L403" s="75" t="s">
        <v>1676</v>
      </c>
      <c r="M403" s="59">
        <v>5577560</v>
      </c>
    </row>
    <row r="404" spans="1:13" outlineLevel="1" x14ac:dyDescent="0.2">
      <c r="A404" s="9" t="s">
        <v>396</v>
      </c>
      <c r="B404" s="10" t="s">
        <v>1097</v>
      </c>
      <c r="C404" s="82">
        <v>-1926.6400000000008</v>
      </c>
      <c r="D404" s="83">
        <v>0</v>
      </c>
      <c r="E404" s="73" t="s">
        <v>1439</v>
      </c>
    </row>
    <row r="405" spans="1:13" outlineLevel="1" x14ac:dyDescent="0.2">
      <c r="A405" s="9" t="s">
        <v>397</v>
      </c>
      <c r="B405" s="10" t="s">
        <v>1098</v>
      </c>
      <c r="C405" s="82">
        <v>-1629.03</v>
      </c>
      <c r="D405" s="83">
        <v>0</v>
      </c>
      <c r="E405" s="73" t="s">
        <v>1439</v>
      </c>
    </row>
    <row r="406" spans="1:13" outlineLevel="1" x14ac:dyDescent="0.2">
      <c r="A406" s="9" t="s">
        <v>398</v>
      </c>
      <c r="B406" s="10" t="s">
        <v>1099</v>
      </c>
      <c r="C406" s="82">
        <v>-180817.31</v>
      </c>
      <c r="D406" s="83">
        <v>0</v>
      </c>
      <c r="E406" s="73" t="s">
        <v>1439</v>
      </c>
    </row>
    <row r="407" spans="1:13" outlineLevel="1" x14ac:dyDescent="0.2">
      <c r="A407" s="9" t="s">
        <v>399</v>
      </c>
      <c r="B407" s="10" t="s">
        <v>1100</v>
      </c>
      <c r="C407" s="82">
        <v>9851.2800000000007</v>
      </c>
      <c r="D407" s="83">
        <v>0</v>
      </c>
      <c r="E407" s="73" t="s">
        <v>1439</v>
      </c>
    </row>
    <row r="408" spans="1:13" outlineLevel="1" x14ac:dyDescent="0.2">
      <c r="A408" s="9" t="s">
        <v>400</v>
      </c>
      <c r="B408" s="10" t="s">
        <v>1101</v>
      </c>
      <c r="C408" s="82">
        <v>-181874.98</v>
      </c>
      <c r="D408" s="83">
        <v>0</v>
      </c>
      <c r="E408" s="73" t="s">
        <v>1439</v>
      </c>
    </row>
    <row r="409" spans="1:13" outlineLevel="1" x14ac:dyDescent="0.2">
      <c r="A409" s="9" t="s">
        <v>401</v>
      </c>
      <c r="B409" s="10" t="s">
        <v>1102</v>
      </c>
      <c r="C409" s="82">
        <v>555.13</v>
      </c>
      <c r="D409" s="83">
        <v>0</v>
      </c>
      <c r="E409" s="73" t="s">
        <v>1439</v>
      </c>
    </row>
    <row r="410" spans="1:13" outlineLevel="1" x14ac:dyDescent="0.2">
      <c r="A410" s="9" t="s">
        <v>402</v>
      </c>
      <c r="B410" s="10" t="s">
        <v>1103</v>
      </c>
      <c r="C410" s="82">
        <v>-63397.32</v>
      </c>
      <c r="D410" s="83">
        <v>0</v>
      </c>
      <c r="E410" s="73" t="s">
        <v>1439</v>
      </c>
    </row>
    <row r="411" spans="1:13" outlineLevel="1" x14ac:dyDescent="0.2">
      <c r="A411" s="9" t="s">
        <v>404</v>
      </c>
      <c r="B411" s="10" t="s">
        <v>1104</v>
      </c>
      <c r="C411" s="82">
        <v>461069.76</v>
      </c>
      <c r="D411" s="83">
        <v>0</v>
      </c>
      <c r="E411" s="73" t="s">
        <v>1439</v>
      </c>
    </row>
    <row r="412" spans="1:13" outlineLevel="1" x14ac:dyDescent="0.2">
      <c r="A412" s="9" t="s">
        <v>405</v>
      </c>
      <c r="B412" s="10" t="s">
        <v>1105</v>
      </c>
      <c r="C412" s="82">
        <v>63080.31</v>
      </c>
      <c r="D412" s="83">
        <v>0</v>
      </c>
      <c r="E412" s="73" t="s">
        <v>1439</v>
      </c>
    </row>
    <row r="413" spans="1:13" outlineLevel="1" x14ac:dyDescent="0.2">
      <c r="A413" s="9" t="s">
        <v>406</v>
      </c>
      <c r="B413" s="10" t="s">
        <v>1106</v>
      </c>
      <c r="C413" s="82">
        <v>262419.95999999973</v>
      </c>
      <c r="D413" s="83">
        <v>0</v>
      </c>
      <c r="E413" s="73" t="s">
        <v>1439</v>
      </c>
    </row>
    <row r="414" spans="1:13" outlineLevel="1" x14ac:dyDescent="0.2">
      <c r="A414" s="9" t="s">
        <v>407</v>
      </c>
      <c r="B414" s="10" t="s">
        <v>1107</v>
      </c>
      <c r="C414" s="82">
        <v>14404.89</v>
      </c>
      <c r="D414" s="83">
        <v>0</v>
      </c>
      <c r="E414" s="73" t="s">
        <v>1439</v>
      </c>
    </row>
    <row r="415" spans="1:13" outlineLevel="1" x14ac:dyDescent="0.2">
      <c r="A415" s="9" t="s">
        <v>408</v>
      </c>
      <c r="B415" s="10" t="s">
        <v>1108</v>
      </c>
      <c r="C415" s="82">
        <v>57258.210000000021</v>
      </c>
      <c r="D415" s="83">
        <v>0</v>
      </c>
      <c r="E415" s="73" t="s">
        <v>1439</v>
      </c>
    </row>
    <row r="416" spans="1:13" outlineLevel="1" x14ac:dyDescent="0.2">
      <c r="A416" s="9" t="s">
        <v>409</v>
      </c>
      <c r="B416" s="10" t="s">
        <v>1109</v>
      </c>
      <c r="C416" s="82">
        <v>2878.9099999999994</v>
      </c>
      <c r="D416" s="83">
        <v>0</v>
      </c>
      <c r="E416" s="73" t="s">
        <v>1439</v>
      </c>
    </row>
    <row r="417" spans="1:6" outlineLevel="1" x14ac:dyDescent="0.2">
      <c r="A417" s="9" t="s">
        <v>410</v>
      </c>
      <c r="B417" s="10" t="s">
        <v>1110</v>
      </c>
      <c r="C417" s="82">
        <v>900348.34999999986</v>
      </c>
      <c r="D417" s="83">
        <v>0</v>
      </c>
      <c r="E417" s="73" t="s">
        <v>1439</v>
      </c>
      <c r="F417" s="61" t="s">
        <v>1703</v>
      </c>
    </row>
    <row r="418" spans="1:6" outlineLevel="1" x14ac:dyDescent="0.2">
      <c r="A418" s="9" t="s">
        <v>411</v>
      </c>
      <c r="B418" s="10" t="s">
        <v>1111</v>
      </c>
      <c r="C418" s="82">
        <v>1679664.9400000002</v>
      </c>
      <c r="D418" s="83">
        <v>0</v>
      </c>
      <c r="E418" s="73" t="s">
        <v>1439</v>
      </c>
      <c r="F418" s="61" t="s">
        <v>1703</v>
      </c>
    </row>
    <row r="419" spans="1:6" outlineLevel="1" x14ac:dyDescent="0.2">
      <c r="A419" s="9" t="s">
        <v>412</v>
      </c>
      <c r="B419" s="10" t="s">
        <v>1112</v>
      </c>
      <c r="C419" s="82">
        <v>11610.509999999998</v>
      </c>
      <c r="D419" s="83">
        <v>0</v>
      </c>
      <c r="E419" s="73" t="s">
        <v>1439</v>
      </c>
    </row>
    <row r="420" spans="1:6" outlineLevel="1" x14ac:dyDescent="0.2">
      <c r="A420" s="9" t="s">
        <v>413</v>
      </c>
      <c r="B420" s="10" t="s">
        <v>1113</v>
      </c>
      <c r="C420" s="82">
        <v>10506.85</v>
      </c>
      <c r="D420" s="83">
        <v>0</v>
      </c>
      <c r="E420" s="73" t="s">
        <v>1439</v>
      </c>
    </row>
    <row r="421" spans="1:6" outlineLevel="1" x14ac:dyDescent="0.2">
      <c r="A421" s="9" t="s">
        <v>414</v>
      </c>
      <c r="B421" s="10" t="s">
        <v>1114</v>
      </c>
      <c r="C421" s="82">
        <v>2176805.56</v>
      </c>
      <c r="D421" s="83">
        <v>0</v>
      </c>
      <c r="E421" s="73" t="s">
        <v>1439</v>
      </c>
    </row>
    <row r="422" spans="1:6" outlineLevel="1" x14ac:dyDescent="0.2">
      <c r="A422" s="9" t="s">
        <v>415</v>
      </c>
      <c r="B422" s="10" t="s">
        <v>1115</v>
      </c>
      <c r="C422" s="82">
        <v>33998706.239999987</v>
      </c>
      <c r="D422" s="83">
        <v>0</v>
      </c>
      <c r="E422" s="73" t="s">
        <v>1439</v>
      </c>
    </row>
    <row r="423" spans="1:6" outlineLevel="1" x14ac:dyDescent="0.2">
      <c r="A423" s="9" t="s">
        <v>416</v>
      </c>
      <c r="B423" s="10" t="s">
        <v>1116</v>
      </c>
      <c r="C423" s="82">
        <v>14193.18</v>
      </c>
      <c r="D423" s="83">
        <v>0</v>
      </c>
      <c r="E423" s="73" t="s">
        <v>1439</v>
      </c>
    </row>
    <row r="424" spans="1:6" outlineLevel="1" x14ac:dyDescent="0.2">
      <c r="A424" s="9" t="s">
        <v>417</v>
      </c>
      <c r="B424" s="10" t="s">
        <v>1117</v>
      </c>
      <c r="C424" s="82">
        <v>5279.62</v>
      </c>
      <c r="D424" s="83">
        <v>0</v>
      </c>
      <c r="E424" s="73" t="s">
        <v>1439</v>
      </c>
    </row>
    <row r="425" spans="1:6" outlineLevel="1" x14ac:dyDescent="0.2">
      <c r="A425" s="9" t="s">
        <v>418</v>
      </c>
      <c r="B425" s="10" t="s">
        <v>1118</v>
      </c>
      <c r="C425" s="82">
        <v>473998.91999999987</v>
      </c>
      <c r="D425" s="83">
        <v>0</v>
      </c>
      <c r="E425" s="73" t="s">
        <v>1439</v>
      </c>
    </row>
    <row r="426" spans="1:6" outlineLevel="1" x14ac:dyDescent="0.2">
      <c r="A426" s="9" t="s">
        <v>419</v>
      </c>
      <c r="B426" s="10" t="s">
        <v>1119</v>
      </c>
      <c r="C426" s="82">
        <v>33648.520000000004</v>
      </c>
      <c r="D426" s="83">
        <v>0</v>
      </c>
      <c r="E426" s="73" t="s">
        <v>1439</v>
      </c>
    </row>
    <row r="427" spans="1:6" outlineLevel="1" x14ac:dyDescent="0.2">
      <c r="A427" s="9" t="s">
        <v>420</v>
      </c>
      <c r="B427" s="10" t="s">
        <v>1120</v>
      </c>
      <c r="C427" s="82">
        <v>1050000.0899999999</v>
      </c>
      <c r="D427" s="83">
        <v>0</v>
      </c>
      <c r="E427" s="73" t="s">
        <v>1439</v>
      </c>
    </row>
    <row r="428" spans="1:6" outlineLevel="1" x14ac:dyDescent="0.2">
      <c r="A428" s="9" t="s">
        <v>421</v>
      </c>
      <c r="B428" s="10" t="s">
        <v>1121</v>
      </c>
      <c r="C428" s="82">
        <v>28510.09</v>
      </c>
      <c r="D428" s="83">
        <v>28225</v>
      </c>
      <c r="F428" s="61" t="s">
        <v>1725</v>
      </c>
    </row>
    <row r="429" spans="1:6" outlineLevel="1" x14ac:dyDescent="0.2">
      <c r="A429" s="9" t="s">
        <v>422</v>
      </c>
      <c r="B429" s="10" t="s">
        <v>1122</v>
      </c>
      <c r="C429" s="82">
        <v>73200.400000000023</v>
      </c>
      <c r="D429" s="83">
        <v>0</v>
      </c>
      <c r="E429" s="73" t="s">
        <v>1439</v>
      </c>
    </row>
    <row r="430" spans="1:6" outlineLevel="1" x14ac:dyDescent="0.2">
      <c r="A430" s="9" t="s">
        <v>423</v>
      </c>
      <c r="B430" s="10" t="s">
        <v>1123</v>
      </c>
      <c r="C430" s="82">
        <v>32734.720000000001</v>
      </c>
      <c r="D430" s="83">
        <v>0</v>
      </c>
      <c r="E430" s="73" t="s">
        <v>1439</v>
      </c>
    </row>
    <row r="431" spans="1:6" outlineLevel="1" x14ac:dyDescent="0.2">
      <c r="A431" s="9" t="s">
        <v>424</v>
      </c>
      <c r="B431" s="10" t="s">
        <v>1124</v>
      </c>
      <c r="C431" s="82">
        <v>796338.98999999964</v>
      </c>
      <c r="D431" s="83">
        <v>399669</v>
      </c>
      <c r="F431" s="61" t="s">
        <v>1726</v>
      </c>
    </row>
    <row r="432" spans="1:6" outlineLevel="1" x14ac:dyDescent="0.2">
      <c r="A432" s="9" t="s">
        <v>425</v>
      </c>
      <c r="B432" s="10" t="s">
        <v>1125</v>
      </c>
      <c r="C432" s="82">
        <v>-28816</v>
      </c>
      <c r="D432" s="83">
        <v>0</v>
      </c>
      <c r="E432" s="73" t="s">
        <v>1439</v>
      </c>
    </row>
    <row r="433" spans="1:13" outlineLevel="1" x14ac:dyDescent="0.2">
      <c r="A433" s="9" t="s">
        <v>426</v>
      </c>
      <c r="B433" s="10" t="s">
        <v>1126</v>
      </c>
      <c r="C433" s="82">
        <v>-1901266.9299999997</v>
      </c>
      <c r="D433" s="83">
        <f>ROUND(C433*H433,0)</f>
        <v>-1876699</v>
      </c>
      <c r="F433" s="61" t="s">
        <v>1702</v>
      </c>
      <c r="H433" s="61">
        <f>ROUND(K433/M433,8)</f>
        <v>0.98707803999999999</v>
      </c>
      <c r="K433" s="59">
        <v>5505487</v>
      </c>
      <c r="L433" s="75" t="s">
        <v>1676</v>
      </c>
      <c r="M433" s="59">
        <v>5577560</v>
      </c>
    </row>
    <row r="434" spans="1:13" outlineLevel="1" x14ac:dyDescent="0.2">
      <c r="A434" s="9" t="s">
        <v>427</v>
      </c>
      <c r="B434" s="10" t="s">
        <v>1127</v>
      </c>
      <c r="C434" s="82">
        <v>-114927663.05000001</v>
      </c>
      <c r="D434" s="83">
        <f t="shared" ref="D434" si="34">ROUND(C434*H434,0)</f>
        <v>-114424002</v>
      </c>
      <c r="F434" s="61" t="s">
        <v>1704</v>
      </c>
      <c r="H434" s="61">
        <f>ROUND(K434/M434,8)</f>
        <v>0.99561758</v>
      </c>
      <c r="K434" s="59">
        <v>564963571</v>
      </c>
      <c r="L434" s="75" t="s">
        <v>1676</v>
      </c>
      <c r="M434" s="59">
        <v>567450376</v>
      </c>
    </row>
    <row r="435" spans="1:13" outlineLevel="1" x14ac:dyDescent="0.2">
      <c r="A435" s="9" t="s">
        <v>428</v>
      </c>
      <c r="B435" s="10" t="s">
        <v>1128</v>
      </c>
      <c r="C435" s="82">
        <v>-52419887.93999999</v>
      </c>
      <c r="D435" s="83">
        <f t="shared" ref="D435:D444" si="35">ROUND(C435*H435,0)</f>
        <v>-52190162</v>
      </c>
      <c r="F435" s="61" t="s">
        <v>1704</v>
      </c>
      <c r="H435" s="61">
        <f t="shared" ref="H435:H444" si="36">ROUND(K435/M435,8)</f>
        <v>0.99561758</v>
      </c>
      <c r="K435" s="59">
        <v>564963571</v>
      </c>
      <c r="L435" s="75" t="s">
        <v>1676</v>
      </c>
      <c r="M435" s="59">
        <v>567450376</v>
      </c>
    </row>
    <row r="436" spans="1:13" outlineLevel="1" x14ac:dyDescent="0.2">
      <c r="A436" s="9" t="s">
        <v>429</v>
      </c>
      <c r="B436" s="10" t="s">
        <v>1129</v>
      </c>
      <c r="C436" s="82">
        <v>-74203502.280000001</v>
      </c>
      <c r="D436" s="83">
        <f t="shared" si="35"/>
        <v>-73878311</v>
      </c>
      <c r="F436" s="61" t="s">
        <v>1704</v>
      </c>
      <c r="H436" s="61">
        <f t="shared" si="36"/>
        <v>0.99561758</v>
      </c>
      <c r="K436" s="59">
        <v>564963571</v>
      </c>
      <c r="L436" s="75" t="s">
        <v>1676</v>
      </c>
      <c r="M436" s="59">
        <v>567450376</v>
      </c>
    </row>
    <row r="437" spans="1:13" outlineLevel="1" x14ac:dyDescent="0.2">
      <c r="A437" s="9" t="s">
        <v>430</v>
      </c>
      <c r="B437" s="10" t="s">
        <v>1130</v>
      </c>
      <c r="C437" s="82">
        <v>-73708899.400000021</v>
      </c>
      <c r="D437" s="83">
        <f t="shared" si="35"/>
        <v>-73385876</v>
      </c>
      <c r="F437" s="61" t="s">
        <v>1704</v>
      </c>
      <c r="H437" s="61">
        <f t="shared" si="36"/>
        <v>0.99561758</v>
      </c>
      <c r="K437" s="59">
        <v>564963571</v>
      </c>
      <c r="L437" s="75" t="s">
        <v>1676</v>
      </c>
      <c r="M437" s="59">
        <v>567450376</v>
      </c>
    </row>
    <row r="438" spans="1:13" outlineLevel="1" x14ac:dyDescent="0.2">
      <c r="A438" s="9" t="s">
        <v>431</v>
      </c>
      <c r="B438" s="10" t="s">
        <v>1131</v>
      </c>
      <c r="C438" s="82">
        <v>-60975872.710000008</v>
      </c>
      <c r="D438" s="83">
        <f t="shared" si="35"/>
        <v>-60708651</v>
      </c>
      <c r="F438" s="61" t="s">
        <v>1704</v>
      </c>
      <c r="H438" s="61">
        <f t="shared" si="36"/>
        <v>0.99561758</v>
      </c>
      <c r="K438" s="59">
        <v>564963571</v>
      </c>
      <c r="L438" s="75" t="s">
        <v>1676</v>
      </c>
      <c r="M438" s="59">
        <v>567450376</v>
      </c>
    </row>
    <row r="439" spans="1:13" outlineLevel="1" x14ac:dyDescent="0.2">
      <c r="A439" s="9" t="s">
        <v>432</v>
      </c>
      <c r="B439" s="10" t="s">
        <v>1132</v>
      </c>
      <c r="C439" s="82">
        <v>-28611266.899999995</v>
      </c>
      <c r="D439" s="83">
        <f t="shared" si="35"/>
        <v>-28485880</v>
      </c>
      <c r="F439" s="61" t="s">
        <v>1704</v>
      </c>
      <c r="H439" s="61">
        <f t="shared" si="36"/>
        <v>0.99561758</v>
      </c>
      <c r="K439" s="59">
        <v>564963571</v>
      </c>
      <c r="L439" s="75" t="s">
        <v>1676</v>
      </c>
      <c r="M439" s="59">
        <v>567450376</v>
      </c>
    </row>
    <row r="440" spans="1:13" outlineLevel="1" x14ac:dyDescent="0.2">
      <c r="A440" s="9" t="s">
        <v>433</v>
      </c>
      <c r="B440" s="10" t="s">
        <v>1133</v>
      </c>
      <c r="C440" s="82">
        <v>-13373087.759999998</v>
      </c>
      <c r="D440" s="83">
        <f t="shared" si="35"/>
        <v>-13314481</v>
      </c>
      <c r="F440" s="61" t="s">
        <v>1704</v>
      </c>
      <c r="H440" s="61">
        <f t="shared" si="36"/>
        <v>0.99561758</v>
      </c>
      <c r="K440" s="59">
        <v>564963571</v>
      </c>
      <c r="L440" s="75" t="s">
        <v>1676</v>
      </c>
      <c r="M440" s="59">
        <v>567450376</v>
      </c>
    </row>
    <row r="441" spans="1:13" outlineLevel="1" x14ac:dyDescent="0.2">
      <c r="A441" s="9" t="s">
        <v>434</v>
      </c>
      <c r="B441" s="10" t="s">
        <v>1134</v>
      </c>
      <c r="C441" s="82">
        <v>-13738629.229999997</v>
      </c>
      <c r="D441" s="83">
        <f t="shared" si="35"/>
        <v>-13678421</v>
      </c>
      <c r="F441" s="61" t="s">
        <v>1704</v>
      </c>
      <c r="H441" s="61">
        <f t="shared" si="36"/>
        <v>0.99561758</v>
      </c>
      <c r="K441" s="59">
        <v>564963571</v>
      </c>
      <c r="L441" s="75" t="s">
        <v>1676</v>
      </c>
      <c r="M441" s="59">
        <v>567450376</v>
      </c>
    </row>
    <row r="442" spans="1:13" outlineLevel="1" x14ac:dyDescent="0.2">
      <c r="A442" s="9" t="s">
        <v>435</v>
      </c>
      <c r="B442" s="10" t="s">
        <v>1135</v>
      </c>
      <c r="C442" s="82">
        <v>-43562471.719999999</v>
      </c>
      <c r="D442" s="83">
        <f t="shared" si="35"/>
        <v>-43371563</v>
      </c>
      <c r="F442" s="61" t="s">
        <v>1704</v>
      </c>
      <c r="H442" s="61">
        <f t="shared" si="36"/>
        <v>0.99561758</v>
      </c>
      <c r="K442" s="59">
        <v>564963571</v>
      </c>
      <c r="L442" s="75" t="s">
        <v>1676</v>
      </c>
      <c r="M442" s="59">
        <v>567450376</v>
      </c>
    </row>
    <row r="443" spans="1:13" outlineLevel="1" x14ac:dyDescent="0.2">
      <c r="A443" s="9" t="s">
        <v>436</v>
      </c>
      <c r="B443" s="10" t="s">
        <v>1136</v>
      </c>
      <c r="C443" s="82">
        <v>-90186501.170000017</v>
      </c>
      <c r="D443" s="83">
        <f t="shared" si="35"/>
        <v>-89791266</v>
      </c>
      <c r="F443" s="61" t="s">
        <v>1704</v>
      </c>
      <c r="H443" s="61">
        <f t="shared" si="36"/>
        <v>0.99561758</v>
      </c>
      <c r="K443" s="59">
        <v>564963571</v>
      </c>
      <c r="L443" s="75" t="s">
        <v>1676</v>
      </c>
      <c r="M443" s="59">
        <v>567450376</v>
      </c>
    </row>
    <row r="444" spans="1:13" outlineLevel="1" x14ac:dyDescent="0.2">
      <c r="A444" s="9" t="s">
        <v>437</v>
      </c>
      <c r="B444" s="10" t="s">
        <v>1137</v>
      </c>
      <c r="C444" s="82">
        <v>-1411707.3599999999</v>
      </c>
      <c r="D444" s="83">
        <f t="shared" si="35"/>
        <v>-1405521</v>
      </c>
      <c r="F444" s="61" t="s">
        <v>1704</v>
      </c>
      <c r="H444" s="61">
        <f t="shared" si="36"/>
        <v>0.99561758</v>
      </c>
      <c r="K444" s="59">
        <v>564963571</v>
      </c>
      <c r="L444" s="75" t="s">
        <v>1676</v>
      </c>
      <c r="M444" s="59">
        <v>567450376</v>
      </c>
    </row>
    <row r="445" spans="1:13" outlineLevel="1" x14ac:dyDescent="0.2">
      <c r="A445" s="9" t="s">
        <v>438</v>
      </c>
      <c r="B445" s="10" t="s">
        <v>1138</v>
      </c>
      <c r="C445" s="82">
        <v>-330886.57</v>
      </c>
      <c r="D445" s="83">
        <f t="shared" ref="D445" si="37">ROUND(C445*H445,0)</f>
        <v>-329436</v>
      </c>
      <c r="F445" s="61" t="s">
        <v>1704</v>
      </c>
      <c r="H445" s="61">
        <f t="shared" ref="H445" si="38">ROUND(K445/M445,8)</f>
        <v>0.99561758</v>
      </c>
      <c r="K445" s="59">
        <v>564963571</v>
      </c>
      <c r="L445" s="75" t="s">
        <v>1676</v>
      </c>
      <c r="M445" s="59">
        <v>567450376</v>
      </c>
    </row>
    <row r="446" spans="1:13" outlineLevel="1" x14ac:dyDescent="0.2">
      <c r="A446" s="9" t="s">
        <v>439</v>
      </c>
      <c r="B446" s="10" t="s">
        <v>1139</v>
      </c>
      <c r="C446" s="82">
        <v>-3570.7000000000012</v>
      </c>
      <c r="D446" s="83">
        <v>0</v>
      </c>
      <c r="E446" s="73" t="s">
        <v>1439</v>
      </c>
      <c r="L446" s="75" t="s">
        <v>1676</v>
      </c>
    </row>
    <row r="447" spans="1:13" outlineLevel="1" x14ac:dyDescent="0.2">
      <c r="A447" s="9" t="s">
        <v>440</v>
      </c>
      <c r="B447" s="10" t="s">
        <v>1140</v>
      </c>
      <c r="C447" s="82">
        <v>-997117.85199999972</v>
      </c>
      <c r="D447" s="83">
        <v>0</v>
      </c>
      <c r="E447" s="73" t="s">
        <v>1439</v>
      </c>
    </row>
    <row r="448" spans="1:13" outlineLevel="1" x14ac:dyDescent="0.2">
      <c r="A448" s="9" t="s">
        <v>441</v>
      </c>
      <c r="B448" s="10" t="s">
        <v>1141</v>
      </c>
      <c r="C448" s="82">
        <v>-16025312.559999997</v>
      </c>
      <c r="D448" s="83">
        <v>0</v>
      </c>
      <c r="E448" s="73" t="s">
        <v>1439</v>
      </c>
    </row>
    <row r="449" spans="1:5" outlineLevel="1" x14ac:dyDescent="0.2">
      <c r="A449" s="9" t="s">
        <v>442</v>
      </c>
      <c r="B449" s="10" t="s">
        <v>1142</v>
      </c>
      <c r="C449" s="82">
        <v>14698089.549999978</v>
      </c>
      <c r="D449" s="83">
        <v>0</v>
      </c>
      <c r="E449" s="73" t="s">
        <v>1439</v>
      </c>
    </row>
    <row r="450" spans="1:5" outlineLevel="1" x14ac:dyDescent="0.2">
      <c r="A450" s="9" t="s">
        <v>443</v>
      </c>
      <c r="B450" s="10" t="s">
        <v>1143</v>
      </c>
      <c r="C450" s="82">
        <v>-2788250.4699999997</v>
      </c>
      <c r="D450" s="83">
        <v>0</v>
      </c>
      <c r="E450" s="73" t="s">
        <v>1439</v>
      </c>
    </row>
    <row r="451" spans="1:5" outlineLevel="1" x14ac:dyDescent="0.2">
      <c r="A451" s="9" t="s">
        <v>444</v>
      </c>
      <c r="B451" s="10" t="s">
        <v>1144</v>
      </c>
      <c r="C451" s="82">
        <v>-1137563.3120000004</v>
      </c>
      <c r="D451" s="83">
        <v>0</v>
      </c>
      <c r="E451" s="73" t="s">
        <v>1439</v>
      </c>
    </row>
    <row r="452" spans="1:5" outlineLevel="1" x14ac:dyDescent="0.2">
      <c r="A452" s="9" t="s">
        <v>445</v>
      </c>
      <c r="B452" s="10" t="s">
        <v>1145</v>
      </c>
      <c r="C452" s="82">
        <v>-3871869.09</v>
      </c>
      <c r="D452" s="83">
        <v>0</v>
      </c>
      <c r="E452" s="73" t="s">
        <v>1439</v>
      </c>
    </row>
    <row r="453" spans="1:5" outlineLevel="1" x14ac:dyDescent="0.2">
      <c r="A453" s="9" t="s">
        <v>446</v>
      </c>
      <c r="B453" s="10" t="s">
        <v>1146</v>
      </c>
      <c r="C453" s="82">
        <v>-39554.459999999992</v>
      </c>
      <c r="D453" s="83">
        <v>0</v>
      </c>
      <c r="E453" s="73" t="s">
        <v>1439</v>
      </c>
    </row>
    <row r="454" spans="1:5" outlineLevel="1" x14ac:dyDescent="0.2">
      <c r="A454" s="9" t="s">
        <v>447</v>
      </c>
      <c r="B454" s="10" t="s">
        <v>1147</v>
      </c>
      <c r="C454" s="82">
        <v>123.73000000000002</v>
      </c>
      <c r="D454" s="83">
        <v>0</v>
      </c>
      <c r="E454" s="73" t="s">
        <v>1439</v>
      </c>
    </row>
    <row r="455" spans="1:5" outlineLevel="1" x14ac:dyDescent="0.2">
      <c r="A455" s="9" t="s">
        <v>448</v>
      </c>
      <c r="B455" s="10" t="s">
        <v>1148</v>
      </c>
      <c r="C455" s="82">
        <v>-119588.70000000004</v>
      </c>
      <c r="D455" s="83">
        <v>0</v>
      </c>
      <c r="E455" s="73" t="s">
        <v>1439</v>
      </c>
    </row>
    <row r="456" spans="1:5" outlineLevel="1" x14ac:dyDescent="0.2">
      <c r="A456" s="9" t="s">
        <v>449</v>
      </c>
      <c r="B456" s="10" t="s">
        <v>1149</v>
      </c>
      <c r="C456" s="82">
        <v>-722279.45000000251</v>
      </c>
      <c r="D456" s="83">
        <v>0</v>
      </c>
      <c r="E456" s="73" t="s">
        <v>1439</v>
      </c>
    </row>
    <row r="457" spans="1:5" outlineLevel="1" x14ac:dyDescent="0.2">
      <c r="A457" s="9" t="s">
        <v>450</v>
      </c>
      <c r="B457" s="10" t="s">
        <v>1150</v>
      </c>
      <c r="C457" s="82">
        <v>-112332337.82999998</v>
      </c>
      <c r="D457" s="83">
        <v>0</v>
      </c>
      <c r="E457" s="73" t="s">
        <v>1439</v>
      </c>
    </row>
    <row r="458" spans="1:5" outlineLevel="1" x14ac:dyDescent="0.2">
      <c r="A458" s="9" t="s">
        <v>451</v>
      </c>
      <c r="B458" s="10" t="s">
        <v>1151</v>
      </c>
      <c r="C458" s="82">
        <v>20004934.199999999</v>
      </c>
      <c r="D458" s="83">
        <v>0</v>
      </c>
      <c r="E458" s="73" t="s">
        <v>1439</v>
      </c>
    </row>
    <row r="459" spans="1:5" outlineLevel="1" x14ac:dyDescent="0.2">
      <c r="A459" s="9" t="s">
        <v>452</v>
      </c>
      <c r="B459" s="10" t="s">
        <v>1152</v>
      </c>
      <c r="C459" s="82">
        <v>2782691.7499999981</v>
      </c>
      <c r="D459" s="83">
        <v>0</v>
      </c>
      <c r="E459" s="73" t="s">
        <v>1439</v>
      </c>
    </row>
    <row r="460" spans="1:5" outlineLevel="1" x14ac:dyDescent="0.2">
      <c r="A460" s="9" t="s">
        <v>453</v>
      </c>
      <c r="B460" s="10" t="s">
        <v>1153</v>
      </c>
      <c r="C460" s="82">
        <v>-549664.01</v>
      </c>
      <c r="D460" s="83">
        <v>0</v>
      </c>
      <c r="E460" s="73" t="s">
        <v>1439</v>
      </c>
    </row>
    <row r="461" spans="1:5" outlineLevel="1" x14ac:dyDescent="0.2">
      <c r="A461" s="9" t="s">
        <v>454</v>
      </c>
      <c r="B461" s="10" t="s">
        <v>1154</v>
      </c>
      <c r="C461" s="82">
        <v>-827286.53999999992</v>
      </c>
      <c r="D461" s="83">
        <v>0</v>
      </c>
      <c r="E461" s="73" t="s">
        <v>1439</v>
      </c>
    </row>
    <row r="462" spans="1:5" outlineLevel="1" x14ac:dyDescent="0.2">
      <c r="A462" s="9" t="s">
        <v>455</v>
      </c>
      <c r="B462" s="10" t="s">
        <v>1155</v>
      </c>
      <c r="C462" s="82">
        <v>-9650962.3599999957</v>
      </c>
      <c r="D462" s="83">
        <v>0</v>
      </c>
      <c r="E462" s="73" t="s">
        <v>1439</v>
      </c>
    </row>
    <row r="463" spans="1:5" outlineLevel="1" x14ac:dyDescent="0.2">
      <c r="A463" s="9" t="s">
        <v>456</v>
      </c>
      <c r="B463" s="10" t="s">
        <v>1156</v>
      </c>
      <c r="C463" s="82">
        <v>-154188501.74000001</v>
      </c>
      <c r="D463" s="83">
        <v>0</v>
      </c>
      <c r="E463" s="73" t="s">
        <v>1439</v>
      </c>
    </row>
    <row r="464" spans="1:5" outlineLevel="1" x14ac:dyDescent="0.2">
      <c r="A464" s="9" t="s">
        <v>457</v>
      </c>
      <c r="B464" s="10" t="s">
        <v>1157</v>
      </c>
      <c r="C464" s="82">
        <v>358.05</v>
      </c>
      <c r="D464" s="83">
        <v>0</v>
      </c>
      <c r="E464" s="73" t="s">
        <v>1439</v>
      </c>
    </row>
    <row r="465" spans="1:5" outlineLevel="1" x14ac:dyDescent="0.2">
      <c r="A465" s="9" t="s">
        <v>458</v>
      </c>
      <c r="B465" s="10" t="s">
        <v>1158</v>
      </c>
      <c r="C465" s="82">
        <v>-8673.4100000000053</v>
      </c>
      <c r="D465" s="83">
        <v>0</v>
      </c>
      <c r="E465" s="73" t="s">
        <v>1439</v>
      </c>
    </row>
    <row r="466" spans="1:5" outlineLevel="1" x14ac:dyDescent="0.2">
      <c r="A466" s="9" t="s">
        <v>459</v>
      </c>
      <c r="B466" s="10" t="s">
        <v>1159</v>
      </c>
      <c r="C466" s="82">
        <v>36316.049999999988</v>
      </c>
      <c r="D466" s="83">
        <v>0</v>
      </c>
      <c r="E466" s="73" t="s">
        <v>1439</v>
      </c>
    </row>
    <row r="467" spans="1:5" outlineLevel="1" x14ac:dyDescent="0.2">
      <c r="A467" s="9" t="s">
        <v>460</v>
      </c>
      <c r="B467" s="10" t="s">
        <v>1160</v>
      </c>
      <c r="C467" s="82">
        <v>-34377.739999999991</v>
      </c>
      <c r="D467" s="83">
        <v>0</v>
      </c>
      <c r="E467" s="73" t="s">
        <v>1439</v>
      </c>
    </row>
    <row r="468" spans="1:5" outlineLevel="1" x14ac:dyDescent="0.2">
      <c r="A468" s="9" t="s">
        <v>461</v>
      </c>
      <c r="B468" s="10" t="s">
        <v>1161</v>
      </c>
      <c r="C468" s="82">
        <v>-4943.2700000000004</v>
      </c>
      <c r="D468" s="83">
        <v>0</v>
      </c>
      <c r="E468" s="73" t="s">
        <v>1439</v>
      </c>
    </row>
    <row r="469" spans="1:5" outlineLevel="1" x14ac:dyDescent="0.2">
      <c r="A469" s="9" t="s">
        <v>462</v>
      </c>
      <c r="B469" s="10" t="s">
        <v>1162</v>
      </c>
      <c r="C469" s="82">
        <v>-14216.969999999996</v>
      </c>
      <c r="D469" s="83">
        <v>0</v>
      </c>
      <c r="E469" s="73" t="s">
        <v>1439</v>
      </c>
    </row>
    <row r="470" spans="1:5" outlineLevel="1" x14ac:dyDescent="0.2">
      <c r="A470" s="9" t="s">
        <v>463</v>
      </c>
      <c r="B470" s="10" t="s">
        <v>1163</v>
      </c>
      <c r="C470" s="82">
        <v>-53562.670000000006</v>
      </c>
      <c r="D470" s="83">
        <v>0</v>
      </c>
      <c r="E470" s="73" t="s">
        <v>1439</v>
      </c>
    </row>
    <row r="471" spans="1:5" outlineLevel="1" x14ac:dyDescent="0.2">
      <c r="A471" s="9" t="s">
        <v>464</v>
      </c>
      <c r="B471" s="10" t="s">
        <v>1164</v>
      </c>
      <c r="C471" s="82">
        <v>-0.84000000000000008</v>
      </c>
      <c r="D471" s="83">
        <v>0</v>
      </c>
      <c r="E471" s="73" t="s">
        <v>1439</v>
      </c>
    </row>
    <row r="472" spans="1:5" outlineLevel="1" x14ac:dyDescent="0.2">
      <c r="A472" s="9" t="s">
        <v>465</v>
      </c>
      <c r="B472" s="10" t="s">
        <v>1165</v>
      </c>
      <c r="C472" s="82">
        <v>28632133.769999996</v>
      </c>
      <c r="D472" s="83">
        <v>0</v>
      </c>
      <c r="E472" s="73" t="s">
        <v>1439</v>
      </c>
    </row>
    <row r="473" spans="1:5" outlineLevel="1" x14ac:dyDescent="0.2">
      <c r="A473" s="9" t="s">
        <v>466</v>
      </c>
      <c r="B473" s="10" t="s">
        <v>1166</v>
      </c>
      <c r="C473" s="82">
        <v>-14455691</v>
      </c>
      <c r="D473" s="83">
        <v>0</v>
      </c>
      <c r="E473" s="73" t="s">
        <v>1439</v>
      </c>
    </row>
    <row r="474" spans="1:5" outlineLevel="1" x14ac:dyDescent="0.2">
      <c r="A474" s="9" t="s">
        <v>468</v>
      </c>
      <c r="B474" s="10" t="s">
        <v>1167</v>
      </c>
      <c r="C474" s="82">
        <v>-104.97999999994084</v>
      </c>
      <c r="D474" s="83">
        <v>0</v>
      </c>
      <c r="E474" s="73" t="s">
        <v>1439</v>
      </c>
    </row>
    <row r="475" spans="1:5" outlineLevel="1" x14ac:dyDescent="0.2">
      <c r="A475" s="9" t="s">
        <v>469</v>
      </c>
      <c r="B475" s="10" t="s">
        <v>1168</v>
      </c>
      <c r="C475" s="82">
        <v>-2242312.4399999995</v>
      </c>
      <c r="D475" s="83">
        <v>0</v>
      </c>
      <c r="E475" s="73" t="s">
        <v>1439</v>
      </c>
    </row>
    <row r="476" spans="1:5" outlineLevel="1" x14ac:dyDescent="0.2">
      <c r="A476" s="9" t="s">
        <v>470</v>
      </c>
      <c r="B476" s="10" t="s">
        <v>1169</v>
      </c>
      <c r="C476" s="82">
        <v>-318</v>
      </c>
      <c r="D476" s="83">
        <v>0</v>
      </c>
      <c r="E476" s="73" t="s">
        <v>1439</v>
      </c>
    </row>
    <row r="477" spans="1:5" outlineLevel="1" x14ac:dyDescent="0.2">
      <c r="A477" s="9" t="s">
        <v>471</v>
      </c>
      <c r="B477" s="10" t="s">
        <v>1170</v>
      </c>
      <c r="C477" s="82">
        <v>-22807.12000000005</v>
      </c>
      <c r="D477" s="83">
        <v>0</v>
      </c>
      <c r="E477" s="73" t="s">
        <v>1439</v>
      </c>
    </row>
    <row r="478" spans="1:5" outlineLevel="1" x14ac:dyDescent="0.2">
      <c r="A478" s="9" t="s">
        <v>472</v>
      </c>
      <c r="B478" s="10" t="s">
        <v>1171</v>
      </c>
      <c r="C478" s="82">
        <v>326485.32999999996</v>
      </c>
      <c r="D478" s="83">
        <v>0</v>
      </c>
      <c r="E478" s="73" t="s">
        <v>1439</v>
      </c>
    </row>
    <row r="479" spans="1:5" outlineLevel="1" x14ac:dyDescent="0.2">
      <c r="A479" s="9" t="s">
        <v>473</v>
      </c>
      <c r="B479" s="10" t="s">
        <v>1172</v>
      </c>
      <c r="C479" s="82">
        <v>-326485.32999999996</v>
      </c>
      <c r="D479" s="83">
        <v>0</v>
      </c>
      <c r="E479" s="73" t="s">
        <v>1439</v>
      </c>
    </row>
    <row r="480" spans="1:5" outlineLevel="1" x14ac:dyDescent="0.2">
      <c r="A480" s="9" t="s">
        <v>474</v>
      </c>
      <c r="B480" s="10" t="s">
        <v>1173</v>
      </c>
      <c r="C480" s="82">
        <v>18647.830000000002</v>
      </c>
      <c r="D480" s="83">
        <v>0</v>
      </c>
      <c r="E480" s="73" t="s">
        <v>1439</v>
      </c>
    </row>
    <row r="481" spans="1:5" outlineLevel="1" x14ac:dyDescent="0.2">
      <c r="A481" s="9" t="s">
        <v>475</v>
      </c>
      <c r="B481" s="10" t="s">
        <v>1174</v>
      </c>
      <c r="C481" s="82">
        <v>-2274237.4589999998</v>
      </c>
      <c r="D481" s="83">
        <v>0</v>
      </c>
      <c r="E481" s="73" t="s">
        <v>1439</v>
      </c>
    </row>
    <row r="482" spans="1:5" outlineLevel="1" x14ac:dyDescent="0.2">
      <c r="A482" s="9" t="s">
        <v>476</v>
      </c>
      <c r="B482" s="10" t="s">
        <v>1175</v>
      </c>
      <c r="C482" s="82">
        <v>-6635.2800000000043</v>
      </c>
      <c r="D482" s="83">
        <v>0</v>
      </c>
      <c r="E482" s="73" t="s">
        <v>1439</v>
      </c>
    </row>
    <row r="483" spans="1:5" outlineLevel="1" x14ac:dyDescent="0.2">
      <c r="A483" s="9" t="s">
        <v>477</v>
      </c>
      <c r="B483" s="10" t="s">
        <v>1176</v>
      </c>
      <c r="C483" s="82">
        <v>482908.96000000008</v>
      </c>
      <c r="D483" s="83">
        <v>0</v>
      </c>
      <c r="E483" s="73" t="s">
        <v>1439</v>
      </c>
    </row>
    <row r="484" spans="1:5" outlineLevel="1" x14ac:dyDescent="0.2">
      <c r="A484" s="9" t="s">
        <v>478</v>
      </c>
      <c r="B484" s="10" t="s">
        <v>1177</v>
      </c>
      <c r="C484" s="82">
        <v>-482908.96000000008</v>
      </c>
      <c r="D484" s="83">
        <v>0</v>
      </c>
      <c r="E484" s="73" t="s">
        <v>1439</v>
      </c>
    </row>
    <row r="485" spans="1:5" outlineLevel="1" x14ac:dyDescent="0.2">
      <c r="A485" s="9" t="s">
        <v>479</v>
      </c>
      <c r="B485" s="10" t="s">
        <v>1178</v>
      </c>
      <c r="C485" s="82">
        <v>139088.54</v>
      </c>
      <c r="D485" s="83">
        <v>0</v>
      </c>
      <c r="E485" s="73" t="s">
        <v>1439</v>
      </c>
    </row>
    <row r="486" spans="1:5" outlineLevel="1" x14ac:dyDescent="0.2">
      <c r="A486" s="9" t="s">
        <v>480</v>
      </c>
      <c r="B486" s="10" t="s">
        <v>1179</v>
      </c>
      <c r="C486" s="82">
        <v>-139088.54</v>
      </c>
      <c r="D486" s="83">
        <v>0</v>
      </c>
      <c r="E486" s="73" t="s">
        <v>1439</v>
      </c>
    </row>
    <row r="487" spans="1:5" outlineLevel="1" x14ac:dyDescent="0.2">
      <c r="A487" s="9" t="s">
        <v>481</v>
      </c>
      <c r="B487" s="10" t="s">
        <v>1180</v>
      </c>
      <c r="C487" s="82">
        <v>-1937677.18</v>
      </c>
      <c r="D487" s="83">
        <v>0</v>
      </c>
      <c r="E487" s="73" t="s">
        <v>1439</v>
      </c>
    </row>
    <row r="488" spans="1:5" outlineLevel="1" x14ac:dyDescent="0.2">
      <c r="A488" s="9" t="s">
        <v>482</v>
      </c>
      <c r="B488" s="10" t="s">
        <v>1181</v>
      </c>
      <c r="C488" s="82">
        <v>5537329.1600000001</v>
      </c>
      <c r="D488" s="83">
        <v>0</v>
      </c>
      <c r="E488" s="73" t="s">
        <v>1439</v>
      </c>
    </row>
    <row r="489" spans="1:5" outlineLevel="1" x14ac:dyDescent="0.2">
      <c r="A489" s="9" t="s">
        <v>483</v>
      </c>
      <c r="B489" s="10" t="s">
        <v>1182</v>
      </c>
      <c r="C489" s="82">
        <v>0.04</v>
      </c>
      <c r="D489" s="83">
        <v>0</v>
      </c>
      <c r="E489" s="73" t="s">
        <v>1439</v>
      </c>
    </row>
    <row r="490" spans="1:5" outlineLevel="1" x14ac:dyDescent="0.2">
      <c r="A490" s="9" t="s">
        <v>484</v>
      </c>
      <c r="B490" s="10" t="s">
        <v>1183</v>
      </c>
      <c r="C490" s="82">
        <v>-1868448.43</v>
      </c>
      <c r="D490" s="83">
        <v>0</v>
      </c>
      <c r="E490" s="73" t="s">
        <v>1439</v>
      </c>
    </row>
    <row r="491" spans="1:5" outlineLevel="1" x14ac:dyDescent="0.2">
      <c r="A491" s="9" t="s">
        <v>485</v>
      </c>
      <c r="B491" s="10" t="s">
        <v>1184</v>
      </c>
      <c r="C491" s="82">
        <v>15647822.899999995</v>
      </c>
      <c r="D491" s="83">
        <v>0</v>
      </c>
      <c r="E491" s="73" t="s">
        <v>1439</v>
      </c>
    </row>
    <row r="492" spans="1:5" outlineLevel="1" x14ac:dyDescent="0.2">
      <c r="A492" s="9" t="s">
        <v>486</v>
      </c>
      <c r="B492" s="10" t="s">
        <v>1185</v>
      </c>
      <c r="C492" s="82">
        <v>-2455074.8400000003</v>
      </c>
      <c r="D492" s="83">
        <v>0</v>
      </c>
      <c r="E492" s="73" t="s">
        <v>1439</v>
      </c>
    </row>
    <row r="493" spans="1:5" outlineLevel="1" x14ac:dyDescent="0.2">
      <c r="A493" s="9" t="s">
        <v>487</v>
      </c>
      <c r="B493" s="10" t="s">
        <v>1186</v>
      </c>
      <c r="C493" s="82">
        <v>14804121.669999998</v>
      </c>
      <c r="D493" s="83">
        <v>0</v>
      </c>
      <c r="E493" s="73" t="s">
        <v>1439</v>
      </c>
    </row>
    <row r="494" spans="1:5" outlineLevel="1" x14ac:dyDescent="0.2">
      <c r="A494" s="9" t="s">
        <v>488</v>
      </c>
      <c r="B494" s="10" t="s">
        <v>1187</v>
      </c>
      <c r="C494" s="82">
        <v>-28587.08</v>
      </c>
      <c r="D494" s="83">
        <v>0</v>
      </c>
      <c r="E494" s="73" t="s">
        <v>1439</v>
      </c>
    </row>
    <row r="495" spans="1:5" outlineLevel="1" x14ac:dyDescent="0.2">
      <c r="A495" s="9" t="s">
        <v>489</v>
      </c>
      <c r="B495" s="10" t="s">
        <v>1188</v>
      </c>
      <c r="C495" s="82">
        <v>-184598.92000000004</v>
      </c>
      <c r="D495" s="83">
        <v>0</v>
      </c>
      <c r="E495" s="73" t="s">
        <v>1439</v>
      </c>
    </row>
    <row r="496" spans="1:5" outlineLevel="1" x14ac:dyDescent="0.2">
      <c r="A496" s="9" t="s">
        <v>490</v>
      </c>
      <c r="B496" s="10" t="s">
        <v>1189</v>
      </c>
      <c r="C496" s="82">
        <v>-42867.840000000004</v>
      </c>
      <c r="D496" s="83">
        <v>0</v>
      </c>
      <c r="E496" s="73" t="s">
        <v>1439</v>
      </c>
    </row>
    <row r="497" spans="1:12" outlineLevel="1" x14ac:dyDescent="0.2">
      <c r="A497" s="9" t="s">
        <v>491</v>
      </c>
      <c r="B497" s="10" t="s">
        <v>1190</v>
      </c>
      <c r="C497" s="82">
        <v>-568358.8400000002</v>
      </c>
      <c r="D497" s="83">
        <v>0</v>
      </c>
      <c r="E497" s="73" t="s">
        <v>1439</v>
      </c>
    </row>
    <row r="498" spans="1:12" outlineLevel="1" x14ac:dyDescent="0.2">
      <c r="A498" s="9" t="s">
        <v>492</v>
      </c>
      <c r="B498" s="10" t="s">
        <v>1191</v>
      </c>
      <c r="C498" s="82">
        <v>-71157.539999999994</v>
      </c>
      <c r="D498" s="83">
        <v>0</v>
      </c>
      <c r="E498" s="73" t="s">
        <v>1439</v>
      </c>
    </row>
    <row r="499" spans="1:12" outlineLevel="1" x14ac:dyDescent="0.2">
      <c r="A499" s="9" t="s">
        <v>493</v>
      </c>
      <c r="B499" s="10" t="s">
        <v>1192</v>
      </c>
      <c r="C499" s="82">
        <v>-3643763.5700000003</v>
      </c>
      <c r="D499" s="86">
        <f>C499</f>
        <v>-3643763.5700000003</v>
      </c>
      <c r="F499" s="61" t="s">
        <v>1721</v>
      </c>
    </row>
    <row r="500" spans="1:12" outlineLevel="1" x14ac:dyDescent="0.2">
      <c r="A500" s="9" t="s">
        <v>494</v>
      </c>
      <c r="B500" s="10" t="s">
        <v>1193</v>
      </c>
      <c r="C500" s="82">
        <v>-385608.83999999997</v>
      </c>
      <c r="D500" s="86">
        <f>C500</f>
        <v>-385608.83999999997</v>
      </c>
      <c r="F500" s="61" t="s">
        <v>1722</v>
      </c>
    </row>
    <row r="501" spans="1:12" outlineLevel="1" x14ac:dyDescent="0.2">
      <c r="A501" s="9" t="s">
        <v>495</v>
      </c>
      <c r="B501" s="10" t="s">
        <v>1194</v>
      </c>
      <c r="C501" s="82">
        <v>-261113.59999999951</v>
      </c>
      <c r="D501" s="86">
        <v>-267566</v>
      </c>
      <c r="F501" s="61" t="s">
        <v>1720</v>
      </c>
      <c r="L501" s="74"/>
    </row>
    <row r="502" spans="1:12" outlineLevel="1" x14ac:dyDescent="0.2">
      <c r="A502" s="9" t="s">
        <v>496</v>
      </c>
      <c r="B502" s="10" t="s">
        <v>1195</v>
      </c>
      <c r="C502" s="82">
        <v>-109327.90000000018</v>
      </c>
      <c r="D502" s="86">
        <v>-107833</v>
      </c>
      <c r="F502" s="61" t="s">
        <v>1719</v>
      </c>
    </row>
    <row r="503" spans="1:12" outlineLevel="1" x14ac:dyDescent="0.2">
      <c r="A503" s="9" t="s">
        <v>497</v>
      </c>
      <c r="B503" s="10" t="s">
        <v>1196</v>
      </c>
      <c r="C503" s="82">
        <v>-94599.920000000013</v>
      </c>
      <c r="D503" s="86">
        <v>-94505</v>
      </c>
      <c r="F503" s="61" t="s">
        <v>1718</v>
      </c>
    </row>
    <row r="504" spans="1:12" outlineLevel="1" x14ac:dyDescent="0.2">
      <c r="A504" s="9" t="s">
        <v>498</v>
      </c>
      <c r="B504" s="10" t="s">
        <v>1197</v>
      </c>
      <c r="C504" s="82">
        <v>-4840671.6499999994</v>
      </c>
      <c r="D504" s="86">
        <v>-4835831</v>
      </c>
      <c r="F504" s="61" t="s">
        <v>1717</v>
      </c>
    </row>
    <row r="505" spans="1:12" outlineLevel="1" x14ac:dyDescent="0.2">
      <c r="A505" s="9" t="s">
        <v>499</v>
      </c>
      <c r="B505" s="10" t="s">
        <v>1198</v>
      </c>
      <c r="C505" s="82">
        <v>-22774.442999999999</v>
      </c>
      <c r="D505" s="86">
        <v>-22456</v>
      </c>
      <c r="F505" s="61" t="s">
        <v>1715</v>
      </c>
    </row>
    <row r="506" spans="1:12" outlineLevel="1" x14ac:dyDescent="0.2">
      <c r="A506" s="9" t="s">
        <v>500</v>
      </c>
      <c r="B506" s="10" t="s">
        <v>1199</v>
      </c>
      <c r="C506" s="82">
        <v>-5225913.3599999994</v>
      </c>
      <c r="D506" s="83">
        <v>0</v>
      </c>
      <c r="E506" s="73" t="s">
        <v>1439</v>
      </c>
    </row>
    <row r="507" spans="1:12" outlineLevel="1" x14ac:dyDescent="0.2">
      <c r="A507" s="9" t="s">
        <v>501</v>
      </c>
      <c r="B507" s="10" t="s">
        <v>1200</v>
      </c>
      <c r="C507" s="82">
        <v>-396924.17000000004</v>
      </c>
      <c r="D507" s="86">
        <v>-394860</v>
      </c>
      <c r="F507" s="61" t="s">
        <v>1716</v>
      </c>
    </row>
    <row r="508" spans="1:12" outlineLevel="1" x14ac:dyDescent="0.2">
      <c r="A508" s="9" t="s">
        <v>502</v>
      </c>
      <c r="B508" s="10" t="s">
        <v>1201</v>
      </c>
      <c r="C508" s="82">
        <v>-2290.7099999999991</v>
      </c>
      <c r="D508" s="83">
        <v>0</v>
      </c>
      <c r="E508" s="73" t="s">
        <v>1439</v>
      </c>
    </row>
    <row r="509" spans="1:12" outlineLevel="1" x14ac:dyDescent="0.2">
      <c r="A509" s="9" t="s">
        <v>503</v>
      </c>
      <c r="B509" s="10" t="s">
        <v>1202</v>
      </c>
      <c r="C509" s="82">
        <v>-6163.5099999999948</v>
      </c>
      <c r="D509" s="83">
        <v>0</v>
      </c>
      <c r="E509" s="73" t="s">
        <v>1439</v>
      </c>
    </row>
    <row r="510" spans="1:12" outlineLevel="1" x14ac:dyDescent="0.2">
      <c r="A510" s="9" t="s">
        <v>504</v>
      </c>
      <c r="B510" s="10" t="s">
        <v>1203</v>
      </c>
      <c r="C510" s="82">
        <v>-82885.289999999979</v>
      </c>
      <c r="D510" s="83">
        <v>0</v>
      </c>
      <c r="E510" s="73" t="s">
        <v>1439</v>
      </c>
    </row>
    <row r="511" spans="1:12" outlineLevel="1" x14ac:dyDescent="0.2">
      <c r="A511" s="9" t="s">
        <v>505</v>
      </c>
      <c r="B511" s="10" t="s">
        <v>1204</v>
      </c>
      <c r="C511" s="82">
        <v>-680081.75</v>
      </c>
      <c r="D511" s="86">
        <v>-2259</v>
      </c>
      <c r="F511" s="61" t="s">
        <v>1715</v>
      </c>
    </row>
    <row r="512" spans="1:12" outlineLevel="1" x14ac:dyDescent="0.2">
      <c r="A512" s="9" t="s">
        <v>506</v>
      </c>
      <c r="B512" s="10" t="s">
        <v>1205</v>
      </c>
      <c r="C512" s="82">
        <v>-290664.24999999988</v>
      </c>
      <c r="D512" s="83">
        <v>0</v>
      </c>
      <c r="E512" s="73" t="s">
        <v>1439</v>
      </c>
    </row>
    <row r="513" spans="1:5" outlineLevel="1" x14ac:dyDescent="0.2">
      <c r="A513" s="9" t="s">
        <v>507</v>
      </c>
      <c r="B513" s="10" t="s">
        <v>1206</v>
      </c>
      <c r="C513" s="82">
        <v>-15157771.179999996</v>
      </c>
      <c r="D513" s="83">
        <v>0</v>
      </c>
      <c r="E513" s="73" t="s">
        <v>1439</v>
      </c>
    </row>
    <row r="514" spans="1:5" outlineLevel="1" x14ac:dyDescent="0.2">
      <c r="A514" s="9" t="s">
        <v>508</v>
      </c>
      <c r="B514" s="10" t="s">
        <v>1207</v>
      </c>
      <c r="C514" s="82">
        <v>-58487.22</v>
      </c>
      <c r="D514" s="83">
        <v>0</v>
      </c>
      <c r="E514" s="73" t="s">
        <v>1439</v>
      </c>
    </row>
    <row r="515" spans="1:5" outlineLevel="1" x14ac:dyDescent="0.2">
      <c r="A515" s="9" t="s">
        <v>509</v>
      </c>
      <c r="B515" s="10" t="s">
        <v>1208</v>
      </c>
      <c r="C515" s="82">
        <v>-6027.380000000001</v>
      </c>
      <c r="D515" s="83">
        <v>0</v>
      </c>
      <c r="E515" s="73" t="s">
        <v>1439</v>
      </c>
    </row>
    <row r="516" spans="1:5" outlineLevel="1" x14ac:dyDescent="0.2">
      <c r="A516" s="9" t="s">
        <v>510</v>
      </c>
      <c r="B516" s="10" t="s">
        <v>1209</v>
      </c>
      <c r="C516" s="82">
        <v>-2755267.3600000003</v>
      </c>
      <c r="D516" s="83">
        <v>0</v>
      </c>
      <c r="E516" s="73" t="s">
        <v>1439</v>
      </c>
    </row>
    <row r="517" spans="1:5" outlineLevel="1" x14ac:dyDescent="0.2">
      <c r="A517" s="9" t="s">
        <v>511</v>
      </c>
      <c r="B517" s="10" t="s">
        <v>1210</v>
      </c>
      <c r="C517" s="82">
        <v>-44910.78</v>
      </c>
      <c r="D517" s="83">
        <v>0</v>
      </c>
      <c r="E517" s="73" t="s">
        <v>1439</v>
      </c>
    </row>
    <row r="518" spans="1:5" outlineLevel="1" x14ac:dyDescent="0.2">
      <c r="A518" s="9" t="s">
        <v>512</v>
      </c>
      <c r="B518" s="10" t="s">
        <v>1211</v>
      </c>
      <c r="C518" s="82">
        <v>-38131407.499999993</v>
      </c>
      <c r="D518" s="83">
        <v>0</v>
      </c>
      <c r="E518" s="73" t="s">
        <v>1439</v>
      </c>
    </row>
    <row r="519" spans="1:5" outlineLevel="1" x14ac:dyDescent="0.2">
      <c r="A519" s="9" t="s">
        <v>513</v>
      </c>
      <c r="B519" s="10" t="s">
        <v>1212</v>
      </c>
      <c r="C519" s="82">
        <v>-614791.77999999991</v>
      </c>
      <c r="D519" s="83">
        <v>0</v>
      </c>
      <c r="E519" s="73" t="s">
        <v>1439</v>
      </c>
    </row>
    <row r="520" spans="1:5" outlineLevel="1" x14ac:dyDescent="0.2">
      <c r="A520" s="9" t="s">
        <v>514</v>
      </c>
      <c r="B520" s="10" t="s">
        <v>1213</v>
      </c>
      <c r="C520" s="82">
        <v>37238857.889999993</v>
      </c>
      <c r="D520" s="83">
        <v>0</v>
      </c>
      <c r="E520" s="73" t="s">
        <v>1439</v>
      </c>
    </row>
    <row r="521" spans="1:5" outlineLevel="1" x14ac:dyDescent="0.2">
      <c r="A521" s="9" t="s">
        <v>515</v>
      </c>
      <c r="B521" s="10" t="s">
        <v>1214</v>
      </c>
      <c r="C521" s="82">
        <v>614745.73</v>
      </c>
      <c r="D521" s="83">
        <v>0</v>
      </c>
      <c r="E521" s="73" t="s">
        <v>1439</v>
      </c>
    </row>
    <row r="522" spans="1:5" outlineLevel="1" x14ac:dyDescent="0.2">
      <c r="A522" s="9" t="s">
        <v>516</v>
      </c>
      <c r="B522" s="10" t="s">
        <v>1215</v>
      </c>
      <c r="C522" s="82">
        <v>-472738.73</v>
      </c>
      <c r="D522" s="83">
        <v>0</v>
      </c>
      <c r="E522" s="73" t="s">
        <v>1439</v>
      </c>
    </row>
    <row r="523" spans="1:5" outlineLevel="1" x14ac:dyDescent="0.2">
      <c r="A523" s="9" t="s">
        <v>517</v>
      </c>
      <c r="B523" s="10" t="s">
        <v>1216</v>
      </c>
      <c r="C523" s="82">
        <v>-476930.97000000003</v>
      </c>
      <c r="D523" s="83">
        <v>0</v>
      </c>
      <c r="E523" s="73" t="s">
        <v>1439</v>
      </c>
    </row>
    <row r="524" spans="1:5" outlineLevel="1" x14ac:dyDescent="0.2">
      <c r="A524" s="9" t="s">
        <v>518</v>
      </c>
      <c r="B524" s="10" t="s">
        <v>1217</v>
      </c>
      <c r="C524" s="82">
        <v>459418.42999999982</v>
      </c>
      <c r="D524" s="83">
        <v>0</v>
      </c>
      <c r="E524" s="73" t="s">
        <v>1439</v>
      </c>
    </row>
    <row r="525" spans="1:5" outlineLevel="1" x14ac:dyDescent="0.2">
      <c r="A525" s="9" t="s">
        <v>519</v>
      </c>
      <c r="B525" s="10" t="s">
        <v>1218</v>
      </c>
      <c r="C525" s="82">
        <v>-34876.37000000001</v>
      </c>
      <c r="D525" s="83">
        <v>0</v>
      </c>
      <c r="E525" s="73" t="s">
        <v>1439</v>
      </c>
    </row>
    <row r="526" spans="1:5" outlineLevel="1" x14ac:dyDescent="0.2">
      <c r="A526" s="9" t="s">
        <v>520</v>
      </c>
      <c r="B526" s="10" t="s">
        <v>1219</v>
      </c>
      <c r="C526" s="82">
        <v>1509483.58</v>
      </c>
      <c r="D526" s="83">
        <v>0</v>
      </c>
      <c r="E526" s="73" t="s">
        <v>1439</v>
      </c>
    </row>
    <row r="527" spans="1:5" outlineLevel="1" x14ac:dyDescent="0.2">
      <c r="A527" s="9" t="s">
        <v>521</v>
      </c>
      <c r="B527" s="10" t="s">
        <v>1220</v>
      </c>
      <c r="C527" s="82">
        <v>-1901476.9099999997</v>
      </c>
      <c r="D527" s="83">
        <v>0</v>
      </c>
      <c r="E527" s="73" t="s">
        <v>1439</v>
      </c>
    </row>
    <row r="528" spans="1:5" outlineLevel="1" x14ac:dyDescent="0.2">
      <c r="A528" s="9" t="s">
        <v>522</v>
      </c>
      <c r="B528" s="10" t="s">
        <v>1221</v>
      </c>
      <c r="C528" s="82">
        <v>-146253.9</v>
      </c>
      <c r="D528" s="83">
        <v>0</v>
      </c>
      <c r="E528" s="73" t="s">
        <v>1439</v>
      </c>
    </row>
    <row r="529" spans="1:13" outlineLevel="1" x14ac:dyDescent="0.2">
      <c r="A529" s="9" t="s">
        <v>523</v>
      </c>
      <c r="B529" s="10" t="s">
        <v>1222</v>
      </c>
      <c r="C529" s="82">
        <v>-860979.94000000018</v>
      </c>
      <c r="D529" s="83">
        <v>0</v>
      </c>
      <c r="E529" s="73" t="s">
        <v>1439</v>
      </c>
    </row>
    <row r="530" spans="1:13" outlineLevel="1" x14ac:dyDescent="0.2">
      <c r="A530" s="9" t="s">
        <v>524</v>
      </c>
      <c r="B530" s="10" t="s">
        <v>1223</v>
      </c>
      <c r="C530" s="82">
        <v>3295535.3799999994</v>
      </c>
      <c r="D530" s="83">
        <f>ROUND(C530*H530,0)</f>
        <v>3309291</v>
      </c>
      <c r="F530" s="61" t="s">
        <v>1714</v>
      </c>
      <c r="H530" s="61">
        <f>ROUND(K530/M530,8)</f>
        <v>1.00417399</v>
      </c>
      <c r="K530" s="59">
        <v>258627124</v>
      </c>
      <c r="L530" s="75" t="s">
        <v>1676</v>
      </c>
      <c r="M530" s="59">
        <v>257552105</v>
      </c>
    </row>
    <row r="531" spans="1:13" outlineLevel="1" x14ac:dyDescent="0.2">
      <c r="A531" s="9" t="s">
        <v>525</v>
      </c>
      <c r="B531" s="10" t="s">
        <v>1224</v>
      </c>
      <c r="C531" s="82">
        <v>52712.24</v>
      </c>
      <c r="D531" s="83">
        <f t="shared" ref="D531:D595" si="39">ROUND(C531*H531,0)</f>
        <v>52932</v>
      </c>
      <c r="F531" s="61" t="s">
        <v>1714</v>
      </c>
      <c r="H531" s="61">
        <f t="shared" ref="H531:H595" si="40">ROUND(K531/M531,8)</f>
        <v>1.00417399</v>
      </c>
      <c r="K531" s="59">
        <v>258627124</v>
      </c>
      <c r="L531" s="75" t="s">
        <v>1676</v>
      </c>
      <c r="M531" s="59">
        <v>257552105</v>
      </c>
    </row>
    <row r="532" spans="1:13" outlineLevel="1" x14ac:dyDescent="0.2">
      <c r="A532" s="9" t="s">
        <v>526</v>
      </c>
      <c r="B532" s="10" t="s">
        <v>1225</v>
      </c>
      <c r="C532" s="82">
        <v>1577061.5299999996</v>
      </c>
      <c r="D532" s="83">
        <f t="shared" si="39"/>
        <v>1583644</v>
      </c>
      <c r="F532" s="61" t="s">
        <v>1714</v>
      </c>
      <c r="H532" s="61">
        <f t="shared" si="40"/>
        <v>1.00417399</v>
      </c>
      <c r="K532" s="59">
        <v>258627124</v>
      </c>
      <c r="L532" s="75" t="s">
        <v>1676</v>
      </c>
      <c r="M532" s="59">
        <v>257552105</v>
      </c>
    </row>
    <row r="533" spans="1:13" outlineLevel="1" x14ac:dyDescent="0.2">
      <c r="A533" s="9" t="s">
        <v>527</v>
      </c>
      <c r="B533" s="10" t="s">
        <v>1226</v>
      </c>
      <c r="C533" s="82">
        <v>226716449.49999997</v>
      </c>
      <c r="D533" s="83">
        <f t="shared" si="39"/>
        <v>227662762</v>
      </c>
      <c r="F533" s="61" t="s">
        <v>1714</v>
      </c>
      <c r="H533" s="61">
        <f t="shared" si="40"/>
        <v>1.00417399</v>
      </c>
      <c r="K533" s="59">
        <v>258627124</v>
      </c>
      <c r="L533" s="75" t="s">
        <v>1676</v>
      </c>
      <c r="M533" s="59">
        <v>257552105</v>
      </c>
    </row>
    <row r="534" spans="1:13" outlineLevel="1" x14ac:dyDescent="0.2">
      <c r="A534" s="9" t="s">
        <v>528</v>
      </c>
      <c r="B534" s="10" t="s">
        <v>1227</v>
      </c>
      <c r="C534" s="82">
        <v>9044658.6299999952</v>
      </c>
      <c r="D534" s="83">
        <f t="shared" si="39"/>
        <v>9082411</v>
      </c>
      <c r="F534" s="61" t="s">
        <v>1714</v>
      </c>
      <c r="H534" s="61">
        <f t="shared" si="40"/>
        <v>1.00417399</v>
      </c>
      <c r="K534" s="59">
        <v>258627124</v>
      </c>
      <c r="L534" s="75" t="s">
        <v>1676</v>
      </c>
      <c r="M534" s="59">
        <v>257552105</v>
      </c>
    </row>
    <row r="535" spans="1:13" outlineLevel="1" x14ac:dyDescent="0.2">
      <c r="A535" s="9" t="s">
        <v>529</v>
      </c>
      <c r="B535" s="10" t="s">
        <v>1228</v>
      </c>
      <c r="C535" s="82">
        <v>-14572129.370000001</v>
      </c>
      <c r="D535" s="83">
        <f t="shared" si="39"/>
        <v>-14632953</v>
      </c>
      <c r="F535" s="61" t="s">
        <v>1714</v>
      </c>
      <c r="H535" s="61">
        <f t="shared" si="40"/>
        <v>1.00417399</v>
      </c>
      <c r="K535" s="59">
        <v>258627124</v>
      </c>
      <c r="L535" s="75" t="s">
        <v>1676</v>
      </c>
      <c r="M535" s="59">
        <v>257552105</v>
      </c>
    </row>
    <row r="536" spans="1:13" outlineLevel="1" x14ac:dyDescent="0.2">
      <c r="A536" s="9" t="s">
        <v>530</v>
      </c>
      <c r="B536" s="10" t="s">
        <v>1229</v>
      </c>
      <c r="C536" s="82">
        <v>-10816.99</v>
      </c>
      <c r="D536" s="83">
        <f t="shared" si="39"/>
        <v>-10862</v>
      </c>
      <c r="F536" s="61" t="s">
        <v>1714</v>
      </c>
      <c r="H536" s="61">
        <f t="shared" si="40"/>
        <v>1.00417399</v>
      </c>
      <c r="K536" s="59">
        <v>258627124</v>
      </c>
      <c r="L536" s="75" t="s">
        <v>1676</v>
      </c>
      <c r="M536" s="59">
        <v>257552105</v>
      </c>
    </row>
    <row r="537" spans="1:13" outlineLevel="1" x14ac:dyDescent="0.2">
      <c r="A537" s="9" t="s">
        <v>531</v>
      </c>
      <c r="B537" s="10" t="s">
        <v>1230</v>
      </c>
      <c r="C537" s="82">
        <v>-77282.660000000033</v>
      </c>
      <c r="D537" s="83">
        <f t="shared" si="39"/>
        <v>-77605</v>
      </c>
      <c r="F537" s="61" t="s">
        <v>1714</v>
      </c>
      <c r="H537" s="61">
        <f t="shared" si="40"/>
        <v>1.00417399</v>
      </c>
      <c r="K537" s="59">
        <v>258627124</v>
      </c>
      <c r="L537" s="75" t="s">
        <v>1676</v>
      </c>
      <c r="M537" s="59">
        <v>257552105</v>
      </c>
    </row>
    <row r="538" spans="1:13" outlineLevel="1" x14ac:dyDescent="0.2">
      <c r="A538" s="9" t="s">
        <v>532</v>
      </c>
      <c r="B538" s="10" t="s">
        <v>1231</v>
      </c>
      <c r="C538" s="82">
        <v>5821070.4400000013</v>
      </c>
      <c r="D538" s="83">
        <f t="shared" si="39"/>
        <v>5845368</v>
      </c>
      <c r="F538" s="61" t="s">
        <v>1714</v>
      </c>
      <c r="H538" s="61">
        <f t="shared" si="40"/>
        <v>1.00417399</v>
      </c>
      <c r="K538" s="59">
        <v>258627124</v>
      </c>
      <c r="L538" s="75" t="s">
        <v>1676</v>
      </c>
      <c r="M538" s="59">
        <v>257552105</v>
      </c>
    </row>
    <row r="539" spans="1:13" outlineLevel="1" x14ac:dyDescent="0.2">
      <c r="A539" s="9" t="s">
        <v>533</v>
      </c>
      <c r="B539" s="10" t="s">
        <v>1232</v>
      </c>
      <c r="C539" s="82">
        <v>325319.37999999995</v>
      </c>
      <c r="D539" s="83">
        <f t="shared" si="39"/>
        <v>326677</v>
      </c>
      <c r="F539" s="61" t="s">
        <v>1714</v>
      </c>
      <c r="H539" s="61">
        <f t="shared" si="40"/>
        <v>1.00417399</v>
      </c>
      <c r="K539" s="59">
        <v>258627124</v>
      </c>
      <c r="L539" s="75" t="s">
        <v>1676</v>
      </c>
      <c r="M539" s="59">
        <v>257552105</v>
      </c>
    </row>
    <row r="540" spans="1:13" outlineLevel="1" x14ac:dyDescent="0.2">
      <c r="A540" s="9" t="s">
        <v>534</v>
      </c>
      <c r="B540" s="10" t="s">
        <v>1233</v>
      </c>
      <c r="C540" s="82">
        <v>-563041.96</v>
      </c>
      <c r="D540" s="83">
        <f t="shared" si="39"/>
        <v>-565392</v>
      </c>
      <c r="F540" s="61" t="s">
        <v>1714</v>
      </c>
      <c r="H540" s="61">
        <f t="shared" si="40"/>
        <v>1.00417399</v>
      </c>
      <c r="K540" s="59">
        <v>258627124</v>
      </c>
      <c r="L540" s="75" t="s">
        <v>1676</v>
      </c>
      <c r="M540" s="59">
        <v>257552105</v>
      </c>
    </row>
    <row r="541" spans="1:13" outlineLevel="1" x14ac:dyDescent="0.2">
      <c r="A541" s="9" t="s">
        <v>535</v>
      </c>
      <c r="B541" s="10" t="s">
        <v>1234</v>
      </c>
      <c r="C541" s="82">
        <v>138374.67000000004</v>
      </c>
      <c r="D541" s="83">
        <f t="shared" si="39"/>
        <v>138952</v>
      </c>
      <c r="F541" s="61" t="s">
        <v>1714</v>
      </c>
      <c r="H541" s="61">
        <f t="shared" si="40"/>
        <v>1.00417399</v>
      </c>
      <c r="K541" s="59">
        <v>258627124</v>
      </c>
      <c r="L541" s="75" t="s">
        <v>1676</v>
      </c>
      <c r="M541" s="59">
        <v>257552105</v>
      </c>
    </row>
    <row r="542" spans="1:13" outlineLevel="1" x14ac:dyDescent="0.2">
      <c r="A542" s="9" t="s">
        <v>536</v>
      </c>
      <c r="B542" s="10" t="s">
        <v>1235</v>
      </c>
      <c r="C542" s="82">
        <v>2119388.8100000019</v>
      </c>
      <c r="D542" s="83">
        <f t="shared" si="39"/>
        <v>2128235</v>
      </c>
      <c r="F542" s="61" t="s">
        <v>1714</v>
      </c>
      <c r="H542" s="61">
        <f t="shared" si="40"/>
        <v>1.00417399</v>
      </c>
      <c r="K542" s="59">
        <v>258627124</v>
      </c>
      <c r="L542" s="75" t="s">
        <v>1676</v>
      </c>
      <c r="M542" s="59">
        <v>257552105</v>
      </c>
    </row>
    <row r="543" spans="1:13" outlineLevel="1" x14ac:dyDescent="0.2">
      <c r="A543" s="9" t="s">
        <v>537</v>
      </c>
      <c r="B543" s="10" t="s">
        <v>1236</v>
      </c>
      <c r="C543" s="82">
        <v>4386187.74</v>
      </c>
      <c r="D543" s="83">
        <f t="shared" si="39"/>
        <v>4404496</v>
      </c>
      <c r="F543" s="61" t="s">
        <v>1714</v>
      </c>
      <c r="H543" s="61">
        <f t="shared" si="40"/>
        <v>1.00417399</v>
      </c>
      <c r="K543" s="59">
        <v>258627124</v>
      </c>
      <c r="L543" s="75" t="s">
        <v>1676</v>
      </c>
      <c r="M543" s="59">
        <v>257552105</v>
      </c>
    </row>
    <row r="544" spans="1:13" outlineLevel="1" x14ac:dyDescent="0.2">
      <c r="A544" s="9" t="s">
        <v>538</v>
      </c>
      <c r="B544" s="10" t="s">
        <v>1237</v>
      </c>
      <c r="C544" s="82">
        <v>266029.72999999992</v>
      </c>
      <c r="D544" s="83">
        <f t="shared" si="39"/>
        <v>267140</v>
      </c>
      <c r="F544" s="61" t="s">
        <v>1714</v>
      </c>
      <c r="H544" s="61">
        <f t="shared" si="40"/>
        <v>1.00417399</v>
      </c>
      <c r="K544" s="59">
        <v>258627124</v>
      </c>
      <c r="L544" s="75" t="s">
        <v>1676</v>
      </c>
      <c r="M544" s="59">
        <v>257552105</v>
      </c>
    </row>
    <row r="545" spans="1:13" outlineLevel="1" x14ac:dyDescent="0.2">
      <c r="A545" s="9" t="s">
        <v>539</v>
      </c>
      <c r="B545" s="10" t="s">
        <v>1238</v>
      </c>
      <c r="C545" s="82">
        <v>3011044.44</v>
      </c>
      <c r="D545" s="83">
        <f t="shared" si="39"/>
        <v>3023613</v>
      </c>
      <c r="F545" s="61" t="s">
        <v>1714</v>
      </c>
      <c r="H545" s="61">
        <f t="shared" si="40"/>
        <v>1.00417399</v>
      </c>
      <c r="K545" s="59">
        <v>258627124</v>
      </c>
      <c r="L545" s="75" t="s">
        <v>1676</v>
      </c>
      <c r="M545" s="59">
        <v>257552105</v>
      </c>
    </row>
    <row r="546" spans="1:13" outlineLevel="1" x14ac:dyDescent="0.2">
      <c r="A546" s="9" t="s">
        <v>540</v>
      </c>
      <c r="B546" s="10" t="s">
        <v>1239</v>
      </c>
      <c r="C546" s="82">
        <v>68695.97</v>
      </c>
      <c r="D546" s="83">
        <f t="shared" si="39"/>
        <v>68983</v>
      </c>
      <c r="F546" s="61" t="s">
        <v>1714</v>
      </c>
      <c r="H546" s="61">
        <f t="shared" si="40"/>
        <v>1.00417399</v>
      </c>
      <c r="K546" s="59">
        <v>258627124</v>
      </c>
      <c r="L546" s="75" t="s">
        <v>1676</v>
      </c>
      <c r="M546" s="59">
        <v>257552105</v>
      </c>
    </row>
    <row r="547" spans="1:13" outlineLevel="1" x14ac:dyDescent="0.2">
      <c r="A547" s="9" t="s">
        <v>541</v>
      </c>
      <c r="B547" s="10" t="s">
        <v>1240</v>
      </c>
      <c r="C547" s="82">
        <v>13539.619999999999</v>
      </c>
      <c r="D547" s="83">
        <f t="shared" si="39"/>
        <v>13596</v>
      </c>
      <c r="F547" s="61" t="s">
        <v>1714</v>
      </c>
      <c r="H547" s="61">
        <f t="shared" si="40"/>
        <v>1.00417399</v>
      </c>
      <c r="K547" s="59">
        <v>258627124</v>
      </c>
      <c r="L547" s="75" t="s">
        <v>1676</v>
      </c>
      <c r="M547" s="59">
        <v>257552105</v>
      </c>
    </row>
    <row r="548" spans="1:13" outlineLevel="1" x14ac:dyDescent="0.2">
      <c r="A548" s="9" t="s">
        <v>542</v>
      </c>
      <c r="B548" s="10" t="s">
        <v>1241</v>
      </c>
      <c r="C548" s="82">
        <v>465369.39000000019</v>
      </c>
      <c r="D548" s="83">
        <f t="shared" si="39"/>
        <v>467312</v>
      </c>
      <c r="F548" s="61" t="s">
        <v>1714</v>
      </c>
      <c r="H548" s="61">
        <f t="shared" si="40"/>
        <v>1.00417399</v>
      </c>
      <c r="K548" s="59">
        <v>258627124</v>
      </c>
      <c r="L548" s="75" t="s">
        <v>1676</v>
      </c>
      <c r="M548" s="59">
        <v>257552105</v>
      </c>
    </row>
    <row r="549" spans="1:13" outlineLevel="1" x14ac:dyDescent="0.2">
      <c r="A549" s="9" t="s">
        <v>543</v>
      </c>
      <c r="B549" s="10" t="s">
        <v>1242</v>
      </c>
      <c r="C549" s="82">
        <v>7119189.9359999998</v>
      </c>
      <c r="D549" s="83">
        <f t="shared" si="39"/>
        <v>7148905</v>
      </c>
      <c r="F549" s="61" t="s">
        <v>1714</v>
      </c>
      <c r="H549" s="61">
        <f t="shared" si="40"/>
        <v>1.00417399</v>
      </c>
      <c r="K549" s="59">
        <v>258627124</v>
      </c>
      <c r="L549" s="75" t="s">
        <v>1676</v>
      </c>
      <c r="M549" s="59">
        <v>257552105</v>
      </c>
    </row>
    <row r="550" spans="1:13" outlineLevel="1" x14ac:dyDescent="0.2">
      <c r="A550" s="9" t="s">
        <v>544</v>
      </c>
      <c r="B550" s="10" t="s">
        <v>1243</v>
      </c>
      <c r="C550" s="82">
        <v>4.4000000000000004</v>
      </c>
      <c r="D550" s="83">
        <f t="shared" si="39"/>
        <v>4</v>
      </c>
      <c r="F550" s="61" t="s">
        <v>1714</v>
      </c>
      <c r="H550" s="61">
        <f t="shared" si="40"/>
        <v>1.00417399</v>
      </c>
      <c r="K550" s="59">
        <v>258627124</v>
      </c>
      <c r="L550" s="75" t="s">
        <v>1676</v>
      </c>
      <c r="M550" s="59">
        <v>257552105</v>
      </c>
    </row>
    <row r="551" spans="1:13" outlineLevel="1" x14ac:dyDescent="0.2">
      <c r="A551" s="9" t="s">
        <v>545</v>
      </c>
      <c r="B551" s="10" t="s">
        <v>1244</v>
      </c>
      <c r="C551" s="82">
        <v>50208.23</v>
      </c>
      <c r="D551" s="83">
        <f t="shared" si="39"/>
        <v>50418</v>
      </c>
      <c r="F551" s="61" t="s">
        <v>1714</v>
      </c>
      <c r="H551" s="61">
        <f t="shared" si="40"/>
        <v>1.00417399</v>
      </c>
      <c r="K551" s="59">
        <v>258627124</v>
      </c>
      <c r="L551" s="75" t="s">
        <v>1676</v>
      </c>
      <c r="M551" s="59">
        <v>257552105</v>
      </c>
    </row>
    <row r="552" spans="1:13" outlineLevel="1" x14ac:dyDescent="0.2">
      <c r="A552" s="9" t="s">
        <v>546</v>
      </c>
      <c r="B552" s="10" t="s">
        <v>1245</v>
      </c>
      <c r="C552" s="82">
        <v>-74926.449999999895</v>
      </c>
      <c r="D552" s="83">
        <f t="shared" si="39"/>
        <v>-75239</v>
      </c>
      <c r="F552" s="61" t="s">
        <v>1714</v>
      </c>
      <c r="H552" s="61">
        <f t="shared" si="40"/>
        <v>1.00417399</v>
      </c>
      <c r="K552" s="59">
        <v>258627124</v>
      </c>
      <c r="L552" s="75" t="s">
        <v>1676</v>
      </c>
      <c r="M552" s="59">
        <v>257552105</v>
      </c>
    </row>
    <row r="553" spans="1:13" outlineLevel="1" x14ac:dyDescent="0.2">
      <c r="A553" s="9" t="s">
        <v>547</v>
      </c>
      <c r="B553" s="10" t="s">
        <v>1246</v>
      </c>
      <c r="C553" s="82">
        <v>-20867.68</v>
      </c>
      <c r="D553" s="83">
        <f t="shared" si="39"/>
        <v>-20955</v>
      </c>
      <c r="F553" s="61" t="s">
        <v>1714</v>
      </c>
      <c r="H553" s="61">
        <f t="shared" si="40"/>
        <v>1.00417399</v>
      </c>
      <c r="K553" s="59">
        <v>258627124</v>
      </c>
      <c r="L553" s="75" t="s">
        <v>1676</v>
      </c>
      <c r="M553" s="59">
        <v>257552105</v>
      </c>
    </row>
    <row r="554" spans="1:13" outlineLevel="1" x14ac:dyDescent="0.2">
      <c r="A554" s="9" t="s">
        <v>548</v>
      </c>
      <c r="B554" s="10" t="s">
        <v>1247</v>
      </c>
      <c r="C554" s="82">
        <v>-9.2200000000000024</v>
      </c>
      <c r="D554" s="83">
        <f t="shared" si="39"/>
        <v>-9</v>
      </c>
      <c r="F554" s="61" t="s">
        <v>1714</v>
      </c>
      <c r="H554" s="61">
        <f t="shared" si="40"/>
        <v>1.00417399</v>
      </c>
      <c r="K554" s="59">
        <v>258627124</v>
      </c>
      <c r="L554" s="75" t="s">
        <v>1676</v>
      </c>
      <c r="M554" s="59">
        <v>257552105</v>
      </c>
    </row>
    <row r="555" spans="1:13" outlineLevel="1" x14ac:dyDescent="0.2">
      <c r="A555" s="9" t="s">
        <v>550</v>
      </c>
      <c r="B555" s="10" t="s">
        <v>1248</v>
      </c>
      <c r="C555" s="82">
        <v>8259092.79</v>
      </c>
      <c r="D555" s="83">
        <f t="shared" si="39"/>
        <v>8293566</v>
      </c>
      <c r="F555" s="61" t="s">
        <v>1714</v>
      </c>
      <c r="H555" s="61">
        <f t="shared" si="40"/>
        <v>1.00417399</v>
      </c>
      <c r="K555" s="59">
        <v>258627124</v>
      </c>
      <c r="L555" s="75" t="s">
        <v>1676</v>
      </c>
      <c r="M555" s="59">
        <v>257552105</v>
      </c>
    </row>
    <row r="556" spans="1:13" outlineLevel="1" x14ac:dyDescent="0.2">
      <c r="A556" s="9" t="s">
        <v>551</v>
      </c>
      <c r="B556" s="10" t="s">
        <v>1249</v>
      </c>
      <c r="C556" s="82">
        <v>33844.03</v>
      </c>
      <c r="D556" s="83">
        <f t="shared" si="39"/>
        <v>33985</v>
      </c>
      <c r="F556" s="61" t="s">
        <v>1714</v>
      </c>
      <c r="H556" s="61">
        <f t="shared" si="40"/>
        <v>1.00417399</v>
      </c>
      <c r="K556" s="59">
        <v>258627124</v>
      </c>
      <c r="L556" s="75" t="s">
        <v>1676</v>
      </c>
      <c r="M556" s="59">
        <v>257552105</v>
      </c>
    </row>
    <row r="557" spans="1:13" outlineLevel="1" x14ac:dyDescent="0.2">
      <c r="A557" s="9" t="s">
        <v>552</v>
      </c>
      <c r="B557" s="10" t="s">
        <v>1250</v>
      </c>
      <c r="C557" s="82">
        <v>0</v>
      </c>
      <c r="D557" s="83">
        <f t="shared" si="39"/>
        <v>0</v>
      </c>
      <c r="F557" s="61" t="s">
        <v>1714</v>
      </c>
      <c r="H557" s="61">
        <f t="shared" si="40"/>
        <v>1.00417399</v>
      </c>
      <c r="K557" s="59">
        <v>258627124</v>
      </c>
      <c r="L557" s="75" t="s">
        <v>1676</v>
      </c>
      <c r="M557" s="59">
        <v>257552105</v>
      </c>
    </row>
    <row r="558" spans="1:13" outlineLevel="1" x14ac:dyDescent="0.2">
      <c r="A558" s="9" t="s">
        <v>553</v>
      </c>
      <c r="B558" s="10" t="s">
        <v>1251</v>
      </c>
      <c r="C558" s="82">
        <v>107402.17</v>
      </c>
      <c r="D558" s="83">
        <f t="shared" si="39"/>
        <v>107850</v>
      </c>
      <c r="F558" s="61" t="s">
        <v>1714</v>
      </c>
      <c r="H558" s="61">
        <f t="shared" si="40"/>
        <v>1.00417399</v>
      </c>
      <c r="K558" s="59">
        <v>258627124</v>
      </c>
      <c r="L558" s="75" t="s">
        <v>1676</v>
      </c>
      <c r="M558" s="59">
        <v>257552105</v>
      </c>
    </row>
    <row r="559" spans="1:13" outlineLevel="1" x14ac:dyDescent="0.2">
      <c r="A559" s="9" t="s">
        <v>554</v>
      </c>
      <c r="B559" s="10" t="s">
        <v>1252</v>
      </c>
      <c r="C559" s="82">
        <v>3238998.2900000019</v>
      </c>
      <c r="D559" s="83">
        <f t="shared" si="39"/>
        <v>4166315</v>
      </c>
      <c r="F559" s="61" t="s">
        <v>1705</v>
      </c>
      <c r="H559" s="61">
        <f t="shared" si="40"/>
        <v>1.2862972500000001</v>
      </c>
      <c r="K559" s="59">
        <v>28498223</v>
      </c>
      <c r="L559" s="75" t="s">
        <v>1676</v>
      </c>
      <c r="M559" s="59">
        <v>22155239</v>
      </c>
    </row>
    <row r="560" spans="1:13" outlineLevel="1" x14ac:dyDescent="0.2">
      <c r="A560" s="9" t="s">
        <v>555</v>
      </c>
      <c r="B560" s="10" t="s">
        <v>1253</v>
      </c>
      <c r="C560" s="82">
        <v>1738412.8200000008</v>
      </c>
      <c r="D560" s="83">
        <f t="shared" si="39"/>
        <v>2236116</v>
      </c>
      <c r="F560" s="61" t="s">
        <v>1705</v>
      </c>
      <c r="H560" s="61">
        <f t="shared" si="40"/>
        <v>1.2862972500000001</v>
      </c>
      <c r="K560" s="59">
        <v>28498223</v>
      </c>
      <c r="L560" s="75" t="s">
        <v>1676</v>
      </c>
      <c r="M560" s="59">
        <v>22155239</v>
      </c>
    </row>
    <row r="561" spans="1:13" outlineLevel="1" x14ac:dyDescent="0.2">
      <c r="A561" s="9" t="s">
        <v>556</v>
      </c>
      <c r="B561" s="10" t="s">
        <v>1254</v>
      </c>
      <c r="C561" s="82">
        <v>14797981.799999997</v>
      </c>
      <c r="D561" s="83">
        <f t="shared" si="39"/>
        <v>19034603</v>
      </c>
      <c r="F561" s="61" t="s">
        <v>1705</v>
      </c>
      <c r="H561" s="61">
        <f t="shared" si="40"/>
        <v>1.2862972500000001</v>
      </c>
      <c r="K561" s="59">
        <v>28498223</v>
      </c>
      <c r="L561" s="75" t="s">
        <v>1676</v>
      </c>
      <c r="M561" s="59">
        <v>22155239</v>
      </c>
    </row>
    <row r="562" spans="1:13" outlineLevel="1" x14ac:dyDescent="0.2">
      <c r="A562" s="9" t="s">
        <v>558</v>
      </c>
      <c r="B562" s="10" t="s">
        <v>1256</v>
      </c>
      <c r="C562" s="82">
        <v>1139393.8400000003</v>
      </c>
      <c r="D562" s="83">
        <f t="shared" si="39"/>
        <v>1465599</v>
      </c>
      <c r="F562" s="61" t="s">
        <v>1705</v>
      </c>
      <c r="H562" s="61">
        <f t="shared" si="40"/>
        <v>1.2862972500000001</v>
      </c>
      <c r="K562" s="59">
        <v>28498223</v>
      </c>
      <c r="L562" s="75" t="s">
        <v>1676</v>
      </c>
      <c r="M562" s="59">
        <v>22155239</v>
      </c>
    </row>
    <row r="563" spans="1:13" outlineLevel="1" x14ac:dyDescent="0.2">
      <c r="A563" s="9" t="s">
        <v>559</v>
      </c>
      <c r="B563" s="10" t="s">
        <v>1257</v>
      </c>
      <c r="C563" s="82">
        <v>1240452.2099999983</v>
      </c>
      <c r="D563" s="83">
        <f t="shared" si="39"/>
        <v>1595590</v>
      </c>
      <c r="F563" s="61" t="s">
        <v>1705</v>
      </c>
      <c r="H563" s="61">
        <f t="shared" si="40"/>
        <v>1.2862972500000001</v>
      </c>
      <c r="K563" s="59">
        <v>28498223</v>
      </c>
      <c r="L563" s="75" t="s">
        <v>1676</v>
      </c>
      <c r="M563" s="59">
        <v>22155239</v>
      </c>
    </row>
    <row r="564" spans="1:13" outlineLevel="1" x14ac:dyDescent="0.2">
      <c r="A564" s="9" t="s">
        <v>561</v>
      </c>
      <c r="B564" s="10" t="s">
        <v>1258</v>
      </c>
      <c r="C564" s="82">
        <v>272.60000000000002</v>
      </c>
      <c r="D564" s="83">
        <f t="shared" si="39"/>
        <v>-21</v>
      </c>
      <c r="F564" s="61" t="s">
        <v>1705</v>
      </c>
      <c r="H564" s="61">
        <f t="shared" si="40"/>
        <v>-7.771248E-2</v>
      </c>
      <c r="K564" s="59">
        <v>-16070908</v>
      </c>
      <c r="L564" s="75" t="s">
        <v>1676</v>
      </c>
      <c r="M564" s="59">
        <v>206799567</v>
      </c>
    </row>
    <row r="565" spans="1:13" outlineLevel="1" x14ac:dyDescent="0.2">
      <c r="A565" s="9" t="s">
        <v>562</v>
      </c>
      <c r="B565" s="10" t="s">
        <v>1259</v>
      </c>
      <c r="C565" s="82">
        <v>837494.70999999985</v>
      </c>
      <c r="D565" s="83">
        <f t="shared" si="39"/>
        <v>-65084</v>
      </c>
      <c r="F565" s="61" t="s">
        <v>1705</v>
      </c>
      <c r="H565" s="61">
        <f t="shared" si="40"/>
        <v>-7.771248E-2</v>
      </c>
      <c r="K565" s="59">
        <v>-16070908</v>
      </c>
      <c r="L565" s="75" t="s">
        <v>1676</v>
      </c>
      <c r="M565" s="59">
        <v>206799567</v>
      </c>
    </row>
    <row r="566" spans="1:13" outlineLevel="1" x14ac:dyDescent="0.2">
      <c r="A566" s="9" t="s">
        <v>563</v>
      </c>
      <c r="B566" s="10" t="s">
        <v>1260</v>
      </c>
      <c r="C566" s="82">
        <v>7925179</v>
      </c>
      <c r="D566" s="83">
        <f t="shared" si="39"/>
        <v>-615885</v>
      </c>
      <c r="F566" s="61" t="s">
        <v>1705</v>
      </c>
      <c r="H566" s="61">
        <f t="shared" si="40"/>
        <v>-7.771248E-2</v>
      </c>
      <c r="K566" s="59">
        <v>-16070908</v>
      </c>
      <c r="L566" s="75" t="s">
        <v>1676</v>
      </c>
      <c r="M566" s="59">
        <v>206799567</v>
      </c>
    </row>
    <row r="567" spans="1:13" outlineLevel="1" x14ac:dyDescent="0.2">
      <c r="A567" s="9" t="s">
        <v>564</v>
      </c>
      <c r="B567" s="10" t="s">
        <v>1261</v>
      </c>
      <c r="C567" s="82">
        <v>22134276</v>
      </c>
      <c r="D567" s="83">
        <f t="shared" si="39"/>
        <v>-1720109</v>
      </c>
      <c r="F567" s="61" t="s">
        <v>1705</v>
      </c>
      <c r="H567" s="61">
        <f t="shared" si="40"/>
        <v>-7.771248E-2</v>
      </c>
      <c r="K567" s="59">
        <v>-16070908</v>
      </c>
      <c r="L567" s="75" t="s">
        <v>1676</v>
      </c>
      <c r="M567" s="59">
        <v>206799567</v>
      </c>
    </row>
    <row r="568" spans="1:13" outlineLevel="1" x14ac:dyDescent="0.2">
      <c r="A568" s="9" t="s">
        <v>565</v>
      </c>
      <c r="B568" s="10" t="s">
        <v>1262</v>
      </c>
      <c r="C568" s="82">
        <v>49399362</v>
      </c>
      <c r="D568" s="83">
        <f t="shared" si="39"/>
        <v>-3838947</v>
      </c>
      <c r="F568" s="61" t="s">
        <v>1705</v>
      </c>
      <c r="H568" s="61">
        <f t="shared" si="40"/>
        <v>-7.771248E-2</v>
      </c>
      <c r="K568" s="59">
        <v>-16070908</v>
      </c>
      <c r="L568" s="75" t="s">
        <v>1676</v>
      </c>
      <c r="M568" s="59">
        <v>206799567</v>
      </c>
    </row>
    <row r="569" spans="1:13" outlineLevel="1" x14ac:dyDescent="0.2">
      <c r="A569" s="9" t="s">
        <v>566</v>
      </c>
      <c r="B569" s="10" t="s">
        <v>1263</v>
      </c>
      <c r="C569" s="82">
        <v>57269.19</v>
      </c>
      <c r="D569" s="83">
        <f t="shared" si="39"/>
        <v>-4451</v>
      </c>
      <c r="F569" s="61" t="s">
        <v>1705</v>
      </c>
      <c r="H569" s="61">
        <f t="shared" si="40"/>
        <v>-7.771248E-2</v>
      </c>
      <c r="K569" s="59">
        <v>-16070908</v>
      </c>
      <c r="L569" s="75" t="s">
        <v>1676</v>
      </c>
      <c r="M569" s="59">
        <v>206799567</v>
      </c>
    </row>
    <row r="570" spans="1:13" outlineLevel="1" x14ac:dyDescent="0.2">
      <c r="A570" s="9" t="s">
        <v>567</v>
      </c>
      <c r="B570" s="10" t="s">
        <v>1264</v>
      </c>
      <c r="C570" s="82">
        <v>-66032.53</v>
      </c>
      <c r="D570" s="83">
        <f t="shared" si="39"/>
        <v>5132</v>
      </c>
      <c r="F570" s="61" t="s">
        <v>1705</v>
      </c>
      <c r="H570" s="61">
        <f t="shared" si="40"/>
        <v>-7.771248E-2</v>
      </c>
      <c r="K570" s="59">
        <v>-16070908</v>
      </c>
      <c r="L570" s="75" t="s">
        <v>1676</v>
      </c>
      <c r="M570" s="59">
        <v>206799567</v>
      </c>
    </row>
    <row r="571" spans="1:13" outlineLevel="1" x14ac:dyDescent="0.2">
      <c r="A571" s="9" t="s">
        <v>568</v>
      </c>
      <c r="B571" s="10" t="s">
        <v>1265</v>
      </c>
      <c r="C571" s="82">
        <v>-42077.37</v>
      </c>
      <c r="D571" s="83">
        <f t="shared" si="39"/>
        <v>3270</v>
      </c>
      <c r="F571" s="61" t="s">
        <v>1705</v>
      </c>
      <c r="H571" s="61">
        <f t="shared" si="40"/>
        <v>-7.771248E-2</v>
      </c>
      <c r="K571" s="59">
        <v>-16070908</v>
      </c>
      <c r="L571" s="75" t="s">
        <v>1676</v>
      </c>
      <c r="M571" s="59">
        <v>206799567</v>
      </c>
    </row>
    <row r="572" spans="1:13" outlineLevel="1" x14ac:dyDescent="0.2">
      <c r="A572" s="9" t="s">
        <v>569</v>
      </c>
      <c r="B572" s="10" t="s">
        <v>1266</v>
      </c>
      <c r="C572" s="82">
        <v>5610.88</v>
      </c>
      <c r="D572" s="83">
        <f t="shared" si="39"/>
        <v>-436</v>
      </c>
      <c r="F572" s="61" t="s">
        <v>1705</v>
      </c>
      <c r="H572" s="61">
        <f t="shared" si="40"/>
        <v>-7.771248E-2</v>
      </c>
      <c r="K572" s="59">
        <v>-16070908</v>
      </c>
      <c r="L572" s="75" t="s">
        <v>1676</v>
      </c>
      <c r="M572" s="59">
        <v>206799567</v>
      </c>
    </row>
    <row r="573" spans="1:13" outlineLevel="1" x14ac:dyDescent="0.2">
      <c r="A573" s="9" t="s">
        <v>570</v>
      </c>
      <c r="B573" s="10" t="s">
        <v>1267</v>
      </c>
      <c r="C573" s="82">
        <v>68821840.620000005</v>
      </c>
      <c r="D573" s="83">
        <f t="shared" si="39"/>
        <v>-5348316</v>
      </c>
      <c r="F573" s="61" t="s">
        <v>1705</v>
      </c>
      <c r="H573" s="61">
        <f t="shared" si="40"/>
        <v>-7.771248E-2</v>
      </c>
      <c r="K573" s="59">
        <v>-16070908</v>
      </c>
      <c r="L573" s="75" t="s">
        <v>1676</v>
      </c>
      <c r="M573" s="59">
        <v>206799567</v>
      </c>
    </row>
    <row r="574" spans="1:13" outlineLevel="1" x14ac:dyDescent="0.2">
      <c r="A574" s="9" t="s">
        <v>571</v>
      </c>
      <c r="B574" s="10" t="s">
        <v>1268</v>
      </c>
      <c r="C574" s="82">
        <v>-10124.83999999998</v>
      </c>
      <c r="D574" s="83">
        <f t="shared" si="39"/>
        <v>787</v>
      </c>
      <c r="F574" s="61" t="s">
        <v>1705</v>
      </c>
      <c r="H574" s="61">
        <f t="shared" si="40"/>
        <v>-7.771248E-2</v>
      </c>
      <c r="K574" s="59">
        <v>-16070908</v>
      </c>
      <c r="L574" s="75" t="s">
        <v>1676</v>
      </c>
      <c r="M574" s="59">
        <v>206799567</v>
      </c>
    </row>
    <row r="575" spans="1:13" outlineLevel="1" x14ac:dyDescent="0.2">
      <c r="A575" s="9" t="s">
        <v>572</v>
      </c>
      <c r="B575" s="10" t="s">
        <v>1269</v>
      </c>
      <c r="C575" s="82">
        <v>28425.57</v>
      </c>
      <c r="D575" s="83">
        <f t="shared" si="39"/>
        <v>-2209</v>
      </c>
      <c r="F575" s="61" t="s">
        <v>1705</v>
      </c>
      <c r="H575" s="61">
        <f t="shared" si="40"/>
        <v>-7.771248E-2</v>
      </c>
      <c r="K575" s="59">
        <v>-16070908</v>
      </c>
      <c r="L575" s="75" t="s">
        <v>1676</v>
      </c>
      <c r="M575" s="59">
        <v>206799567</v>
      </c>
    </row>
    <row r="576" spans="1:13" outlineLevel="1" x14ac:dyDescent="0.2">
      <c r="A576" s="9" t="s">
        <v>573</v>
      </c>
      <c r="B576" s="10" t="s">
        <v>1270</v>
      </c>
      <c r="C576" s="82">
        <v>2003256.4300000002</v>
      </c>
      <c r="D576" s="83">
        <f t="shared" si="39"/>
        <v>-155678</v>
      </c>
      <c r="F576" s="61" t="s">
        <v>1705</v>
      </c>
      <c r="H576" s="61">
        <f t="shared" si="40"/>
        <v>-7.771248E-2</v>
      </c>
      <c r="K576" s="59">
        <v>-16070908</v>
      </c>
      <c r="L576" s="75" t="s">
        <v>1676</v>
      </c>
      <c r="M576" s="59">
        <v>206799567</v>
      </c>
    </row>
    <row r="577" spans="1:13" outlineLevel="1" x14ac:dyDescent="0.2">
      <c r="A577" s="9" t="s">
        <v>574</v>
      </c>
      <c r="B577" s="10" t="s">
        <v>1271</v>
      </c>
      <c r="C577" s="82">
        <v>-3073.369999999999</v>
      </c>
      <c r="D577" s="83">
        <f t="shared" si="39"/>
        <v>239</v>
      </c>
      <c r="F577" s="61" t="s">
        <v>1705</v>
      </c>
      <c r="H577" s="61">
        <f t="shared" si="40"/>
        <v>-7.771248E-2</v>
      </c>
      <c r="K577" s="59">
        <v>-16070908</v>
      </c>
      <c r="L577" s="75" t="s">
        <v>1676</v>
      </c>
      <c r="M577" s="59">
        <v>206799567</v>
      </c>
    </row>
    <row r="578" spans="1:13" outlineLevel="1" x14ac:dyDescent="0.2">
      <c r="A578" s="9" t="s">
        <v>575</v>
      </c>
      <c r="B578" s="10" t="s">
        <v>1272</v>
      </c>
      <c r="C578" s="82">
        <v>1914421.2900000005</v>
      </c>
      <c r="D578" s="83">
        <f t="shared" si="39"/>
        <v>-148774</v>
      </c>
      <c r="F578" s="61" t="s">
        <v>1705</v>
      </c>
      <c r="H578" s="61">
        <f t="shared" si="40"/>
        <v>-7.771248E-2</v>
      </c>
      <c r="K578" s="59">
        <v>-16070908</v>
      </c>
      <c r="L578" s="75" t="s">
        <v>1676</v>
      </c>
      <c r="M578" s="59">
        <v>206799567</v>
      </c>
    </row>
    <row r="579" spans="1:13" outlineLevel="1" x14ac:dyDescent="0.2">
      <c r="A579" s="9" t="s">
        <v>576</v>
      </c>
      <c r="B579" s="10" t="s">
        <v>1273</v>
      </c>
      <c r="C579" s="82">
        <v>-434775.4599999999</v>
      </c>
      <c r="D579" s="83">
        <f t="shared" si="39"/>
        <v>33787</v>
      </c>
      <c r="F579" s="61" t="s">
        <v>1705</v>
      </c>
      <c r="H579" s="61">
        <f t="shared" si="40"/>
        <v>-7.771248E-2</v>
      </c>
      <c r="K579" s="59">
        <v>-16070908</v>
      </c>
      <c r="L579" s="75" t="s">
        <v>1676</v>
      </c>
      <c r="M579" s="59">
        <v>206799567</v>
      </c>
    </row>
    <row r="580" spans="1:13" outlineLevel="1" x14ac:dyDescent="0.2">
      <c r="A580" s="9" t="s">
        <v>577</v>
      </c>
      <c r="B580" s="10" t="s">
        <v>1274</v>
      </c>
      <c r="C580" s="82">
        <v>31065285.82</v>
      </c>
      <c r="D580" s="83">
        <f t="shared" si="39"/>
        <v>-2414160</v>
      </c>
      <c r="F580" s="61" t="s">
        <v>1705</v>
      </c>
      <c r="H580" s="61">
        <f t="shared" si="40"/>
        <v>-7.771248E-2</v>
      </c>
      <c r="K580" s="59">
        <v>-16070908</v>
      </c>
      <c r="L580" s="75" t="s">
        <v>1676</v>
      </c>
      <c r="M580" s="59">
        <v>206799567</v>
      </c>
    </row>
    <row r="581" spans="1:13" outlineLevel="1" x14ac:dyDescent="0.2">
      <c r="A581" s="9" t="s">
        <v>578</v>
      </c>
      <c r="B581" s="10" t="s">
        <v>1275</v>
      </c>
      <c r="C581" s="82">
        <v>1381828.0199999998</v>
      </c>
      <c r="D581" s="83">
        <f t="shared" si="39"/>
        <v>-107385</v>
      </c>
      <c r="F581" s="61" t="s">
        <v>1705</v>
      </c>
      <c r="H581" s="61">
        <f t="shared" si="40"/>
        <v>-7.771248E-2</v>
      </c>
      <c r="K581" s="59">
        <v>-16070908</v>
      </c>
      <c r="L581" s="75" t="s">
        <v>1676</v>
      </c>
      <c r="M581" s="59">
        <v>206799567</v>
      </c>
    </row>
    <row r="582" spans="1:13" outlineLevel="1" x14ac:dyDescent="0.2">
      <c r="A582" s="9" t="s">
        <v>579</v>
      </c>
      <c r="B582" s="10" t="s">
        <v>1276</v>
      </c>
      <c r="C582" s="82">
        <v>-340677.12000000017</v>
      </c>
      <c r="D582" s="83">
        <f t="shared" si="39"/>
        <v>26475</v>
      </c>
      <c r="F582" s="61" t="s">
        <v>1705</v>
      </c>
      <c r="H582" s="61">
        <f t="shared" si="40"/>
        <v>-7.771248E-2</v>
      </c>
      <c r="K582" s="59">
        <v>-16070908</v>
      </c>
      <c r="L582" s="75" t="s">
        <v>1676</v>
      </c>
      <c r="M582" s="59">
        <v>206799567</v>
      </c>
    </row>
    <row r="583" spans="1:13" outlineLevel="1" x14ac:dyDescent="0.2">
      <c r="A583" s="9" t="s">
        <v>580</v>
      </c>
      <c r="B583" s="10" t="s">
        <v>1277</v>
      </c>
      <c r="C583" s="82">
        <v>382926.0300000002</v>
      </c>
      <c r="D583" s="83">
        <f t="shared" si="39"/>
        <v>-29758</v>
      </c>
      <c r="F583" s="61" t="s">
        <v>1705</v>
      </c>
      <c r="H583" s="61">
        <f t="shared" si="40"/>
        <v>-7.771248E-2</v>
      </c>
      <c r="K583" s="59">
        <v>-16070908</v>
      </c>
      <c r="L583" s="75" t="s">
        <v>1676</v>
      </c>
      <c r="M583" s="59">
        <v>206799567</v>
      </c>
    </row>
    <row r="584" spans="1:13" outlineLevel="1" x14ac:dyDescent="0.2">
      <c r="A584" s="9" t="s">
        <v>581</v>
      </c>
      <c r="B584" s="10" t="s">
        <v>1278</v>
      </c>
      <c r="C584" s="82">
        <v>-67132.98</v>
      </c>
      <c r="D584" s="83">
        <f t="shared" si="39"/>
        <v>5217</v>
      </c>
      <c r="F584" s="61" t="s">
        <v>1705</v>
      </c>
      <c r="H584" s="61">
        <f t="shared" si="40"/>
        <v>-7.771248E-2</v>
      </c>
      <c r="K584" s="59">
        <v>-16070908</v>
      </c>
      <c r="L584" s="75" t="s">
        <v>1676</v>
      </c>
      <c r="M584" s="59">
        <v>206799567</v>
      </c>
    </row>
    <row r="585" spans="1:13" outlineLevel="1" x14ac:dyDescent="0.2">
      <c r="A585" s="9" t="s">
        <v>582</v>
      </c>
      <c r="B585" s="10" t="s">
        <v>1279</v>
      </c>
      <c r="C585" s="82">
        <v>128093.29</v>
      </c>
      <c r="D585" s="83">
        <f t="shared" si="39"/>
        <v>-9954</v>
      </c>
      <c r="F585" s="61" t="s">
        <v>1705</v>
      </c>
      <c r="H585" s="61">
        <f t="shared" si="40"/>
        <v>-7.771248E-2</v>
      </c>
      <c r="K585" s="59">
        <v>-16070908</v>
      </c>
      <c r="L585" s="75" t="s">
        <v>1676</v>
      </c>
      <c r="M585" s="59">
        <v>206799567</v>
      </c>
    </row>
    <row r="586" spans="1:13" outlineLevel="1" x14ac:dyDescent="0.2">
      <c r="A586" s="9" t="s">
        <v>583</v>
      </c>
      <c r="B586" s="10" t="s">
        <v>1280</v>
      </c>
      <c r="C586" s="82">
        <v>2098111.3299999996</v>
      </c>
      <c r="D586" s="83">
        <f t="shared" si="39"/>
        <v>-163049</v>
      </c>
      <c r="F586" s="61" t="s">
        <v>1705</v>
      </c>
      <c r="H586" s="61">
        <f t="shared" si="40"/>
        <v>-7.771248E-2</v>
      </c>
      <c r="K586" s="59">
        <v>-16070908</v>
      </c>
      <c r="L586" s="75" t="s">
        <v>1676</v>
      </c>
      <c r="M586" s="59">
        <v>206799567</v>
      </c>
    </row>
    <row r="587" spans="1:13" outlineLevel="1" x14ac:dyDescent="0.2">
      <c r="A587" s="9" t="s">
        <v>584</v>
      </c>
      <c r="B587" s="10" t="s">
        <v>1281</v>
      </c>
      <c r="C587" s="82">
        <v>118556.24000000005</v>
      </c>
      <c r="D587" s="83">
        <f t="shared" si="39"/>
        <v>-9213</v>
      </c>
      <c r="F587" s="61" t="s">
        <v>1705</v>
      </c>
      <c r="H587" s="61">
        <f t="shared" si="40"/>
        <v>-7.771248E-2</v>
      </c>
      <c r="K587" s="59">
        <v>-16070908</v>
      </c>
      <c r="L587" s="75" t="s">
        <v>1676</v>
      </c>
      <c r="M587" s="59">
        <v>206799567</v>
      </c>
    </row>
    <row r="588" spans="1:13" outlineLevel="1" x14ac:dyDescent="0.2">
      <c r="A588" s="9" t="s">
        <v>585</v>
      </c>
      <c r="B588" s="10" t="s">
        <v>1282</v>
      </c>
      <c r="C588" s="82">
        <v>3540384</v>
      </c>
      <c r="D588" s="83">
        <f t="shared" si="39"/>
        <v>-275132</v>
      </c>
      <c r="F588" s="61" t="s">
        <v>1705</v>
      </c>
      <c r="H588" s="61">
        <f t="shared" si="40"/>
        <v>-7.771248E-2</v>
      </c>
      <c r="K588" s="59">
        <v>-16070908</v>
      </c>
      <c r="L588" s="75" t="s">
        <v>1676</v>
      </c>
      <c r="M588" s="59">
        <v>206799567</v>
      </c>
    </row>
    <row r="589" spans="1:13" outlineLevel="1" x14ac:dyDescent="0.2">
      <c r="A589" s="9" t="s">
        <v>586</v>
      </c>
      <c r="B589" s="10" t="s">
        <v>1283</v>
      </c>
      <c r="C589" s="82">
        <v>13605641.43</v>
      </c>
      <c r="D589" s="83">
        <f t="shared" si="39"/>
        <v>-1057328</v>
      </c>
      <c r="F589" s="61" t="s">
        <v>1705</v>
      </c>
      <c r="H589" s="61">
        <f t="shared" si="40"/>
        <v>-7.771248E-2</v>
      </c>
      <c r="K589" s="59">
        <v>-16070908</v>
      </c>
      <c r="L589" s="75" t="s">
        <v>1676</v>
      </c>
      <c r="M589" s="59">
        <v>206799567</v>
      </c>
    </row>
    <row r="590" spans="1:13" outlineLevel="1" x14ac:dyDescent="0.2">
      <c r="A590" s="9" t="s">
        <v>587</v>
      </c>
      <c r="B590" s="10" t="s">
        <v>1284</v>
      </c>
      <c r="C590" s="82">
        <v>248187.23</v>
      </c>
      <c r="D590" s="83">
        <f t="shared" si="39"/>
        <v>-19287</v>
      </c>
      <c r="F590" s="61" t="s">
        <v>1705</v>
      </c>
      <c r="H590" s="61">
        <f t="shared" si="40"/>
        <v>-7.771248E-2</v>
      </c>
      <c r="K590" s="59">
        <v>-16070908</v>
      </c>
      <c r="L590" s="75" t="s">
        <v>1676</v>
      </c>
      <c r="M590" s="59">
        <v>206799567</v>
      </c>
    </row>
    <row r="591" spans="1:13" outlineLevel="1" x14ac:dyDescent="0.2">
      <c r="A591" s="9" t="s">
        <v>588</v>
      </c>
      <c r="B591" s="10" t="s">
        <v>1285</v>
      </c>
      <c r="C591" s="82">
        <v>419192.44000000006</v>
      </c>
      <c r="D591" s="83">
        <f t="shared" si="39"/>
        <v>-32576</v>
      </c>
      <c r="F591" s="61" t="s">
        <v>1705</v>
      </c>
      <c r="H591" s="61">
        <f t="shared" si="40"/>
        <v>-7.771248E-2</v>
      </c>
      <c r="K591" s="59">
        <v>-16070908</v>
      </c>
      <c r="L591" s="75" t="s">
        <v>1676</v>
      </c>
      <c r="M591" s="59">
        <v>206799567</v>
      </c>
    </row>
    <row r="592" spans="1:13" outlineLevel="1" x14ac:dyDescent="0.2">
      <c r="A592" s="9" t="s">
        <v>589</v>
      </c>
      <c r="B592" s="10" t="s">
        <v>1286</v>
      </c>
      <c r="C592" s="82">
        <v>1621391.2500000007</v>
      </c>
      <c r="D592" s="83">
        <f t="shared" si="39"/>
        <v>-126002</v>
      </c>
      <c r="F592" s="61" t="s">
        <v>1705</v>
      </c>
      <c r="H592" s="61">
        <f t="shared" si="40"/>
        <v>-7.771248E-2</v>
      </c>
      <c r="K592" s="59">
        <v>-16070908</v>
      </c>
      <c r="L592" s="75" t="s">
        <v>1676</v>
      </c>
      <c r="M592" s="59">
        <v>206799567</v>
      </c>
    </row>
    <row r="593" spans="1:13" outlineLevel="1" x14ac:dyDescent="0.2">
      <c r="A593" s="9" t="s">
        <v>590</v>
      </c>
      <c r="B593" s="10" t="s">
        <v>1287</v>
      </c>
      <c r="C593" s="82">
        <v>26385.420000000002</v>
      </c>
      <c r="D593" s="83">
        <f t="shared" si="39"/>
        <v>-2050</v>
      </c>
      <c r="F593" s="61" t="s">
        <v>1705</v>
      </c>
      <c r="H593" s="61">
        <f t="shared" si="40"/>
        <v>-7.771248E-2</v>
      </c>
      <c r="K593" s="59">
        <v>-16070908</v>
      </c>
      <c r="L593" s="75" t="s">
        <v>1676</v>
      </c>
      <c r="M593" s="59">
        <v>206799567</v>
      </c>
    </row>
    <row r="594" spans="1:13" outlineLevel="1" x14ac:dyDescent="0.2">
      <c r="A594" s="9" t="s">
        <v>591</v>
      </c>
      <c r="B594" s="10" t="s">
        <v>1288</v>
      </c>
      <c r="C594" s="82">
        <v>70</v>
      </c>
      <c r="D594" s="83">
        <f t="shared" si="39"/>
        <v>-5</v>
      </c>
      <c r="F594" s="61" t="s">
        <v>1705</v>
      </c>
      <c r="H594" s="61">
        <f t="shared" si="40"/>
        <v>-7.771248E-2</v>
      </c>
      <c r="K594" s="59">
        <v>-16070908</v>
      </c>
      <c r="L594" s="75" t="s">
        <v>1676</v>
      </c>
      <c r="M594" s="59">
        <v>206799567</v>
      </c>
    </row>
    <row r="595" spans="1:13" outlineLevel="1" x14ac:dyDescent="0.2">
      <c r="A595" s="9" t="s">
        <v>592</v>
      </c>
      <c r="B595" s="10" t="s">
        <v>1223</v>
      </c>
      <c r="C595" s="82">
        <v>1140236.7699999993</v>
      </c>
      <c r="D595" s="83">
        <f t="shared" si="39"/>
        <v>23800</v>
      </c>
      <c r="F595" s="61" t="s">
        <v>1707</v>
      </c>
      <c r="H595" s="61">
        <f t="shared" si="40"/>
        <v>2.0872729999999999E-2</v>
      </c>
      <c r="K595" s="59">
        <v>421786</v>
      </c>
      <c r="L595" s="75" t="s">
        <v>1676</v>
      </c>
      <c r="M595" s="59">
        <v>20207511</v>
      </c>
    </row>
    <row r="596" spans="1:13" outlineLevel="1" x14ac:dyDescent="0.2">
      <c r="A596" s="9" t="s">
        <v>593</v>
      </c>
      <c r="B596" s="10" t="s">
        <v>1289</v>
      </c>
      <c r="C596" s="82">
        <v>8544.4600000000009</v>
      </c>
      <c r="D596" s="83">
        <f t="shared" ref="D596:D624" si="41">ROUND(C596*H596,0)</f>
        <v>178</v>
      </c>
      <c r="F596" s="61" t="s">
        <v>1707</v>
      </c>
      <c r="H596" s="61">
        <f t="shared" ref="H596:H624" si="42">ROUND(K596/M596,8)</f>
        <v>2.0872729999999999E-2</v>
      </c>
      <c r="K596" s="59">
        <v>421786</v>
      </c>
      <c r="L596" s="75" t="s">
        <v>1676</v>
      </c>
      <c r="M596" s="59">
        <v>20207511</v>
      </c>
    </row>
    <row r="597" spans="1:13" outlineLevel="1" x14ac:dyDescent="0.2">
      <c r="A597" s="9" t="s">
        <v>594</v>
      </c>
      <c r="B597" s="10" t="s">
        <v>1290</v>
      </c>
      <c r="C597" s="82">
        <v>868554.31000000017</v>
      </c>
      <c r="D597" s="83">
        <f t="shared" si="41"/>
        <v>18129</v>
      </c>
      <c r="F597" s="61" t="s">
        <v>1707</v>
      </c>
      <c r="H597" s="61">
        <f t="shared" si="42"/>
        <v>2.0872729999999999E-2</v>
      </c>
      <c r="K597" s="59">
        <v>421786</v>
      </c>
      <c r="L597" s="75" t="s">
        <v>1676</v>
      </c>
      <c r="M597" s="59">
        <v>20207511</v>
      </c>
    </row>
    <row r="598" spans="1:13" outlineLevel="1" x14ac:dyDescent="0.2">
      <c r="A598" s="9" t="s">
        <v>595</v>
      </c>
      <c r="B598" s="10" t="s">
        <v>1291</v>
      </c>
      <c r="C598" s="82">
        <v>472517.40000000014</v>
      </c>
      <c r="D598" s="83">
        <f t="shared" si="41"/>
        <v>9863</v>
      </c>
      <c r="F598" s="61" t="s">
        <v>1707</v>
      </c>
      <c r="H598" s="61">
        <f t="shared" si="42"/>
        <v>2.0872729999999999E-2</v>
      </c>
      <c r="K598" s="59">
        <v>421786</v>
      </c>
      <c r="L598" s="75" t="s">
        <v>1676</v>
      </c>
      <c r="M598" s="59">
        <v>20207511</v>
      </c>
    </row>
    <row r="599" spans="1:13" outlineLevel="1" x14ac:dyDescent="0.2">
      <c r="A599" s="9" t="s">
        <v>596</v>
      </c>
      <c r="B599" s="10" t="s">
        <v>1292</v>
      </c>
      <c r="C599" s="82">
        <v>626172.11999999988</v>
      </c>
      <c r="D599" s="83">
        <f t="shared" si="41"/>
        <v>13070</v>
      </c>
      <c r="F599" s="61" t="s">
        <v>1707</v>
      </c>
      <c r="H599" s="61">
        <f t="shared" si="42"/>
        <v>2.0872729999999999E-2</v>
      </c>
      <c r="K599" s="59">
        <v>421786</v>
      </c>
      <c r="L599" s="75" t="s">
        <v>1676</v>
      </c>
      <c r="M599" s="59">
        <v>20207511</v>
      </c>
    </row>
    <row r="600" spans="1:13" outlineLevel="1" x14ac:dyDescent="0.2">
      <c r="A600" s="9" t="s">
        <v>597</v>
      </c>
      <c r="B600" s="10" t="s">
        <v>1293</v>
      </c>
      <c r="C600" s="82">
        <v>2364.7099999999996</v>
      </c>
      <c r="D600" s="83">
        <f t="shared" si="41"/>
        <v>49</v>
      </c>
      <c r="F600" s="61" t="s">
        <v>1707</v>
      </c>
      <c r="H600" s="61">
        <f t="shared" si="42"/>
        <v>2.0872729999999999E-2</v>
      </c>
      <c r="K600" s="59">
        <v>421786</v>
      </c>
      <c r="L600" s="75" t="s">
        <v>1676</v>
      </c>
      <c r="M600" s="59">
        <v>20207511</v>
      </c>
    </row>
    <row r="601" spans="1:13" outlineLevel="1" x14ac:dyDescent="0.2">
      <c r="A601" s="9" t="s">
        <v>598</v>
      </c>
      <c r="B601" s="10" t="s">
        <v>1294</v>
      </c>
      <c r="C601" s="82">
        <v>2417.3200000000002</v>
      </c>
      <c r="D601" s="83">
        <f t="shared" si="41"/>
        <v>50</v>
      </c>
      <c r="F601" s="61" t="s">
        <v>1707</v>
      </c>
      <c r="H601" s="61">
        <f t="shared" si="42"/>
        <v>2.0872729999999999E-2</v>
      </c>
      <c r="K601" s="59">
        <v>421786</v>
      </c>
      <c r="L601" s="75" t="s">
        <v>1676</v>
      </c>
      <c r="M601" s="59">
        <v>20207511</v>
      </c>
    </row>
    <row r="602" spans="1:13" outlineLevel="1" x14ac:dyDescent="0.2">
      <c r="A602" s="9" t="s">
        <v>599</v>
      </c>
      <c r="B602" s="10" t="s">
        <v>1295</v>
      </c>
      <c r="C602" s="82">
        <v>108953.75000000001</v>
      </c>
      <c r="D602" s="83">
        <f t="shared" si="41"/>
        <v>2274</v>
      </c>
      <c r="F602" s="61" t="s">
        <v>1707</v>
      </c>
      <c r="H602" s="61">
        <f t="shared" si="42"/>
        <v>2.0872729999999999E-2</v>
      </c>
      <c r="K602" s="59">
        <v>421786</v>
      </c>
      <c r="L602" s="75" t="s">
        <v>1676</v>
      </c>
      <c r="M602" s="59">
        <v>20207511</v>
      </c>
    </row>
    <row r="603" spans="1:13" outlineLevel="1" x14ac:dyDescent="0.2">
      <c r="A603" s="9" t="s">
        <v>600</v>
      </c>
      <c r="B603" s="10" t="s">
        <v>1296</v>
      </c>
      <c r="C603" s="82">
        <v>113053.46000000002</v>
      </c>
      <c r="D603" s="83">
        <f t="shared" si="41"/>
        <v>2360</v>
      </c>
      <c r="F603" s="61" t="s">
        <v>1707</v>
      </c>
      <c r="H603" s="61">
        <f t="shared" si="42"/>
        <v>2.0872729999999999E-2</v>
      </c>
      <c r="K603" s="59">
        <v>421786</v>
      </c>
      <c r="L603" s="75" t="s">
        <v>1676</v>
      </c>
      <c r="M603" s="59">
        <v>20207511</v>
      </c>
    </row>
    <row r="604" spans="1:13" outlineLevel="1" x14ac:dyDescent="0.2">
      <c r="A604" s="9" t="s">
        <v>601</v>
      </c>
      <c r="B604" s="10" t="s">
        <v>1297</v>
      </c>
      <c r="C604" s="82">
        <v>149196.41999999993</v>
      </c>
      <c r="D604" s="83">
        <f t="shared" si="41"/>
        <v>3114</v>
      </c>
      <c r="F604" s="61" t="s">
        <v>1707</v>
      </c>
      <c r="H604" s="61">
        <f t="shared" si="42"/>
        <v>2.0872729999999999E-2</v>
      </c>
      <c r="K604" s="59">
        <v>421786</v>
      </c>
      <c r="L604" s="75" t="s">
        <v>1676</v>
      </c>
      <c r="M604" s="59">
        <v>20207511</v>
      </c>
    </row>
    <row r="605" spans="1:13" outlineLevel="1" x14ac:dyDescent="0.2">
      <c r="A605" s="9" t="s">
        <v>602</v>
      </c>
      <c r="B605" s="10" t="s">
        <v>1298</v>
      </c>
      <c r="C605" s="82">
        <v>410818.31999999972</v>
      </c>
      <c r="D605" s="83">
        <f t="shared" si="41"/>
        <v>8575</v>
      </c>
      <c r="F605" s="61" t="s">
        <v>1707</v>
      </c>
      <c r="H605" s="61">
        <f t="shared" si="42"/>
        <v>2.0872729999999999E-2</v>
      </c>
      <c r="K605" s="59">
        <v>421786</v>
      </c>
      <c r="L605" s="75" t="s">
        <v>1676</v>
      </c>
      <c r="M605" s="59">
        <v>20207511</v>
      </c>
    </row>
    <row r="606" spans="1:13" outlineLevel="1" x14ac:dyDescent="0.2">
      <c r="A606" s="9" t="s">
        <v>603</v>
      </c>
      <c r="B606" s="10" t="s">
        <v>1299</v>
      </c>
      <c r="C606" s="82">
        <v>169803.56999999998</v>
      </c>
      <c r="D606" s="83">
        <f t="shared" si="41"/>
        <v>3544</v>
      </c>
      <c r="F606" s="61" t="s">
        <v>1707</v>
      </c>
      <c r="H606" s="61">
        <f t="shared" si="42"/>
        <v>2.0872729999999999E-2</v>
      </c>
      <c r="K606" s="59">
        <v>421786</v>
      </c>
      <c r="L606" s="75" t="s">
        <v>1676</v>
      </c>
      <c r="M606" s="59">
        <v>20207511</v>
      </c>
    </row>
    <row r="607" spans="1:13" outlineLevel="1" x14ac:dyDescent="0.2">
      <c r="A607" s="9" t="s">
        <v>604</v>
      </c>
      <c r="B607" s="10" t="s">
        <v>1300</v>
      </c>
      <c r="C607" s="82">
        <v>181852.2</v>
      </c>
      <c r="D607" s="83">
        <f t="shared" si="41"/>
        <v>3796</v>
      </c>
      <c r="F607" s="61" t="s">
        <v>1707</v>
      </c>
      <c r="H607" s="61">
        <f t="shared" si="42"/>
        <v>2.0872729999999999E-2</v>
      </c>
      <c r="K607" s="59">
        <v>421786</v>
      </c>
      <c r="L607" s="75" t="s">
        <v>1676</v>
      </c>
      <c r="M607" s="59">
        <v>20207511</v>
      </c>
    </row>
    <row r="608" spans="1:13" outlineLevel="1" x14ac:dyDescent="0.2">
      <c r="A608" s="9" t="s">
        <v>605</v>
      </c>
      <c r="B608" s="10" t="s">
        <v>1301</v>
      </c>
      <c r="C608" s="82">
        <v>3976612.1799999997</v>
      </c>
      <c r="D608" s="83">
        <f t="shared" si="41"/>
        <v>83003</v>
      </c>
      <c r="F608" s="61" t="s">
        <v>1707</v>
      </c>
      <c r="H608" s="61">
        <f t="shared" si="42"/>
        <v>2.0872729999999999E-2</v>
      </c>
      <c r="K608" s="59">
        <v>421786</v>
      </c>
      <c r="L608" s="75" t="s">
        <v>1676</v>
      </c>
      <c r="M608" s="59">
        <v>20207511</v>
      </c>
    </row>
    <row r="609" spans="1:13" outlineLevel="1" x14ac:dyDescent="0.2">
      <c r="A609" s="9" t="s">
        <v>606</v>
      </c>
      <c r="B609" s="10" t="s">
        <v>1302</v>
      </c>
      <c r="C609" s="82">
        <v>41136.649999999994</v>
      </c>
      <c r="D609" s="83">
        <f t="shared" si="41"/>
        <v>859</v>
      </c>
      <c r="F609" s="61" t="s">
        <v>1707</v>
      </c>
      <c r="H609" s="61">
        <f t="shared" si="42"/>
        <v>2.0872729999999999E-2</v>
      </c>
      <c r="K609" s="59">
        <v>421786</v>
      </c>
      <c r="L609" s="75" t="s">
        <v>1676</v>
      </c>
      <c r="M609" s="59">
        <v>20207511</v>
      </c>
    </row>
    <row r="610" spans="1:13" outlineLevel="1" x14ac:dyDescent="0.2">
      <c r="A610" s="9" t="s">
        <v>607</v>
      </c>
      <c r="B610" s="10" t="s">
        <v>1303</v>
      </c>
      <c r="C610" s="82">
        <v>5140478.3099999996</v>
      </c>
      <c r="D610" s="83">
        <f t="shared" si="41"/>
        <v>107296</v>
      </c>
      <c r="F610" s="61" t="s">
        <v>1707</v>
      </c>
      <c r="H610" s="61">
        <f t="shared" si="42"/>
        <v>2.0872729999999999E-2</v>
      </c>
      <c r="K610" s="59">
        <v>421786</v>
      </c>
      <c r="L610" s="75" t="s">
        <v>1676</v>
      </c>
      <c r="M610" s="59">
        <v>20207511</v>
      </c>
    </row>
    <row r="611" spans="1:13" outlineLevel="1" x14ac:dyDescent="0.2">
      <c r="A611" s="9" t="s">
        <v>608</v>
      </c>
      <c r="B611" s="10" t="s">
        <v>1304</v>
      </c>
      <c r="C611" s="82">
        <v>355174.36000000004</v>
      </c>
      <c r="D611" s="83">
        <f t="shared" si="41"/>
        <v>7413</v>
      </c>
      <c r="F611" s="61" t="s">
        <v>1707</v>
      </c>
      <c r="H611" s="61">
        <f t="shared" si="42"/>
        <v>2.0872729999999999E-2</v>
      </c>
      <c r="K611" s="59">
        <v>421786</v>
      </c>
      <c r="L611" s="75" t="s">
        <v>1676</v>
      </c>
      <c r="M611" s="59">
        <v>20207511</v>
      </c>
    </row>
    <row r="612" spans="1:13" outlineLevel="1" x14ac:dyDescent="0.2">
      <c r="A612" s="9" t="s">
        <v>609</v>
      </c>
      <c r="B612" s="10" t="s">
        <v>1305</v>
      </c>
      <c r="C612" s="82">
        <v>828987.69999999984</v>
      </c>
      <c r="D612" s="83">
        <f t="shared" si="41"/>
        <v>17303</v>
      </c>
      <c r="F612" s="61" t="s">
        <v>1707</v>
      </c>
      <c r="H612" s="61">
        <f t="shared" si="42"/>
        <v>2.0872729999999999E-2</v>
      </c>
      <c r="K612" s="59">
        <v>421786</v>
      </c>
      <c r="L612" s="75" t="s">
        <v>1676</v>
      </c>
      <c r="M612" s="59">
        <v>20207511</v>
      </c>
    </row>
    <row r="613" spans="1:13" outlineLevel="1" x14ac:dyDescent="0.2">
      <c r="A613" s="9" t="s">
        <v>610</v>
      </c>
      <c r="B613" s="10" t="s">
        <v>1306</v>
      </c>
      <c r="C613" s="82">
        <v>1365759.79</v>
      </c>
      <c r="D613" s="83">
        <f t="shared" si="41"/>
        <v>28507</v>
      </c>
      <c r="F613" s="61" t="s">
        <v>1707</v>
      </c>
      <c r="H613" s="61">
        <f t="shared" si="42"/>
        <v>2.0872729999999999E-2</v>
      </c>
      <c r="K613" s="59">
        <v>421786</v>
      </c>
      <c r="L613" s="75" t="s">
        <v>1676</v>
      </c>
      <c r="M613" s="59">
        <v>20207511</v>
      </c>
    </row>
    <row r="614" spans="1:13" outlineLevel="1" x14ac:dyDescent="0.2">
      <c r="A614" s="9" t="s">
        <v>611</v>
      </c>
      <c r="B614" s="10" t="s">
        <v>1307</v>
      </c>
      <c r="C614" s="82">
        <v>4980</v>
      </c>
      <c r="D614" s="83">
        <f t="shared" si="41"/>
        <v>104</v>
      </c>
      <c r="F614" s="61" t="s">
        <v>1707</v>
      </c>
      <c r="H614" s="61">
        <f t="shared" si="42"/>
        <v>2.0872729999999999E-2</v>
      </c>
      <c r="K614" s="59">
        <v>421786</v>
      </c>
      <c r="L614" s="75" t="s">
        <v>1676</v>
      </c>
      <c r="M614" s="59">
        <v>20207511</v>
      </c>
    </row>
    <row r="615" spans="1:13" outlineLevel="1" x14ac:dyDescent="0.2">
      <c r="A615" s="9" t="s">
        <v>612</v>
      </c>
      <c r="B615" s="10" t="s">
        <v>1252</v>
      </c>
      <c r="C615" s="82">
        <v>87217.200000000012</v>
      </c>
      <c r="D615" s="83">
        <f t="shared" si="41"/>
        <v>1820</v>
      </c>
      <c r="F615" s="61" t="s">
        <v>1707</v>
      </c>
      <c r="H615" s="61">
        <f t="shared" si="42"/>
        <v>2.0872729999999999E-2</v>
      </c>
      <c r="K615" s="59">
        <v>421786</v>
      </c>
      <c r="L615" s="75" t="s">
        <v>1676</v>
      </c>
      <c r="M615" s="59">
        <v>20207511</v>
      </c>
    </row>
    <row r="616" spans="1:13" outlineLevel="1" x14ac:dyDescent="0.2">
      <c r="A616" s="9" t="s">
        <v>613</v>
      </c>
      <c r="B616" s="10" t="s">
        <v>1253</v>
      </c>
      <c r="C616" s="82">
        <v>5900.9800000000005</v>
      </c>
      <c r="D616" s="83">
        <f t="shared" si="41"/>
        <v>123</v>
      </c>
      <c r="F616" s="61" t="s">
        <v>1707</v>
      </c>
      <c r="H616" s="61">
        <f t="shared" si="42"/>
        <v>2.0872729999999999E-2</v>
      </c>
      <c r="K616" s="59">
        <v>421786</v>
      </c>
      <c r="L616" s="75" t="s">
        <v>1676</v>
      </c>
      <c r="M616" s="59">
        <v>20207511</v>
      </c>
    </row>
    <row r="617" spans="1:13" outlineLevel="1" x14ac:dyDescent="0.2">
      <c r="A617" s="9" t="s">
        <v>614</v>
      </c>
      <c r="B617" s="10" t="s">
        <v>1308</v>
      </c>
      <c r="C617" s="82">
        <v>18596.870000000003</v>
      </c>
      <c r="D617" s="83">
        <f t="shared" si="41"/>
        <v>388</v>
      </c>
      <c r="F617" s="61" t="s">
        <v>1707</v>
      </c>
      <c r="H617" s="61">
        <f t="shared" si="42"/>
        <v>2.0872729999999999E-2</v>
      </c>
      <c r="K617" s="59">
        <v>421786</v>
      </c>
      <c r="L617" s="75" t="s">
        <v>1676</v>
      </c>
      <c r="M617" s="59">
        <v>20207511</v>
      </c>
    </row>
    <row r="618" spans="1:13" outlineLevel="1" x14ac:dyDescent="0.2">
      <c r="A618" s="9" t="s">
        <v>615</v>
      </c>
      <c r="B618" s="10" t="s">
        <v>1309</v>
      </c>
      <c r="C618" s="82">
        <v>262812.25999999995</v>
      </c>
      <c r="D618" s="83">
        <f t="shared" si="41"/>
        <v>5486</v>
      </c>
      <c r="F618" s="61" t="s">
        <v>1707</v>
      </c>
      <c r="H618" s="61">
        <f t="shared" si="42"/>
        <v>2.0872729999999999E-2</v>
      </c>
      <c r="K618" s="59">
        <v>421786</v>
      </c>
      <c r="L618" s="75" t="s">
        <v>1676</v>
      </c>
      <c r="M618" s="59">
        <v>20207511</v>
      </c>
    </row>
    <row r="619" spans="1:13" outlineLevel="1" x14ac:dyDescent="0.2">
      <c r="A619" s="9" t="s">
        <v>616</v>
      </c>
      <c r="B619" s="10" t="s">
        <v>1310</v>
      </c>
      <c r="C619" s="82">
        <v>21595.489999999998</v>
      </c>
      <c r="D619" s="83">
        <f t="shared" si="41"/>
        <v>451</v>
      </c>
      <c r="F619" s="61" t="s">
        <v>1707</v>
      </c>
      <c r="H619" s="61">
        <f t="shared" si="42"/>
        <v>2.0872729999999999E-2</v>
      </c>
      <c r="K619" s="59">
        <v>421786</v>
      </c>
      <c r="L619" s="75" t="s">
        <v>1676</v>
      </c>
      <c r="M619" s="59">
        <v>20207511</v>
      </c>
    </row>
    <row r="620" spans="1:13" outlineLevel="1" x14ac:dyDescent="0.2">
      <c r="A620" s="9" t="s">
        <v>617</v>
      </c>
      <c r="B620" s="10" t="s">
        <v>1311</v>
      </c>
      <c r="C620" s="82">
        <v>837964.61999999906</v>
      </c>
      <c r="D620" s="83">
        <f t="shared" si="41"/>
        <v>17491</v>
      </c>
      <c r="F620" s="61" t="s">
        <v>1707</v>
      </c>
      <c r="H620" s="61">
        <f t="shared" si="42"/>
        <v>2.0872729999999999E-2</v>
      </c>
      <c r="K620" s="59">
        <v>421786</v>
      </c>
      <c r="L620" s="75" t="s">
        <v>1676</v>
      </c>
      <c r="M620" s="59">
        <v>20207511</v>
      </c>
    </row>
    <row r="621" spans="1:13" outlineLevel="1" x14ac:dyDescent="0.2">
      <c r="A621" s="9" t="s">
        <v>618</v>
      </c>
      <c r="B621" s="10" t="s">
        <v>1312</v>
      </c>
      <c r="C621" s="82">
        <v>2794799.7599999988</v>
      </c>
      <c r="D621" s="83">
        <f t="shared" si="41"/>
        <v>58335</v>
      </c>
      <c r="F621" s="61" t="s">
        <v>1707</v>
      </c>
      <c r="H621" s="61">
        <f t="shared" si="42"/>
        <v>2.0872729999999999E-2</v>
      </c>
      <c r="K621" s="59">
        <v>421786</v>
      </c>
      <c r="L621" s="75" t="s">
        <v>1676</v>
      </c>
      <c r="M621" s="59">
        <v>20207511</v>
      </c>
    </row>
    <row r="622" spans="1:13" outlineLevel="1" x14ac:dyDescent="0.2">
      <c r="A622" s="9" t="s">
        <v>619</v>
      </c>
      <c r="B622" s="10" t="s">
        <v>1313</v>
      </c>
      <c r="C622" s="82">
        <v>208.15999999999997</v>
      </c>
      <c r="D622" s="83">
        <f t="shared" si="41"/>
        <v>4</v>
      </c>
      <c r="F622" s="61" t="s">
        <v>1707</v>
      </c>
      <c r="H622" s="61">
        <f t="shared" si="42"/>
        <v>2.0872729999999999E-2</v>
      </c>
      <c r="K622" s="59">
        <v>421786</v>
      </c>
      <c r="L622" s="75" t="s">
        <v>1676</v>
      </c>
      <c r="M622" s="59">
        <v>20207511</v>
      </c>
    </row>
    <row r="623" spans="1:13" outlineLevel="1" x14ac:dyDescent="0.2">
      <c r="A623" s="9" t="s">
        <v>620</v>
      </c>
      <c r="B623" s="10" t="s">
        <v>1314</v>
      </c>
      <c r="C623" s="82">
        <v>210802.28000000029</v>
      </c>
      <c r="D623" s="83">
        <f t="shared" si="41"/>
        <v>4400</v>
      </c>
      <c r="F623" s="61" t="s">
        <v>1707</v>
      </c>
      <c r="H623" s="61">
        <f t="shared" si="42"/>
        <v>2.0872729999999999E-2</v>
      </c>
      <c r="K623" s="59">
        <v>421786</v>
      </c>
      <c r="L623" s="75" t="s">
        <v>1676</v>
      </c>
      <c r="M623" s="59">
        <v>20207511</v>
      </c>
    </row>
    <row r="624" spans="1:13" outlineLevel="1" x14ac:dyDescent="0.2">
      <c r="A624" s="9" t="s">
        <v>621</v>
      </c>
      <c r="B624" s="10" t="s">
        <v>1315</v>
      </c>
      <c r="C624" s="82">
        <v>510751.2900000001</v>
      </c>
      <c r="D624" s="83">
        <f t="shared" si="41"/>
        <v>503601</v>
      </c>
      <c r="F624" s="61" t="s">
        <v>1706</v>
      </c>
      <c r="H624" s="61">
        <f t="shared" si="42"/>
        <v>0.98599970000000003</v>
      </c>
      <c r="K624" s="59">
        <v>1182188</v>
      </c>
      <c r="L624" s="75" t="s">
        <v>1676</v>
      </c>
      <c r="M624" s="59">
        <v>1198974</v>
      </c>
    </row>
    <row r="625" spans="1:13" outlineLevel="1" x14ac:dyDescent="0.2">
      <c r="A625" s="9" t="s">
        <v>622</v>
      </c>
      <c r="B625" s="10" t="s">
        <v>1316</v>
      </c>
      <c r="C625" s="82">
        <v>688222.7699999999</v>
      </c>
      <c r="D625" s="83">
        <f t="shared" ref="D625:D627" si="43">ROUND(C625*H625,0)</f>
        <v>678587</v>
      </c>
      <c r="F625" s="61" t="s">
        <v>1706</v>
      </c>
      <c r="H625" s="61">
        <f t="shared" ref="H625:H627" si="44">ROUND(K625/M625,8)</f>
        <v>0.98599970000000003</v>
      </c>
      <c r="K625" s="59">
        <v>1182188</v>
      </c>
      <c r="L625" s="75" t="s">
        <v>1676</v>
      </c>
      <c r="M625" s="59">
        <v>1198974</v>
      </c>
    </row>
    <row r="626" spans="1:13" outlineLevel="1" x14ac:dyDescent="0.2">
      <c r="A626" s="9" t="s">
        <v>623</v>
      </c>
      <c r="B626" s="10" t="s">
        <v>1317</v>
      </c>
      <c r="C626" s="82">
        <v>0.01</v>
      </c>
      <c r="D626" s="83">
        <f t="shared" si="43"/>
        <v>0</v>
      </c>
      <c r="F626" s="61" t="s">
        <v>1706</v>
      </c>
      <c r="H626" s="61">
        <f t="shared" si="44"/>
        <v>0.98599970000000003</v>
      </c>
      <c r="K626" s="59">
        <v>1182188</v>
      </c>
      <c r="L626" s="75" t="s">
        <v>1676</v>
      </c>
      <c r="M626" s="59">
        <v>1198974</v>
      </c>
    </row>
    <row r="627" spans="1:13" outlineLevel="1" x14ac:dyDescent="0.2">
      <c r="A627" s="9" t="s">
        <v>624</v>
      </c>
      <c r="B627" s="10" t="s">
        <v>1223</v>
      </c>
      <c r="C627" s="82">
        <v>675741.18999999971</v>
      </c>
      <c r="D627" s="83">
        <f t="shared" si="43"/>
        <v>763644</v>
      </c>
      <c r="F627" s="61" t="s">
        <v>1708</v>
      </c>
      <c r="H627" s="61">
        <f t="shared" si="44"/>
        <v>1.1300838799999999</v>
      </c>
      <c r="K627" s="59">
        <v>49486624</v>
      </c>
      <c r="L627" s="75" t="s">
        <v>1676</v>
      </c>
      <c r="M627" s="59">
        <v>43790222</v>
      </c>
    </row>
    <row r="628" spans="1:13" outlineLevel="1" x14ac:dyDescent="0.2">
      <c r="A628" s="9" t="s">
        <v>625</v>
      </c>
      <c r="B628" s="10" t="s">
        <v>1318</v>
      </c>
      <c r="C628" s="82">
        <v>3750.2099999999996</v>
      </c>
      <c r="D628" s="83">
        <f t="shared" ref="D628:D651" si="45">ROUND(C628*H628,0)</f>
        <v>4238</v>
      </c>
      <c r="F628" s="61" t="s">
        <v>1708</v>
      </c>
      <c r="H628" s="61">
        <f t="shared" ref="H628:H651" si="46">ROUND(K628/M628,8)</f>
        <v>1.1300838799999999</v>
      </c>
      <c r="K628" s="59">
        <v>49486624</v>
      </c>
      <c r="L628" s="75" t="s">
        <v>1676</v>
      </c>
      <c r="M628" s="59">
        <v>43790222</v>
      </c>
    </row>
    <row r="629" spans="1:13" outlineLevel="1" x14ac:dyDescent="0.2">
      <c r="A629" s="9" t="s">
        <v>626</v>
      </c>
      <c r="B629" s="10" t="s">
        <v>1319</v>
      </c>
      <c r="C629" s="82">
        <v>200768.7000000001</v>
      </c>
      <c r="D629" s="83">
        <f t="shared" si="45"/>
        <v>226885</v>
      </c>
      <c r="F629" s="61" t="s">
        <v>1708</v>
      </c>
      <c r="H629" s="61">
        <f t="shared" si="46"/>
        <v>1.1300838799999999</v>
      </c>
      <c r="K629" s="59">
        <v>49486624</v>
      </c>
      <c r="L629" s="75" t="s">
        <v>1676</v>
      </c>
      <c r="M629" s="59">
        <v>43790222</v>
      </c>
    </row>
    <row r="630" spans="1:13" outlineLevel="1" x14ac:dyDescent="0.2">
      <c r="A630" s="9" t="s">
        <v>627</v>
      </c>
      <c r="B630" s="10" t="s">
        <v>1299</v>
      </c>
      <c r="C630" s="82">
        <v>964615.33000000042</v>
      </c>
      <c r="D630" s="83">
        <f t="shared" si="45"/>
        <v>1090096</v>
      </c>
      <c r="F630" s="61" t="s">
        <v>1708</v>
      </c>
      <c r="H630" s="61">
        <f t="shared" si="46"/>
        <v>1.1300838799999999</v>
      </c>
      <c r="K630" s="59">
        <v>49486624</v>
      </c>
      <c r="L630" s="75" t="s">
        <v>1676</v>
      </c>
      <c r="M630" s="59">
        <v>43790222</v>
      </c>
    </row>
    <row r="631" spans="1:13" outlineLevel="1" x14ac:dyDescent="0.2">
      <c r="A631" s="9" t="s">
        <v>628</v>
      </c>
      <c r="B631" s="10" t="s">
        <v>1320</v>
      </c>
      <c r="C631" s="82">
        <v>108208.07999999999</v>
      </c>
      <c r="D631" s="83">
        <f t="shared" si="45"/>
        <v>122284</v>
      </c>
      <c r="F631" s="61" t="s">
        <v>1708</v>
      </c>
      <c r="H631" s="61">
        <f t="shared" si="46"/>
        <v>1.1300838799999999</v>
      </c>
      <c r="K631" s="59">
        <v>49486624</v>
      </c>
      <c r="L631" s="75" t="s">
        <v>1676</v>
      </c>
      <c r="M631" s="59">
        <v>43790222</v>
      </c>
    </row>
    <row r="632" spans="1:13" outlineLevel="1" x14ac:dyDescent="0.2">
      <c r="A632" s="9" t="s">
        <v>629</v>
      </c>
      <c r="B632" s="10" t="s">
        <v>1321</v>
      </c>
      <c r="C632" s="82">
        <v>0.02</v>
      </c>
      <c r="D632" s="83">
        <f t="shared" si="45"/>
        <v>0</v>
      </c>
      <c r="F632" s="61" t="s">
        <v>1708</v>
      </c>
      <c r="H632" s="61">
        <f t="shared" si="46"/>
        <v>1.1300838799999999</v>
      </c>
      <c r="K632" s="59">
        <v>49486624</v>
      </c>
      <c r="L632" s="75" t="s">
        <v>1676</v>
      </c>
      <c r="M632" s="59">
        <v>43790222</v>
      </c>
    </row>
    <row r="633" spans="1:13" outlineLevel="1" x14ac:dyDescent="0.2">
      <c r="A633" s="9" t="s">
        <v>630</v>
      </c>
      <c r="B633" s="10" t="s">
        <v>1322</v>
      </c>
      <c r="C633" s="82">
        <v>144178.5</v>
      </c>
      <c r="D633" s="83">
        <f t="shared" si="45"/>
        <v>162934</v>
      </c>
      <c r="F633" s="61" t="s">
        <v>1708</v>
      </c>
      <c r="H633" s="61">
        <f t="shared" si="46"/>
        <v>1.1300838799999999</v>
      </c>
      <c r="K633" s="59">
        <v>49486624</v>
      </c>
      <c r="L633" s="75" t="s">
        <v>1676</v>
      </c>
      <c r="M633" s="59">
        <v>43790222</v>
      </c>
    </row>
    <row r="634" spans="1:13" outlineLevel="1" x14ac:dyDescent="0.2">
      <c r="A634" s="9" t="s">
        <v>631</v>
      </c>
      <c r="B634" s="10" t="s">
        <v>1323</v>
      </c>
      <c r="C634" s="82">
        <v>854475.01999999944</v>
      </c>
      <c r="D634" s="83">
        <f t="shared" si="45"/>
        <v>965628</v>
      </c>
      <c r="F634" s="61" t="s">
        <v>1708</v>
      </c>
      <c r="H634" s="61">
        <f t="shared" si="46"/>
        <v>1.1300838799999999</v>
      </c>
      <c r="K634" s="59">
        <v>49486624</v>
      </c>
      <c r="L634" s="75" t="s">
        <v>1676</v>
      </c>
      <c r="M634" s="59">
        <v>43790222</v>
      </c>
    </row>
    <row r="635" spans="1:13" outlineLevel="1" x14ac:dyDescent="0.2">
      <c r="A635" s="9" t="s">
        <v>632</v>
      </c>
      <c r="B635" s="10" t="s">
        <v>1324</v>
      </c>
      <c r="C635" s="82">
        <v>189412.56000000006</v>
      </c>
      <c r="D635" s="83">
        <f t="shared" si="45"/>
        <v>214052</v>
      </c>
      <c r="F635" s="61" t="s">
        <v>1708</v>
      </c>
      <c r="H635" s="61">
        <f t="shared" si="46"/>
        <v>1.1300838799999999</v>
      </c>
      <c r="K635" s="59">
        <v>49486624</v>
      </c>
      <c r="L635" s="75" t="s">
        <v>1676</v>
      </c>
      <c r="M635" s="59">
        <v>43790222</v>
      </c>
    </row>
    <row r="636" spans="1:13" outlineLevel="1" x14ac:dyDescent="0.2">
      <c r="A636" s="9" t="s">
        <v>633</v>
      </c>
      <c r="B636" s="10" t="s">
        <v>1325</v>
      </c>
      <c r="C636" s="82">
        <v>3882777.68</v>
      </c>
      <c r="D636" s="83">
        <f t="shared" si="45"/>
        <v>4387864</v>
      </c>
      <c r="F636" s="61" t="s">
        <v>1708</v>
      </c>
      <c r="H636" s="61">
        <f t="shared" si="46"/>
        <v>1.1300838799999999</v>
      </c>
      <c r="K636" s="59">
        <v>49486624</v>
      </c>
      <c r="L636" s="75" t="s">
        <v>1676</v>
      </c>
      <c r="M636" s="59">
        <v>43790222</v>
      </c>
    </row>
    <row r="637" spans="1:13" outlineLevel="1" x14ac:dyDescent="0.2">
      <c r="A637" s="9" t="s">
        <v>634</v>
      </c>
      <c r="B637" s="10" t="s">
        <v>1307</v>
      </c>
      <c r="C637" s="82">
        <v>1620220.05</v>
      </c>
      <c r="D637" s="83">
        <f t="shared" si="45"/>
        <v>1830985</v>
      </c>
      <c r="F637" s="61" t="s">
        <v>1708</v>
      </c>
      <c r="H637" s="61">
        <f t="shared" si="46"/>
        <v>1.1300838799999999</v>
      </c>
      <c r="K637" s="59">
        <v>49486624</v>
      </c>
      <c r="L637" s="75" t="s">
        <v>1676</v>
      </c>
      <c r="M637" s="59">
        <v>43790222</v>
      </c>
    </row>
    <row r="638" spans="1:13" outlineLevel="1" x14ac:dyDescent="0.2">
      <c r="A638" s="9" t="s">
        <v>635</v>
      </c>
      <c r="B638" s="10" t="s">
        <v>1326</v>
      </c>
      <c r="C638" s="82">
        <v>68003.820999999996</v>
      </c>
      <c r="D638" s="83">
        <f t="shared" si="45"/>
        <v>76850</v>
      </c>
      <c r="F638" s="61" t="s">
        <v>1708</v>
      </c>
      <c r="H638" s="61">
        <f t="shared" si="46"/>
        <v>1.1300838799999999</v>
      </c>
      <c r="K638" s="59">
        <v>49486624</v>
      </c>
      <c r="L638" s="75" t="s">
        <v>1676</v>
      </c>
      <c r="M638" s="59">
        <v>43790222</v>
      </c>
    </row>
    <row r="639" spans="1:13" outlineLevel="1" x14ac:dyDescent="0.2">
      <c r="A639" s="9" t="s">
        <v>636</v>
      </c>
      <c r="B639" s="10" t="s">
        <v>1252</v>
      </c>
      <c r="C639" s="82">
        <v>2254.8000000000002</v>
      </c>
      <c r="D639" s="83">
        <f t="shared" si="45"/>
        <v>2548</v>
      </c>
      <c r="F639" s="61" t="s">
        <v>1708</v>
      </c>
      <c r="H639" s="61">
        <f t="shared" si="46"/>
        <v>1.1300838799999999</v>
      </c>
      <c r="K639" s="59">
        <v>49486624</v>
      </c>
      <c r="L639" s="75" t="s">
        <v>1676</v>
      </c>
      <c r="M639" s="59">
        <v>43790222</v>
      </c>
    </row>
    <row r="640" spans="1:13" outlineLevel="1" x14ac:dyDescent="0.2">
      <c r="A640" s="9" t="s">
        <v>637</v>
      </c>
      <c r="B640" s="10" t="s">
        <v>1253</v>
      </c>
      <c r="C640" s="82">
        <v>27880.160000000007</v>
      </c>
      <c r="D640" s="83">
        <f t="shared" si="45"/>
        <v>31507</v>
      </c>
      <c r="F640" s="61" t="s">
        <v>1708</v>
      </c>
      <c r="H640" s="61">
        <f t="shared" si="46"/>
        <v>1.1300838799999999</v>
      </c>
      <c r="K640" s="59">
        <v>49486624</v>
      </c>
      <c r="L640" s="75" t="s">
        <v>1676</v>
      </c>
      <c r="M640" s="59">
        <v>43790222</v>
      </c>
    </row>
    <row r="641" spans="1:13" outlineLevel="1" x14ac:dyDescent="0.2">
      <c r="A641" s="9" t="s">
        <v>638</v>
      </c>
      <c r="B641" s="10" t="s">
        <v>1311</v>
      </c>
      <c r="C641" s="82">
        <v>744501.13999999943</v>
      </c>
      <c r="D641" s="83">
        <f t="shared" si="45"/>
        <v>841349</v>
      </c>
      <c r="F641" s="61" t="s">
        <v>1708</v>
      </c>
      <c r="H641" s="61">
        <f t="shared" si="46"/>
        <v>1.1300838799999999</v>
      </c>
      <c r="K641" s="59">
        <v>49486624</v>
      </c>
      <c r="L641" s="75" t="s">
        <v>1676</v>
      </c>
      <c r="M641" s="59">
        <v>43790222</v>
      </c>
    </row>
    <row r="642" spans="1:13" outlineLevel="1" x14ac:dyDescent="0.2">
      <c r="A642" s="9" t="s">
        <v>639</v>
      </c>
      <c r="B642" s="10" t="s">
        <v>1312</v>
      </c>
      <c r="C642" s="82">
        <v>28773807.169999983</v>
      </c>
      <c r="D642" s="83">
        <f t="shared" si="45"/>
        <v>32516816</v>
      </c>
      <c r="F642" s="61" t="s">
        <v>1708</v>
      </c>
      <c r="H642" s="61">
        <f t="shared" si="46"/>
        <v>1.1300838799999999</v>
      </c>
      <c r="K642" s="59">
        <v>49486624</v>
      </c>
      <c r="L642" s="75" t="s">
        <v>1676</v>
      </c>
      <c r="M642" s="59">
        <v>43790222</v>
      </c>
    </row>
    <row r="643" spans="1:13" outlineLevel="1" x14ac:dyDescent="0.2">
      <c r="A643" s="9" t="s">
        <v>640</v>
      </c>
      <c r="B643" s="10" t="s">
        <v>1327</v>
      </c>
      <c r="C643" s="82">
        <v>361078.69999999972</v>
      </c>
      <c r="D643" s="83">
        <f t="shared" si="45"/>
        <v>408049</v>
      </c>
      <c r="F643" s="61" t="s">
        <v>1708</v>
      </c>
      <c r="H643" s="61">
        <f t="shared" si="46"/>
        <v>1.1300838799999999</v>
      </c>
      <c r="K643" s="59">
        <v>49486624</v>
      </c>
      <c r="L643" s="75" t="s">
        <v>1676</v>
      </c>
      <c r="M643" s="59">
        <v>43790222</v>
      </c>
    </row>
    <row r="644" spans="1:13" outlineLevel="1" x14ac:dyDescent="0.2">
      <c r="A644" s="9" t="s">
        <v>641</v>
      </c>
      <c r="B644" s="10" t="s">
        <v>1328</v>
      </c>
      <c r="C644" s="82">
        <v>1292.17</v>
      </c>
      <c r="D644" s="83">
        <f t="shared" si="45"/>
        <v>1460</v>
      </c>
      <c r="F644" s="61" t="s">
        <v>1708</v>
      </c>
      <c r="H644" s="61">
        <f t="shared" si="46"/>
        <v>1.1300838799999999</v>
      </c>
      <c r="K644" s="59">
        <v>49486624</v>
      </c>
      <c r="L644" s="75" t="s">
        <v>1676</v>
      </c>
      <c r="M644" s="59">
        <v>43790222</v>
      </c>
    </row>
    <row r="645" spans="1:13" outlineLevel="1" x14ac:dyDescent="0.2">
      <c r="A645" s="9" t="s">
        <v>642</v>
      </c>
      <c r="B645" s="10" t="s">
        <v>1329</v>
      </c>
      <c r="C645" s="82">
        <v>4698444</v>
      </c>
      <c r="D645" s="83">
        <f t="shared" si="45"/>
        <v>5309636</v>
      </c>
      <c r="F645" s="61" t="s">
        <v>1708</v>
      </c>
      <c r="H645" s="61">
        <f t="shared" si="46"/>
        <v>1.1300838799999999</v>
      </c>
      <c r="K645" s="59">
        <v>49486624</v>
      </c>
      <c r="L645" s="75" t="s">
        <v>1676</v>
      </c>
      <c r="M645" s="59">
        <v>43790222</v>
      </c>
    </row>
    <row r="646" spans="1:13" outlineLevel="1" x14ac:dyDescent="0.2">
      <c r="A646" s="9" t="s">
        <v>643</v>
      </c>
      <c r="B646" s="10" t="s">
        <v>1313</v>
      </c>
      <c r="C646" s="82">
        <v>79563.679999999949</v>
      </c>
      <c r="D646" s="83">
        <f t="shared" si="45"/>
        <v>89914</v>
      </c>
      <c r="F646" s="61" t="s">
        <v>1708</v>
      </c>
      <c r="H646" s="61">
        <f t="shared" si="46"/>
        <v>1.1300838799999999</v>
      </c>
      <c r="K646" s="59">
        <v>49486624</v>
      </c>
      <c r="L646" s="75" t="s">
        <v>1676</v>
      </c>
      <c r="M646" s="59">
        <v>43790222</v>
      </c>
    </row>
    <row r="647" spans="1:13" outlineLevel="1" x14ac:dyDescent="0.2">
      <c r="A647" s="9" t="s">
        <v>644</v>
      </c>
      <c r="B647" s="10" t="s">
        <v>1330</v>
      </c>
      <c r="C647" s="82">
        <v>67160.419999999955</v>
      </c>
      <c r="D647" s="83">
        <f t="shared" si="45"/>
        <v>75897</v>
      </c>
      <c r="F647" s="61" t="s">
        <v>1708</v>
      </c>
      <c r="H647" s="61">
        <f t="shared" si="46"/>
        <v>1.1300838799999999</v>
      </c>
      <c r="K647" s="59">
        <v>49486624</v>
      </c>
      <c r="L647" s="75" t="s">
        <v>1676</v>
      </c>
      <c r="M647" s="59">
        <v>43790222</v>
      </c>
    </row>
    <row r="648" spans="1:13" outlineLevel="1" x14ac:dyDescent="0.2">
      <c r="A648" s="9" t="s">
        <v>645</v>
      </c>
      <c r="B648" s="10" t="s">
        <v>1331</v>
      </c>
      <c r="C648" s="82">
        <v>52820.89</v>
      </c>
      <c r="D648" s="83">
        <f t="shared" si="45"/>
        <v>59692</v>
      </c>
      <c r="F648" s="61" t="s">
        <v>1708</v>
      </c>
      <c r="H648" s="61">
        <f t="shared" si="46"/>
        <v>1.1300838799999999</v>
      </c>
      <c r="K648" s="59">
        <v>49486624</v>
      </c>
      <c r="L648" s="75" t="s">
        <v>1676</v>
      </c>
      <c r="M648" s="59">
        <v>43790222</v>
      </c>
    </row>
    <row r="649" spans="1:13" outlineLevel="1" x14ac:dyDescent="0.2">
      <c r="A649" s="9" t="s">
        <v>646</v>
      </c>
      <c r="B649" s="10" t="s">
        <v>1332</v>
      </c>
      <c r="C649" s="82">
        <v>79421.910000000033</v>
      </c>
      <c r="D649" s="83">
        <f t="shared" si="45"/>
        <v>89753</v>
      </c>
      <c r="F649" s="61" t="s">
        <v>1708</v>
      </c>
      <c r="H649" s="61">
        <f t="shared" si="46"/>
        <v>1.1300838799999999</v>
      </c>
      <c r="K649" s="59">
        <v>49486624</v>
      </c>
      <c r="L649" s="75" t="s">
        <v>1676</v>
      </c>
      <c r="M649" s="59">
        <v>43790222</v>
      </c>
    </row>
    <row r="650" spans="1:13" outlineLevel="1" x14ac:dyDescent="0.2">
      <c r="A650" s="9" t="s">
        <v>647</v>
      </c>
      <c r="B650" s="10" t="s">
        <v>1333</v>
      </c>
      <c r="C650" s="82">
        <v>189845.78999999983</v>
      </c>
      <c r="D650" s="83">
        <f t="shared" si="45"/>
        <v>214542</v>
      </c>
      <c r="F650" s="61" t="s">
        <v>1708</v>
      </c>
      <c r="H650" s="61">
        <f t="shared" si="46"/>
        <v>1.1300838799999999</v>
      </c>
      <c r="K650" s="59">
        <v>49486624</v>
      </c>
      <c r="L650" s="75" t="s">
        <v>1676</v>
      </c>
      <c r="M650" s="59">
        <v>43790222</v>
      </c>
    </row>
    <row r="651" spans="1:13" outlineLevel="1" x14ac:dyDescent="0.2">
      <c r="A651" s="9" t="s">
        <v>648</v>
      </c>
      <c r="B651" s="10" t="s">
        <v>1334</v>
      </c>
      <c r="C651" s="82">
        <v>287016.83000000007</v>
      </c>
      <c r="D651" s="83">
        <f t="shared" si="45"/>
        <v>330644</v>
      </c>
      <c r="F651" s="61" t="s">
        <v>1709</v>
      </c>
      <c r="H651" s="61">
        <f t="shared" si="46"/>
        <v>1.1520015100000001</v>
      </c>
      <c r="K651" s="59">
        <v>7038811</v>
      </c>
      <c r="L651" s="75" t="s">
        <v>1676</v>
      </c>
      <c r="M651" s="59">
        <v>6110071</v>
      </c>
    </row>
    <row r="652" spans="1:13" outlineLevel="1" x14ac:dyDescent="0.2">
      <c r="A652" s="9" t="s">
        <v>649</v>
      </c>
      <c r="B652" s="10" t="s">
        <v>1335</v>
      </c>
      <c r="C652" s="82">
        <v>7665.3999999999987</v>
      </c>
      <c r="D652" s="83">
        <f t="shared" ref="D652:D668" si="47">ROUND(C652*H652,0)</f>
        <v>8831</v>
      </c>
      <c r="F652" s="61" t="s">
        <v>1709</v>
      </c>
      <c r="H652" s="61">
        <f t="shared" ref="H652:H668" si="48">ROUND(K652/M652,8)</f>
        <v>1.1520015100000001</v>
      </c>
      <c r="K652" s="59">
        <v>7038811</v>
      </c>
      <c r="L652" s="75" t="s">
        <v>1676</v>
      </c>
      <c r="M652" s="59">
        <v>6110071</v>
      </c>
    </row>
    <row r="653" spans="1:13" outlineLevel="1" x14ac:dyDescent="0.2">
      <c r="A653" s="9" t="s">
        <v>650</v>
      </c>
      <c r="B653" s="10" t="s">
        <v>1336</v>
      </c>
      <c r="C653" s="82">
        <v>324.72000000000003</v>
      </c>
      <c r="D653" s="83">
        <f t="shared" si="47"/>
        <v>374</v>
      </c>
      <c r="F653" s="61" t="s">
        <v>1709</v>
      </c>
      <c r="H653" s="61">
        <f t="shared" si="48"/>
        <v>1.1520015100000001</v>
      </c>
      <c r="K653" s="59">
        <v>7038811</v>
      </c>
      <c r="L653" s="75" t="s">
        <v>1676</v>
      </c>
      <c r="M653" s="59">
        <v>6110071</v>
      </c>
    </row>
    <row r="654" spans="1:13" outlineLevel="1" x14ac:dyDescent="0.2">
      <c r="A654" s="9" t="s">
        <v>651</v>
      </c>
      <c r="B654" s="10" t="s">
        <v>1337</v>
      </c>
      <c r="C654" s="82">
        <v>430282.36</v>
      </c>
      <c r="D654" s="83">
        <f t="shared" si="47"/>
        <v>495686</v>
      </c>
      <c r="F654" s="61" t="s">
        <v>1709</v>
      </c>
      <c r="H654" s="61">
        <f t="shared" si="48"/>
        <v>1.1520015100000001</v>
      </c>
      <c r="K654" s="59">
        <v>7038811</v>
      </c>
      <c r="L654" s="75" t="s">
        <v>1676</v>
      </c>
      <c r="M654" s="59">
        <v>6110071</v>
      </c>
    </row>
    <row r="655" spans="1:13" outlineLevel="1" x14ac:dyDescent="0.2">
      <c r="A655" s="9" t="s">
        <v>652</v>
      </c>
      <c r="B655" s="10" t="s">
        <v>1338</v>
      </c>
      <c r="C655" s="82">
        <v>54224.940000000017</v>
      </c>
      <c r="D655" s="83">
        <f t="shared" si="47"/>
        <v>62467</v>
      </c>
      <c r="F655" s="61" t="s">
        <v>1709</v>
      </c>
      <c r="H655" s="61">
        <f t="shared" si="48"/>
        <v>1.1520015100000001</v>
      </c>
      <c r="K655" s="59">
        <v>7038811</v>
      </c>
      <c r="L655" s="75" t="s">
        <v>1676</v>
      </c>
      <c r="M655" s="59">
        <v>6110071</v>
      </c>
    </row>
    <row r="656" spans="1:13" outlineLevel="1" x14ac:dyDescent="0.2">
      <c r="A656" s="9" t="s">
        <v>653</v>
      </c>
      <c r="B656" s="10" t="s">
        <v>1339</v>
      </c>
      <c r="C656" s="82">
        <v>58335.289999999994</v>
      </c>
      <c r="D656" s="83">
        <f t="shared" si="47"/>
        <v>67202</v>
      </c>
      <c r="F656" s="61" t="s">
        <v>1709</v>
      </c>
      <c r="H656" s="61">
        <f t="shared" si="48"/>
        <v>1.1520015100000001</v>
      </c>
      <c r="K656" s="59">
        <v>7038811</v>
      </c>
      <c r="L656" s="75" t="s">
        <v>1676</v>
      </c>
      <c r="M656" s="59">
        <v>6110071</v>
      </c>
    </row>
    <row r="657" spans="1:13" outlineLevel="1" x14ac:dyDescent="0.2">
      <c r="A657" s="9" t="s">
        <v>654</v>
      </c>
      <c r="B657" s="10" t="s">
        <v>1340</v>
      </c>
      <c r="C657" s="82">
        <v>335251.74000000005</v>
      </c>
      <c r="D657" s="83">
        <f t="shared" si="47"/>
        <v>386211</v>
      </c>
      <c r="F657" s="61" t="s">
        <v>1709</v>
      </c>
      <c r="H657" s="61">
        <f t="shared" si="48"/>
        <v>1.1520015100000001</v>
      </c>
      <c r="K657" s="59">
        <v>7038811</v>
      </c>
      <c r="L657" s="75" t="s">
        <v>1676</v>
      </c>
      <c r="M657" s="59">
        <v>6110071</v>
      </c>
    </row>
    <row r="658" spans="1:13" outlineLevel="1" x14ac:dyDescent="0.2">
      <c r="A658" s="9" t="s">
        <v>655</v>
      </c>
      <c r="B658" s="10" t="s">
        <v>1341</v>
      </c>
      <c r="C658" s="82">
        <v>2403091.6599999997</v>
      </c>
      <c r="D658" s="83">
        <f t="shared" si="47"/>
        <v>2768365</v>
      </c>
      <c r="F658" s="61" t="s">
        <v>1709</v>
      </c>
      <c r="H658" s="61">
        <f t="shared" si="48"/>
        <v>1.1520015100000001</v>
      </c>
      <c r="K658" s="59">
        <v>7038811</v>
      </c>
      <c r="L658" s="75" t="s">
        <v>1676</v>
      </c>
      <c r="M658" s="59">
        <v>6110071</v>
      </c>
    </row>
    <row r="659" spans="1:13" outlineLevel="1" x14ac:dyDescent="0.2">
      <c r="A659" s="9" t="s">
        <v>656</v>
      </c>
      <c r="B659" s="10" t="s">
        <v>1342</v>
      </c>
      <c r="C659" s="82">
        <v>38816.73000000001</v>
      </c>
      <c r="D659" s="83">
        <f t="shared" si="47"/>
        <v>44717</v>
      </c>
      <c r="F659" s="61" t="s">
        <v>1709</v>
      </c>
      <c r="H659" s="61">
        <f t="shared" si="48"/>
        <v>1.1520015100000001</v>
      </c>
      <c r="K659" s="59">
        <v>7038811</v>
      </c>
      <c r="L659" s="75" t="s">
        <v>1676</v>
      </c>
      <c r="M659" s="59">
        <v>6110071</v>
      </c>
    </row>
    <row r="660" spans="1:13" outlineLevel="1" x14ac:dyDescent="0.2">
      <c r="A660" s="9" t="s">
        <v>657</v>
      </c>
      <c r="B660" s="10" t="s">
        <v>1343</v>
      </c>
      <c r="C660" s="82">
        <v>810459.98</v>
      </c>
      <c r="D660" s="83">
        <f t="shared" si="47"/>
        <v>933651</v>
      </c>
      <c r="F660" s="61" t="s">
        <v>1709</v>
      </c>
      <c r="H660" s="61">
        <f t="shared" si="48"/>
        <v>1.1520015100000001</v>
      </c>
      <c r="K660" s="59">
        <v>7038811</v>
      </c>
      <c r="L660" s="75" t="s">
        <v>1676</v>
      </c>
      <c r="M660" s="59">
        <v>6110071</v>
      </c>
    </row>
    <row r="661" spans="1:13" outlineLevel="1" x14ac:dyDescent="0.2">
      <c r="A661" s="9" t="s">
        <v>658</v>
      </c>
      <c r="B661" s="10" t="s">
        <v>1344</v>
      </c>
      <c r="C661" s="82">
        <v>134288.79999999999</v>
      </c>
      <c r="D661" s="83">
        <f t="shared" si="47"/>
        <v>154701</v>
      </c>
      <c r="F661" s="61" t="s">
        <v>1709</v>
      </c>
      <c r="H661" s="61">
        <f t="shared" si="48"/>
        <v>1.1520015100000001</v>
      </c>
      <c r="K661" s="59">
        <v>7038811</v>
      </c>
      <c r="L661" s="75" t="s">
        <v>1676</v>
      </c>
      <c r="M661" s="59">
        <v>6110071</v>
      </c>
    </row>
    <row r="662" spans="1:13" outlineLevel="1" x14ac:dyDescent="0.2">
      <c r="A662" s="9" t="s">
        <v>659</v>
      </c>
      <c r="B662" s="10" t="s">
        <v>1345</v>
      </c>
      <c r="C662" s="82">
        <v>66162.559999999998</v>
      </c>
      <c r="D662" s="83">
        <f t="shared" si="47"/>
        <v>76219</v>
      </c>
      <c r="F662" s="61" t="s">
        <v>1709</v>
      </c>
      <c r="H662" s="61">
        <f t="shared" si="48"/>
        <v>1.1520015100000001</v>
      </c>
      <c r="K662" s="59">
        <v>7038811</v>
      </c>
      <c r="L662" s="75" t="s">
        <v>1676</v>
      </c>
      <c r="M662" s="59">
        <v>6110071</v>
      </c>
    </row>
    <row r="663" spans="1:13" outlineLevel="1" x14ac:dyDescent="0.2">
      <c r="A663" s="9" t="s">
        <v>660</v>
      </c>
      <c r="B663" s="10" t="s">
        <v>1346</v>
      </c>
      <c r="C663" s="82">
        <v>752718.84999999905</v>
      </c>
      <c r="D663" s="83">
        <f t="shared" si="47"/>
        <v>867133</v>
      </c>
      <c r="F663" s="61" t="s">
        <v>1709</v>
      </c>
      <c r="H663" s="61">
        <f t="shared" si="48"/>
        <v>1.1520015100000001</v>
      </c>
      <c r="K663" s="59">
        <v>7038811</v>
      </c>
      <c r="L663" s="75" t="s">
        <v>1676</v>
      </c>
      <c r="M663" s="59">
        <v>6110071</v>
      </c>
    </row>
    <row r="664" spans="1:13" outlineLevel="1" x14ac:dyDescent="0.2">
      <c r="A664" s="9" t="s">
        <v>661</v>
      </c>
      <c r="B664" s="10" t="s">
        <v>1347</v>
      </c>
      <c r="C664" s="82">
        <v>583351.65999999968</v>
      </c>
      <c r="D664" s="83">
        <f t="shared" si="47"/>
        <v>672022</v>
      </c>
      <c r="F664" s="61" t="s">
        <v>1709</v>
      </c>
      <c r="H664" s="61">
        <f t="shared" si="48"/>
        <v>1.1520015100000001</v>
      </c>
      <c r="K664" s="59">
        <v>7038811</v>
      </c>
      <c r="L664" s="75" t="s">
        <v>1676</v>
      </c>
      <c r="M664" s="59">
        <v>6110071</v>
      </c>
    </row>
    <row r="665" spans="1:13" outlineLevel="1" x14ac:dyDescent="0.2">
      <c r="A665" s="9" t="s">
        <v>662</v>
      </c>
      <c r="B665" s="10" t="s">
        <v>1348</v>
      </c>
      <c r="C665" s="82">
        <v>165509.14000000007</v>
      </c>
      <c r="D665" s="83">
        <f t="shared" si="47"/>
        <v>190667</v>
      </c>
      <c r="F665" s="61" t="s">
        <v>1709</v>
      </c>
      <c r="H665" s="61">
        <f t="shared" si="48"/>
        <v>1.1520015100000001</v>
      </c>
      <c r="K665" s="59">
        <v>7038811</v>
      </c>
      <c r="L665" s="75" t="s">
        <v>1676</v>
      </c>
      <c r="M665" s="59">
        <v>6110071</v>
      </c>
    </row>
    <row r="666" spans="1:13" outlineLevel="1" x14ac:dyDescent="0.2">
      <c r="A666" s="9" t="s">
        <v>663</v>
      </c>
      <c r="B666" s="10" t="s">
        <v>1349</v>
      </c>
      <c r="C666" s="82">
        <v>-42603.659999999996</v>
      </c>
      <c r="D666" s="83">
        <f t="shared" si="47"/>
        <v>-49079</v>
      </c>
      <c r="F666" s="61" t="s">
        <v>1709</v>
      </c>
      <c r="H666" s="61">
        <f t="shared" si="48"/>
        <v>1.1520015100000001</v>
      </c>
      <c r="K666" s="59">
        <v>7038811</v>
      </c>
      <c r="L666" s="75" t="s">
        <v>1676</v>
      </c>
      <c r="M666" s="59">
        <v>6110071</v>
      </c>
    </row>
    <row r="667" spans="1:13" outlineLevel="1" x14ac:dyDescent="0.2">
      <c r="A667" s="9" t="s">
        <v>664</v>
      </c>
      <c r="B667" s="10" t="s">
        <v>1350</v>
      </c>
      <c r="C667" s="82">
        <v>25173.539999999994</v>
      </c>
      <c r="D667" s="83">
        <f t="shared" si="47"/>
        <v>29000</v>
      </c>
      <c r="F667" s="61" t="s">
        <v>1709</v>
      </c>
      <c r="H667" s="61">
        <f t="shared" si="48"/>
        <v>1.1520015100000001</v>
      </c>
      <c r="K667" s="59">
        <v>7038811</v>
      </c>
      <c r="L667" s="75" t="s">
        <v>1676</v>
      </c>
      <c r="M667" s="59">
        <v>6110071</v>
      </c>
    </row>
    <row r="668" spans="1:13" outlineLevel="1" x14ac:dyDescent="0.2">
      <c r="A668" s="9" t="s">
        <v>665</v>
      </c>
      <c r="B668" s="10" t="s">
        <v>1351</v>
      </c>
      <c r="C668" s="82">
        <v>157258.70999999993</v>
      </c>
      <c r="D668" s="83">
        <f t="shared" si="47"/>
        <v>71265</v>
      </c>
      <c r="F668" s="61" t="s">
        <v>1710</v>
      </c>
      <c r="H668" s="61">
        <f t="shared" si="48"/>
        <v>0.45316824999999999</v>
      </c>
      <c r="K668" s="59">
        <v>2277267</v>
      </c>
      <c r="L668" s="75" t="s">
        <v>1676</v>
      </c>
      <c r="M668" s="59">
        <v>5025213</v>
      </c>
    </row>
    <row r="669" spans="1:13" outlineLevel="1" x14ac:dyDescent="0.2">
      <c r="A669" s="9" t="s">
        <v>666</v>
      </c>
      <c r="B669" s="10" t="s">
        <v>1352</v>
      </c>
      <c r="C669" s="82">
        <v>-1.5599999999999983</v>
      </c>
      <c r="D669" s="83">
        <f t="shared" ref="D669:D675" si="49">ROUND(C669*H669,0)</f>
        <v>-1</v>
      </c>
      <c r="F669" s="61" t="s">
        <v>1710</v>
      </c>
      <c r="H669" s="61">
        <f t="shared" ref="H669:H675" si="50">ROUND(K669/M669,8)</f>
        <v>0.45316824999999999</v>
      </c>
      <c r="K669" s="59">
        <v>2277267</v>
      </c>
      <c r="L669" s="75" t="s">
        <v>1676</v>
      </c>
      <c r="M669" s="59">
        <v>5025213</v>
      </c>
    </row>
    <row r="670" spans="1:13" outlineLevel="1" x14ac:dyDescent="0.2">
      <c r="A670" s="9" t="s">
        <v>667</v>
      </c>
      <c r="B670" s="10" t="s">
        <v>1353</v>
      </c>
      <c r="C670" s="82">
        <v>491678.62000000005</v>
      </c>
      <c r="D670" s="83">
        <f t="shared" si="49"/>
        <v>222813</v>
      </c>
      <c r="F670" s="61" t="s">
        <v>1710</v>
      </c>
      <c r="H670" s="61">
        <f t="shared" si="50"/>
        <v>0.45316824999999999</v>
      </c>
      <c r="K670" s="59">
        <v>2277267</v>
      </c>
      <c r="L670" s="75" t="s">
        <v>1676</v>
      </c>
      <c r="M670" s="59">
        <v>5025213</v>
      </c>
    </row>
    <row r="671" spans="1:13" outlineLevel="1" x14ac:dyDescent="0.2">
      <c r="A671" s="9" t="s">
        <v>668</v>
      </c>
      <c r="B671" s="10" t="s">
        <v>1354</v>
      </c>
      <c r="C671" s="82">
        <v>937.49000000000012</v>
      </c>
      <c r="D671" s="83">
        <f t="shared" si="49"/>
        <v>425</v>
      </c>
      <c r="F671" s="61" t="s">
        <v>1710</v>
      </c>
      <c r="H671" s="61">
        <f t="shared" si="50"/>
        <v>0.45316824999999999</v>
      </c>
      <c r="K671" s="59">
        <v>2277267</v>
      </c>
      <c r="L671" s="75" t="s">
        <v>1676</v>
      </c>
      <c r="M671" s="59">
        <v>5025213</v>
      </c>
    </row>
    <row r="672" spans="1:13" outlineLevel="1" x14ac:dyDescent="0.2">
      <c r="A672" s="9" t="s">
        <v>669</v>
      </c>
      <c r="B672" s="10" t="s">
        <v>1355</v>
      </c>
      <c r="C672" s="82">
        <v>4188794.7000000034</v>
      </c>
      <c r="D672" s="83">
        <f t="shared" si="49"/>
        <v>1898229</v>
      </c>
      <c r="F672" s="61" t="s">
        <v>1710</v>
      </c>
      <c r="H672" s="61">
        <f t="shared" si="50"/>
        <v>0.45316824999999999</v>
      </c>
      <c r="K672" s="59">
        <v>2277267</v>
      </c>
      <c r="L672" s="75" t="s">
        <v>1676</v>
      </c>
      <c r="M672" s="59">
        <v>5025213</v>
      </c>
    </row>
    <row r="673" spans="1:13" outlineLevel="1" x14ac:dyDescent="0.2">
      <c r="A673" s="9" t="s">
        <v>670</v>
      </c>
      <c r="B673" s="10" t="s">
        <v>1356</v>
      </c>
      <c r="C673" s="82">
        <v>137018.09000000003</v>
      </c>
      <c r="D673" s="83">
        <f t="shared" si="49"/>
        <v>62092</v>
      </c>
      <c r="F673" s="61" t="s">
        <v>1710</v>
      </c>
      <c r="H673" s="61">
        <f t="shared" si="50"/>
        <v>0.45316824999999999</v>
      </c>
      <c r="K673" s="59">
        <v>2277267</v>
      </c>
      <c r="L673" s="75" t="s">
        <v>1676</v>
      </c>
      <c r="M673" s="59">
        <v>5025213</v>
      </c>
    </row>
    <row r="674" spans="1:13" outlineLevel="1" x14ac:dyDescent="0.2">
      <c r="A674" s="9" t="s">
        <v>671</v>
      </c>
      <c r="B674" s="10" t="s">
        <v>1357</v>
      </c>
      <c r="C674" s="82">
        <v>49526.800000000025</v>
      </c>
      <c r="D674" s="83">
        <f t="shared" si="49"/>
        <v>22444</v>
      </c>
      <c r="F674" s="61" t="s">
        <v>1710</v>
      </c>
      <c r="H674" s="61">
        <f t="shared" si="50"/>
        <v>0.45316824999999999</v>
      </c>
      <c r="K674" s="59">
        <v>2277267</v>
      </c>
      <c r="L674" s="75" t="s">
        <v>1676</v>
      </c>
      <c r="M674" s="59">
        <v>5025213</v>
      </c>
    </row>
    <row r="675" spans="1:13" outlineLevel="1" x14ac:dyDescent="0.2">
      <c r="A675" s="9" t="s">
        <v>672</v>
      </c>
      <c r="B675" s="10" t="s">
        <v>1358</v>
      </c>
      <c r="C675" s="82">
        <v>34948.539999999994</v>
      </c>
      <c r="D675" s="83">
        <f t="shared" si="49"/>
        <v>34949</v>
      </c>
      <c r="F675" s="61" t="s">
        <v>1711</v>
      </c>
      <c r="H675" s="81">
        <f t="shared" si="50"/>
        <v>1</v>
      </c>
      <c r="K675" s="59">
        <v>34977</v>
      </c>
      <c r="L675" s="75" t="s">
        <v>1676</v>
      </c>
      <c r="M675" s="59">
        <v>34977</v>
      </c>
    </row>
    <row r="676" spans="1:13" outlineLevel="1" x14ac:dyDescent="0.2">
      <c r="A676" s="9" t="s">
        <v>673</v>
      </c>
      <c r="B676" s="10" t="s">
        <v>1359</v>
      </c>
      <c r="C676" s="82">
        <v>28.20999999999998</v>
      </c>
      <c r="D676" s="83">
        <f t="shared" ref="D676" si="51">ROUND(C676*H676,0)</f>
        <v>28</v>
      </c>
      <c r="F676" s="61" t="s">
        <v>1711</v>
      </c>
      <c r="H676" s="81">
        <f t="shared" ref="H676" si="52">ROUND(K676/M676,8)</f>
        <v>1</v>
      </c>
      <c r="K676" s="59">
        <v>34977</v>
      </c>
      <c r="L676" s="75" t="s">
        <v>1676</v>
      </c>
      <c r="M676" s="59">
        <v>34977</v>
      </c>
    </row>
    <row r="677" spans="1:13" outlineLevel="1" x14ac:dyDescent="0.2">
      <c r="A677" s="9" t="s">
        <v>674</v>
      </c>
      <c r="B677" s="10" t="s">
        <v>1360</v>
      </c>
      <c r="C677" s="82">
        <v>9314932.5700000133</v>
      </c>
      <c r="D677" s="83">
        <v>0</v>
      </c>
      <c r="E677" s="73" t="s">
        <v>1439</v>
      </c>
      <c r="L677" s="75"/>
    </row>
    <row r="678" spans="1:13" outlineLevel="1" x14ac:dyDescent="0.2">
      <c r="A678" s="9" t="s">
        <v>675</v>
      </c>
      <c r="B678" s="10" t="s">
        <v>1361</v>
      </c>
      <c r="C678" s="82">
        <v>614973.74999999907</v>
      </c>
      <c r="D678" s="83">
        <v>0</v>
      </c>
      <c r="E678" s="73" t="s">
        <v>1439</v>
      </c>
      <c r="L678" s="75"/>
    </row>
    <row r="679" spans="1:13" outlineLevel="1" x14ac:dyDescent="0.2">
      <c r="A679" s="9" t="s">
        <v>676</v>
      </c>
      <c r="B679" s="10" t="s">
        <v>1362</v>
      </c>
      <c r="C679" s="82">
        <v>13.010000000000002</v>
      </c>
      <c r="D679" s="83">
        <v>0</v>
      </c>
      <c r="E679" s="73" t="s">
        <v>1439</v>
      </c>
      <c r="L679" s="75"/>
    </row>
    <row r="680" spans="1:13" outlineLevel="1" x14ac:dyDescent="0.2">
      <c r="A680" s="9" t="s">
        <v>677</v>
      </c>
      <c r="B680" s="10" t="s">
        <v>1363</v>
      </c>
      <c r="C680" s="82">
        <v>-638893.78</v>
      </c>
      <c r="D680" s="83">
        <v>0</v>
      </c>
      <c r="E680" s="73" t="s">
        <v>1439</v>
      </c>
      <c r="L680" s="75"/>
    </row>
    <row r="681" spans="1:13" outlineLevel="1" x14ac:dyDescent="0.2">
      <c r="A681" s="9" t="s">
        <v>678</v>
      </c>
      <c r="B681" s="10" t="s">
        <v>1364</v>
      </c>
      <c r="C681" s="82">
        <v>-475249</v>
      </c>
      <c r="D681" s="83">
        <v>0</v>
      </c>
      <c r="E681" s="73" t="s">
        <v>1439</v>
      </c>
      <c r="L681" s="75"/>
    </row>
    <row r="682" spans="1:13" outlineLevel="1" x14ac:dyDescent="0.2">
      <c r="A682" s="9" t="s">
        <v>679</v>
      </c>
      <c r="B682" s="10" t="s">
        <v>1365</v>
      </c>
      <c r="C682" s="82">
        <v>-6673.48</v>
      </c>
      <c r="D682" s="83">
        <v>0</v>
      </c>
      <c r="E682" s="73" t="s">
        <v>1439</v>
      </c>
      <c r="L682" s="75"/>
    </row>
    <row r="683" spans="1:13" outlineLevel="1" x14ac:dyDescent="0.2">
      <c r="A683" s="9" t="s">
        <v>680</v>
      </c>
      <c r="B683" s="10" t="s">
        <v>1366</v>
      </c>
      <c r="C683" s="82">
        <v>1588693.0670000003</v>
      </c>
      <c r="D683" s="83">
        <v>0</v>
      </c>
      <c r="E683" s="73" t="s">
        <v>1439</v>
      </c>
      <c r="L683" s="75"/>
    </row>
    <row r="684" spans="1:13" outlineLevel="1" x14ac:dyDescent="0.2">
      <c r="A684" s="9" t="s">
        <v>681</v>
      </c>
      <c r="B684" s="10" t="s">
        <v>1367</v>
      </c>
      <c r="C684" s="82">
        <v>-3.0000000002037272E-2</v>
      </c>
      <c r="D684" s="83">
        <v>0</v>
      </c>
      <c r="E684" s="73" t="s">
        <v>1439</v>
      </c>
      <c r="L684" s="75"/>
    </row>
    <row r="685" spans="1:13" outlineLevel="1" x14ac:dyDescent="0.2">
      <c r="A685" s="9" t="s">
        <v>682</v>
      </c>
      <c r="B685" s="10" t="s">
        <v>1368</v>
      </c>
      <c r="C685" s="82">
        <v>299317.09000000003</v>
      </c>
      <c r="D685" s="83">
        <v>0</v>
      </c>
      <c r="E685" s="73" t="s">
        <v>1439</v>
      </c>
      <c r="L685" s="75"/>
    </row>
    <row r="686" spans="1:13" outlineLevel="1" x14ac:dyDescent="0.2">
      <c r="A686" s="9" t="s">
        <v>683</v>
      </c>
      <c r="B686" s="10" t="s">
        <v>1369</v>
      </c>
      <c r="C686" s="82">
        <v>513893.97000000009</v>
      </c>
      <c r="D686" s="83">
        <v>0</v>
      </c>
      <c r="E686" s="73" t="s">
        <v>1439</v>
      </c>
      <c r="L686" s="75"/>
    </row>
    <row r="687" spans="1:13" outlineLevel="1" x14ac:dyDescent="0.2">
      <c r="A687" s="9" t="s">
        <v>684</v>
      </c>
      <c r="B687" s="10" t="s">
        <v>1370</v>
      </c>
      <c r="C687" s="82">
        <v>1187048.0749999997</v>
      </c>
      <c r="D687" s="83">
        <v>0</v>
      </c>
      <c r="E687" s="73" t="s">
        <v>1439</v>
      </c>
      <c r="L687" s="75"/>
    </row>
    <row r="688" spans="1:13" outlineLevel="1" x14ac:dyDescent="0.2">
      <c r="A688" s="9" t="s">
        <v>685</v>
      </c>
      <c r="B688" s="10" t="s">
        <v>1371</v>
      </c>
      <c r="C688" s="82">
        <v>3685.8900000000008</v>
      </c>
      <c r="D688" s="83">
        <v>0</v>
      </c>
      <c r="E688" s="73" t="s">
        <v>1439</v>
      </c>
      <c r="L688" s="75"/>
    </row>
    <row r="689" spans="1:12" outlineLevel="1" x14ac:dyDescent="0.2">
      <c r="A689" s="9" t="s">
        <v>686</v>
      </c>
      <c r="B689" s="10" t="s">
        <v>1372</v>
      </c>
      <c r="C689" s="82">
        <v>11073.050000000003</v>
      </c>
      <c r="D689" s="83">
        <v>0</v>
      </c>
      <c r="E689" s="73" t="s">
        <v>1439</v>
      </c>
      <c r="L689" s="75"/>
    </row>
    <row r="690" spans="1:12" outlineLevel="1" x14ac:dyDescent="0.2">
      <c r="A690" s="9" t="s">
        <v>687</v>
      </c>
      <c r="B690" s="10" t="s">
        <v>1373</v>
      </c>
      <c r="C690" s="82">
        <v>4464.22</v>
      </c>
      <c r="D690" s="83">
        <v>0</v>
      </c>
      <c r="E690" s="73" t="s">
        <v>1439</v>
      </c>
      <c r="L690" s="75"/>
    </row>
    <row r="691" spans="1:12" outlineLevel="1" x14ac:dyDescent="0.2">
      <c r="A691" s="9" t="s">
        <v>688</v>
      </c>
      <c r="B691" s="10" t="s">
        <v>1374</v>
      </c>
      <c r="C691" s="82">
        <v>-84940.149999999936</v>
      </c>
      <c r="D691" s="83">
        <v>0</v>
      </c>
      <c r="E691" s="73" t="s">
        <v>1439</v>
      </c>
    </row>
    <row r="692" spans="1:12" outlineLevel="1" x14ac:dyDescent="0.2">
      <c r="A692" s="9" t="s">
        <v>689</v>
      </c>
      <c r="B692" s="10" t="s">
        <v>1375</v>
      </c>
      <c r="C692" s="82">
        <v>88147.900000000067</v>
      </c>
      <c r="D692" s="83">
        <v>0</v>
      </c>
      <c r="E692" s="73" t="s">
        <v>1439</v>
      </c>
    </row>
    <row r="693" spans="1:12" outlineLevel="1" x14ac:dyDescent="0.2">
      <c r="A693" s="9" t="s">
        <v>690</v>
      </c>
      <c r="B693" s="10" t="s">
        <v>1376</v>
      </c>
      <c r="C693" s="82">
        <v>-237480.78999999995</v>
      </c>
      <c r="D693" s="83">
        <v>0</v>
      </c>
      <c r="E693" s="73" t="s">
        <v>1439</v>
      </c>
    </row>
    <row r="694" spans="1:12" outlineLevel="1" x14ac:dyDescent="0.2">
      <c r="A694" s="9" t="s">
        <v>691</v>
      </c>
      <c r="B694" s="10" t="s">
        <v>1377</v>
      </c>
      <c r="C694" s="82">
        <v>14499.880000000001</v>
      </c>
      <c r="D694" s="83">
        <v>0</v>
      </c>
      <c r="E694" s="73" t="s">
        <v>1439</v>
      </c>
    </row>
    <row r="695" spans="1:12" outlineLevel="1" x14ac:dyDescent="0.2">
      <c r="A695" s="9" t="s">
        <v>692</v>
      </c>
      <c r="B695" s="10" t="s">
        <v>1378</v>
      </c>
      <c r="C695" s="82">
        <v>22311.11</v>
      </c>
      <c r="D695" s="83">
        <v>0</v>
      </c>
      <c r="E695" s="73" t="s">
        <v>1439</v>
      </c>
    </row>
    <row r="696" spans="1:12" outlineLevel="1" x14ac:dyDescent="0.2">
      <c r="A696" s="9" t="s">
        <v>693</v>
      </c>
      <c r="B696" s="10" t="s">
        <v>1379</v>
      </c>
      <c r="C696" s="82">
        <v>34456.020000000004</v>
      </c>
      <c r="D696" s="83">
        <v>0</v>
      </c>
      <c r="E696" s="73" t="s">
        <v>1439</v>
      </c>
    </row>
    <row r="697" spans="1:12" outlineLevel="1" x14ac:dyDescent="0.2">
      <c r="A697" s="9" t="s">
        <v>694</v>
      </c>
      <c r="B697" s="10" t="s">
        <v>1380</v>
      </c>
      <c r="C697" s="82">
        <v>4817152.5399999991</v>
      </c>
      <c r="D697" s="83">
        <v>0</v>
      </c>
      <c r="E697" s="73" t="s">
        <v>1439</v>
      </c>
    </row>
    <row r="698" spans="1:12" outlineLevel="1" x14ac:dyDescent="0.2">
      <c r="A698" s="9" t="s">
        <v>695</v>
      </c>
      <c r="B698" s="10" t="s">
        <v>1381</v>
      </c>
      <c r="C698" s="82">
        <v>138899.78000000003</v>
      </c>
      <c r="D698" s="83">
        <v>0</v>
      </c>
      <c r="E698" s="73" t="s">
        <v>1439</v>
      </c>
    </row>
    <row r="699" spans="1:12" outlineLevel="1" x14ac:dyDescent="0.2">
      <c r="A699" s="9" t="s">
        <v>696</v>
      </c>
      <c r="B699" s="10" t="s">
        <v>1382</v>
      </c>
      <c r="C699" s="82">
        <v>4766153.9799999995</v>
      </c>
      <c r="D699" s="83">
        <v>0</v>
      </c>
      <c r="E699" s="73" t="s">
        <v>1439</v>
      </c>
    </row>
    <row r="700" spans="1:12" outlineLevel="1" x14ac:dyDescent="0.2">
      <c r="A700" s="9" t="s">
        <v>697</v>
      </c>
      <c r="B700" s="10" t="s">
        <v>1383</v>
      </c>
      <c r="C700" s="82">
        <v>1.5100000000000002</v>
      </c>
      <c r="D700" s="83">
        <v>0</v>
      </c>
      <c r="E700" s="73" t="s">
        <v>1439</v>
      </c>
    </row>
    <row r="701" spans="1:12" outlineLevel="1" x14ac:dyDescent="0.2">
      <c r="A701" s="9" t="s">
        <v>698</v>
      </c>
      <c r="B701" s="10" t="s">
        <v>1384</v>
      </c>
      <c r="C701" s="82">
        <v>14515.62</v>
      </c>
      <c r="D701" s="83">
        <v>0</v>
      </c>
      <c r="E701" s="73" t="s">
        <v>1439</v>
      </c>
    </row>
    <row r="702" spans="1:12" outlineLevel="1" x14ac:dyDescent="0.2">
      <c r="A702" s="9" t="s">
        <v>699</v>
      </c>
      <c r="B702" s="10" t="s">
        <v>1385</v>
      </c>
      <c r="C702" s="82">
        <v>198317.44999999998</v>
      </c>
      <c r="D702" s="83">
        <v>0</v>
      </c>
      <c r="E702" s="73" t="s">
        <v>1439</v>
      </c>
    </row>
    <row r="703" spans="1:12" outlineLevel="1" x14ac:dyDescent="0.2">
      <c r="A703" s="9" t="s">
        <v>700</v>
      </c>
      <c r="B703" s="10" t="s">
        <v>1386</v>
      </c>
      <c r="C703" s="82">
        <v>2502.5800000000004</v>
      </c>
      <c r="D703" s="83">
        <v>0</v>
      </c>
      <c r="E703" s="73" t="s">
        <v>1439</v>
      </c>
    </row>
    <row r="704" spans="1:12" outlineLevel="1" x14ac:dyDescent="0.2">
      <c r="A704" s="9" t="s">
        <v>701</v>
      </c>
      <c r="B704" s="10" t="s">
        <v>1387</v>
      </c>
      <c r="C704" s="82">
        <v>8276.86</v>
      </c>
      <c r="D704" s="83">
        <v>0</v>
      </c>
      <c r="E704" s="73" t="s">
        <v>1439</v>
      </c>
    </row>
    <row r="705" spans="1:5" outlineLevel="1" x14ac:dyDescent="0.2">
      <c r="A705" s="9" t="s">
        <v>702</v>
      </c>
      <c r="B705" s="10" t="s">
        <v>1388</v>
      </c>
      <c r="C705" s="82">
        <v>1438.3700000000001</v>
      </c>
      <c r="D705" s="83">
        <v>0</v>
      </c>
      <c r="E705" s="73" t="s">
        <v>1439</v>
      </c>
    </row>
    <row r="706" spans="1:5" outlineLevel="1" x14ac:dyDescent="0.2">
      <c r="A706" s="9" t="s">
        <v>703</v>
      </c>
      <c r="B706" s="10" t="s">
        <v>1389</v>
      </c>
      <c r="C706" s="82">
        <v>10000</v>
      </c>
      <c r="D706" s="83">
        <v>0</v>
      </c>
      <c r="E706" s="73" t="s">
        <v>1439</v>
      </c>
    </row>
    <row r="707" spans="1:5" outlineLevel="1" x14ac:dyDescent="0.2">
      <c r="A707" s="9" t="s">
        <v>704</v>
      </c>
      <c r="B707" s="10" t="s">
        <v>1390</v>
      </c>
      <c r="C707" s="82">
        <v>-3119725.87</v>
      </c>
      <c r="D707" s="83">
        <v>0</v>
      </c>
      <c r="E707" s="73" t="s">
        <v>1439</v>
      </c>
    </row>
    <row r="708" spans="1:5" outlineLevel="1" x14ac:dyDescent="0.2">
      <c r="A708" s="9" t="s">
        <v>705</v>
      </c>
      <c r="B708" s="10" t="s">
        <v>1391</v>
      </c>
      <c r="C708" s="82">
        <v>1993864.1800000009</v>
      </c>
      <c r="D708" s="83">
        <v>0</v>
      </c>
      <c r="E708" s="73" t="s">
        <v>1439</v>
      </c>
    </row>
    <row r="709" spans="1:5" outlineLevel="1" x14ac:dyDescent="0.2">
      <c r="A709" s="9" t="s">
        <v>706</v>
      </c>
      <c r="B709" s="10" t="s">
        <v>1392</v>
      </c>
      <c r="C709" s="82">
        <v>20151.47</v>
      </c>
      <c r="D709" s="83">
        <v>0</v>
      </c>
      <c r="E709" s="73" t="s">
        <v>1439</v>
      </c>
    </row>
    <row r="710" spans="1:5" outlineLevel="1" x14ac:dyDescent="0.2">
      <c r="A710" s="9" t="s">
        <v>707</v>
      </c>
      <c r="B710" s="10" t="s">
        <v>1393</v>
      </c>
      <c r="C710" s="82">
        <v>1153.02</v>
      </c>
      <c r="D710" s="83">
        <v>0</v>
      </c>
      <c r="E710" s="73" t="s">
        <v>1439</v>
      </c>
    </row>
    <row r="711" spans="1:5" outlineLevel="1" x14ac:dyDescent="0.2">
      <c r="A711" s="9" t="s">
        <v>708</v>
      </c>
      <c r="B711" s="10" t="s">
        <v>849</v>
      </c>
      <c r="C711" s="82">
        <v>433979.36000000004</v>
      </c>
      <c r="D711" s="83">
        <v>0</v>
      </c>
      <c r="E711" s="73" t="s">
        <v>1439</v>
      </c>
    </row>
    <row r="712" spans="1:5" outlineLevel="1" x14ac:dyDescent="0.2">
      <c r="A712" s="9" t="s">
        <v>709</v>
      </c>
      <c r="B712" s="10" t="s">
        <v>1394</v>
      </c>
      <c r="C712" s="82">
        <v>-1632135.5900000003</v>
      </c>
      <c r="D712" s="83">
        <v>0</v>
      </c>
      <c r="E712" s="73" t="s">
        <v>1439</v>
      </c>
    </row>
    <row r="713" spans="1:5" outlineLevel="1" x14ac:dyDescent="0.2">
      <c r="A713" s="9" t="s">
        <v>710</v>
      </c>
      <c r="B713" s="10" t="s">
        <v>1395</v>
      </c>
      <c r="C713" s="82">
        <v>-1861864.1099999999</v>
      </c>
      <c r="D713" s="83">
        <v>0</v>
      </c>
      <c r="E713" s="73" t="s">
        <v>1439</v>
      </c>
    </row>
    <row r="714" spans="1:5" outlineLevel="1" x14ac:dyDescent="0.2">
      <c r="A714" s="9" t="s">
        <v>711</v>
      </c>
      <c r="B714" s="10" t="s">
        <v>1396</v>
      </c>
      <c r="C714" s="82">
        <v>-695871.21000000008</v>
      </c>
      <c r="D714" s="83">
        <v>0</v>
      </c>
      <c r="E714" s="73" t="s">
        <v>1439</v>
      </c>
    </row>
    <row r="715" spans="1:5" outlineLevel="1" x14ac:dyDescent="0.2">
      <c r="A715" s="9" t="s">
        <v>712</v>
      </c>
      <c r="B715" s="10" t="s">
        <v>1397</v>
      </c>
      <c r="C715" s="82">
        <v>487625.72999999992</v>
      </c>
      <c r="D715" s="83">
        <v>0</v>
      </c>
      <c r="E715" s="73" t="s">
        <v>1439</v>
      </c>
    </row>
    <row r="716" spans="1:5" outlineLevel="1" x14ac:dyDescent="0.2">
      <c r="A716" s="9" t="s">
        <v>713</v>
      </c>
      <c r="B716" s="10" t="s">
        <v>1398</v>
      </c>
      <c r="C716" s="82">
        <v>-1560497.3599999994</v>
      </c>
      <c r="D716" s="83">
        <v>0</v>
      </c>
      <c r="E716" s="73" t="s">
        <v>1439</v>
      </c>
    </row>
    <row r="717" spans="1:5" outlineLevel="1" x14ac:dyDescent="0.2">
      <c r="A717" s="9" t="s">
        <v>714</v>
      </c>
      <c r="B717" s="10" t="s">
        <v>1399</v>
      </c>
      <c r="C717" s="82">
        <v>585123.07999999996</v>
      </c>
      <c r="D717" s="83">
        <v>0</v>
      </c>
      <c r="E717" s="73" t="s">
        <v>1439</v>
      </c>
    </row>
    <row r="718" spans="1:5" outlineLevel="1" x14ac:dyDescent="0.2">
      <c r="A718" s="9" t="s">
        <v>715</v>
      </c>
      <c r="B718" s="10" t="s">
        <v>1400</v>
      </c>
      <c r="C718" s="82">
        <v>33384.49</v>
      </c>
      <c r="D718" s="83">
        <v>0</v>
      </c>
      <c r="E718" s="73" t="s">
        <v>1439</v>
      </c>
    </row>
    <row r="719" spans="1:5" outlineLevel="1" x14ac:dyDescent="0.2">
      <c r="A719" s="9" t="s">
        <v>716</v>
      </c>
      <c r="B719" s="10" t="s">
        <v>1401</v>
      </c>
      <c r="C719" s="82">
        <v>216620.15999999995</v>
      </c>
      <c r="D719" s="83">
        <v>0</v>
      </c>
      <c r="E719" s="73" t="s">
        <v>1439</v>
      </c>
    </row>
    <row r="720" spans="1:5" outlineLevel="1" x14ac:dyDescent="0.2">
      <c r="A720" s="9" t="s">
        <v>717</v>
      </c>
      <c r="B720" s="10" t="s">
        <v>1402</v>
      </c>
      <c r="C720" s="82">
        <v>141384.24</v>
      </c>
      <c r="D720" s="83">
        <v>0</v>
      </c>
      <c r="E720" s="73" t="s">
        <v>1439</v>
      </c>
    </row>
    <row r="721" spans="1:6" outlineLevel="1" x14ac:dyDescent="0.2">
      <c r="A721" s="9" t="s">
        <v>718</v>
      </c>
      <c r="B721" s="10" t="s">
        <v>1403</v>
      </c>
      <c r="C721" s="82">
        <v>86198.46</v>
      </c>
      <c r="D721" s="83">
        <f>C721</f>
        <v>86198.46</v>
      </c>
      <c r="F721" s="61" t="s">
        <v>1712</v>
      </c>
    </row>
    <row r="722" spans="1:6" outlineLevel="1" x14ac:dyDescent="0.2">
      <c r="A722" s="9" t="s">
        <v>719</v>
      </c>
      <c r="B722" s="10" t="s">
        <v>1404</v>
      </c>
      <c r="C722" s="82">
        <v>2.0000000000002127E-2</v>
      </c>
      <c r="D722" s="83">
        <f t="shared" ref="D722:D723" si="53">C722</f>
        <v>2.0000000000002127E-2</v>
      </c>
      <c r="F722" s="61" t="s">
        <v>1712</v>
      </c>
    </row>
    <row r="723" spans="1:6" outlineLevel="1" x14ac:dyDescent="0.2">
      <c r="A723" s="9" t="s">
        <v>720</v>
      </c>
      <c r="B723" s="10" t="s">
        <v>1405</v>
      </c>
      <c r="C723" s="82">
        <v>182260</v>
      </c>
      <c r="D723" s="83">
        <f t="shared" si="53"/>
        <v>182260</v>
      </c>
      <c r="F723" s="61" t="s">
        <v>1713</v>
      </c>
    </row>
    <row r="724" spans="1:6" outlineLevel="1" x14ac:dyDescent="0.2">
      <c r="A724" s="9" t="s">
        <v>721</v>
      </c>
      <c r="B724" s="10" t="s">
        <v>1406</v>
      </c>
      <c r="C724" s="82">
        <v>5596.8700000000008</v>
      </c>
      <c r="D724" s="83">
        <v>0</v>
      </c>
      <c r="E724" s="73" t="s">
        <v>1439</v>
      </c>
    </row>
    <row r="725" spans="1:6" outlineLevel="1" x14ac:dyDescent="0.2">
      <c r="A725" s="9" t="s">
        <v>722</v>
      </c>
      <c r="B725" s="10" t="s">
        <v>1407</v>
      </c>
      <c r="C725" s="82">
        <v>11163.15</v>
      </c>
      <c r="D725" s="83">
        <v>0</v>
      </c>
      <c r="E725" s="73" t="s">
        <v>1439</v>
      </c>
    </row>
    <row r="726" spans="1:6" outlineLevel="1" x14ac:dyDescent="0.2">
      <c r="A726" s="9" t="s">
        <v>723</v>
      </c>
      <c r="B726" s="10" t="s">
        <v>1408</v>
      </c>
      <c r="C726" s="82">
        <v>4457.2799999999979</v>
      </c>
      <c r="D726" s="83">
        <v>0</v>
      </c>
      <c r="E726" s="73" t="s">
        <v>1439</v>
      </c>
    </row>
    <row r="727" spans="1:6" outlineLevel="1" x14ac:dyDescent="0.2">
      <c r="A727" s="9" t="s">
        <v>724</v>
      </c>
      <c r="B727" s="10" t="s">
        <v>1409</v>
      </c>
      <c r="C727" s="82">
        <v>2599.98</v>
      </c>
      <c r="D727" s="83">
        <v>0</v>
      </c>
      <c r="E727" s="73" t="s">
        <v>1439</v>
      </c>
    </row>
    <row r="728" spans="1:6" outlineLevel="1" x14ac:dyDescent="0.2">
      <c r="A728" s="9" t="s">
        <v>725</v>
      </c>
      <c r="B728" s="10" t="s">
        <v>1410</v>
      </c>
      <c r="C728" s="82">
        <v>2856.9899999999989</v>
      </c>
      <c r="D728" s="83">
        <v>0</v>
      </c>
      <c r="E728" s="73" t="s">
        <v>1439</v>
      </c>
    </row>
    <row r="729" spans="1:6" outlineLevel="1" x14ac:dyDescent="0.2">
      <c r="A729" s="9" t="s">
        <v>726</v>
      </c>
      <c r="B729" s="10" t="s">
        <v>1411</v>
      </c>
      <c r="C729" s="82">
        <v>38038.65</v>
      </c>
      <c r="D729" s="83">
        <v>0</v>
      </c>
      <c r="E729" s="73" t="s">
        <v>1439</v>
      </c>
    </row>
    <row r="730" spans="1:6" outlineLevel="1" x14ac:dyDescent="0.2">
      <c r="A730" s="9" t="s">
        <v>727</v>
      </c>
      <c r="B730" s="10" t="s">
        <v>1412</v>
      </c>
      <c r="C730" s="82">
        <v>22145.909999999996</v>
      </c>
      <c r="D730" s="83">
        <v>0</v>
      </c>
      <c r="E730" s="73" t="s">
        <v>1439</v>
      </c>
    </row>
    <row r="731" spans="1:6" outlineLevel="1" x14ac:dyDescent="0.2">
      <c r="A731" s="9" t="s">
        <v>728</v>
      </c>
      <c r="B731" s="10" t="s">
        <v>1413</v>
      </c>
      <c r="C731" s="82">
        <v>205136.14199999988</v>
      </c>
      <c r="D731" s="83">
        <v>0</v>
      </c>
      <c r="E731" s="73" t="s">
        <v>1439</v>
      </c>
    </row>
    <row r="732" spans="1:6" outlineLevel="1" x14ac:dyDescent="0.2">
      <c r="A732" s="9" t="s">
        <v>729</v>
      </c>
      <c r="B732" s="10" t="s">
        <v>1414</v>
      </c>
      <c r="C732" s="82">
        <v>26636.917000000001</v>
      </c>
      <c r="D732" s="83">
        <v>0</v>
      </c>
      <c r="E732" s="73" t="s">
        <v>1439</v>
      </c>
    </row>
    <row r="733" spans="1:6" outlineLevel="1" x14ac:dyDescent="0.2">
      <c r="A733" s="9" t="s">
        <v>730</v>
      </c>
      <c r="B733" s="10" t="s">
        <v>1415</v>
      </c>
      <c r="C733" s="82">
        <v>4678.9900000000007</v>
      </c>
      <c r="D733" s="83">
        <v>0</v>
      </c>
      <c r="E733" s="73" t="s">
        <v>1439</v>
      </c>
    </row>
    <row r="734" spans="1:6" outlineLevel="1" x14ac:dyDescent="0.2">
      <c r="A734" s="9" t="s">
        <v>731</v>
      </c>
      <c r="B734" s="10" t="s">
        <v>1416</v>
      </c>
      <c r="C734" s="82">
        <v>12237.629999999997</v>
      </c>
      <c r="D734" s="83">
        <v>0</v>
      </c>
      <c r="E734" s="73" t="s">
        <v>1439</v>
      </c>
    </row>
    <row r="735" spans="1:6" outlineLevel="1" x14ac:dyDescent="0.2">
      <c r="A735" s="9" t="s">
        <v>732</v>
      </c>
      <c r="B735" s="10" t="s">
        <v>1417</v>
      </c>
      <c r="C735" s="82">
        <v>165818.82999999993</v>
      </c>
      <c r="D735" s="83">
        <v>0</v>
      </c>
      <c r="E735" s="73" t="s">
        <v>1439</v>
      </c>
    </row>
    <row r="736" spans="1:6" outlineLevel="1" x14ac:dyDescent="0.2">
      <c r="A736" s="9" t="s">
        <v>733</v>
      </c>
      <c r="B736" s="10" t="s">
        <v>1418</v>
      </c>
      <c r="C736" s="82">
        <v>6.56</v>
      </c>
      <c r="D736" s="83">
        <v>0</v>
      </c>
      <c r="E736" s="73" t="s">
        <v>1439</v>
      </c>
    </row>
    <row r="737" spans="1:16" outlineLevel="1" x14ac:dyDescent="0.2">
      <c r="A737" s="9" t="s">
        <v>734</v>
      </c>
      <c r="B737" s="10" t="s">
        <v>1419</v>
      </c>
      <c r="C737" s="82">
        <v>105711.41</v>
      </c>
      <c r="D737" s="83">
        <v>0</v>
      </c>
      <c r="E737" s="73" t="s">
        <v>1439</v>
      </c>
    </row>
    <row r="738" spans="1:16" outlineLevel="1" x14ac:dyDescent="0.2">
      <c r="A738" s="9" t="s">
        <v>735</v>
      </c>
      <c r="B738" s="10" t="s">
        <v>1420</v>
      </c>
      <c r="C738" s="82">
        <v>233428.62999999995</v>
      </c>
      <c r="D738" s="83">
        <v>0</v>
      </c>
      <c r="E738" s="73" t="s">
        <v>1439</v>
      </c>
    </row>
    <row r="739" spans="1:16" outlineLevel="1" x14ac:dyDescent="0.2">
      <c r="A739" s="9" t="s">
        <v>736</v>
      </c>
      <c r="B739" s="10" t="s">
        <v>1421</v>
      </c>
      <c r="C739" s="82">
        <v>148.51000000000002</v>
      </c>
      <c r="D739" s="83">
        <v>0</v>
      </c>
      <c r="E739" s="73" t="s">
        <v>1439</v>
      </c>
    </row>
    <row r="740" spans="1:16" outlineLevel="1" x14ac:dyDescent="0.2">
      <c r="A740" s="9" t="s">
        <v>737</v>
      </c>
      <c r="B740" s="10" t="s">
        <v>1422</v>
      </c>
      <c r="C740" s="82">
        <v>316869.08</v>
      </c>
      <c r="D740" s="83">
        <v>0</v>
      </c>
      <c r="E740" s="73" t="s">
        <v>1439</v>
      </c>
    </row>
    <row r="741" spans="1:16" outlineLevel="1" x14ac:dyDescent="0.2">
      <c r="A741" s="9" t="s">
        <v>738</v>
      </c>
      <c r="B741" s="10" t="s">
        <v>1423</v>
      </c>
      <c r="C741" s="82">
        <v>57389.769999999975</v>
      </c>
      <c r="D741" s="83">
        <v>0</v>
      </c>
      <c r="E741" s="73" t="s">
        <v>1439</v>
      </c>
    </row>
    <row r="742" spans="1:16" outlineLevel="1" x14ac:dyDescent="0.2">
      <c r="A742" s="9" t="s">
        <v>739</v>
      </c>
      <c r="B742" s="10" t="s">
        <v>1424</v>
      </c>
      <c r="C742" s="82">
        <v>451.30999999999995</v>
      </c>
      <c r="D742" s="83">
        <v>0</v>
      </c>
      <c r="E742" s="73" t="s">
        <v>1439</v>
      </c>
    </row>
    <row r="743" spans="1:16" outlineLevel="1" x14ac:dyDescent="0.2">
      <c r="A743" s="9" t="s">
        <v>740</v>
      </c>
      <c r="B743" s="10" t="s">
        <v>1425</v>
      </c>
      <c r="C743" s="82">
        <v>13</v>
      </c>
      <c r="D743" s="83">
        <v>0</v>
      </c>
      <c r="E743" s="73" t="s">
        <v>1439</v>
      </c>
    </row>
    <row r="744" spans="1:16" outlineLevel="1" x14ac:dyDescent="0.2">
      <c r="A744" s="9" t="s">
        <v>741</v>
      </c>
      <c r="B744" s="10" t="s">
        <v>1426</v>
      </c>
      <c r="C744" s="82">
        <v>345.82999999999993</v>
      </c>
      <c r="D744" s="83">
        <v>0</v>
      </c>
      <c r="E744" s="73" t="s">
        <v>1439</v>
      </c>
    </row>
    <row r="745" spans="1:16" outlineLevel="1" x14ac:dyDescent="0.2">
      <c r="A745" s="9" t="s">
        <v>742</v>
      </c>
      <c r="B745" s="10" t="s">
        <v>1427</v>
      </c>
      <c r="C745" s="82">
        <v>751796.42999999982</v>
      </c>
      <c r="D745" s="83">
        <v>0</v>
      </c>
      <c r="E745" s="73" t="s">
        <v>1439</v>
      </c>
    </row>
    <row r="746" spans="1:16" outlineLevel="1" x14ac:dyDescent="0.2">
      <c r="A746" s="9" t="s">
        <v>743</v>
      </c>
      <c r="B746" s="10" t="s">
        <v>1428</v>
      </c>
      <c r="C746" s="82">
        <v>470528.53000000014</v>
      </c>
      <c r="D746" s="83">
        <v>0</v>
      </c>
      <c r="E746" s="73" t="s">
        <v>1439</v>
      </c>
    </row>
    <row r="747" spans="1:16" outlineLevel="1" x14ac:dyDescent="0.2">
      <c r="A747" s="9" t="s">
        <v>744</v>
      </c>
      <c r="B747" s="10" t="s">
        <v>1429</v>
      </c>
      <c r="C747" s="82">
        <v>119.9</v>
      </c>
      <c r="D747" s="83">
        <v>0</v>
      </c>
      <c r="E747" s="73" t="s">
        <v>1439</v>
      </c>
    </row>
    <row r="748" spans="1:16" outlineLevel="1" x14ac:dyDescent="0.2">
      <c r="A748" s="9" t="s">
        <v>745</v>
      </c>
      <c r="B748" s="10" t="s">
        <v>1430</v>
      </c>
      <c r="C748" s="82">
        <v>409.67999999999995</v>
      </c>
      <c r="D748" s="83">
        <v>0</v>
      </c>
      <c r="E748" s="73" t="s">
        <v>1439</v>
      </c>
    </row>
    <row r="749" spans="1:16" outlineLevel="1" x14ac:dyDescent="0.2">
      <c r="A749" s="9" t="s">
        <v>746</v>
      </c>
      <c r="B749" s="10" t="s">
        <v>1431</v>
      </c>
      <c r="C749" s="82">
        <v>286.3900000000001</v>
      </c>
      <c r="D749" s="83">
        <v>0</v>
      </c>
      <c r="E749" s="73" t="s">
        <v>1439</v>
      </c>
    </row>
    <row r="750" spans="1:16" outlineLevel="1" x14ac:dyDescent="0.2">
      <c r="A750" s="9" t="s">
        <v>747</v>
      </c>
      <c r="B750" s="10" t="s">
        <v>1432</v>
      </c>
      <c r="C750" s="82">
        <v>14740.8</v>
      </c>
      <c r="D750" s="83">
        <v>0</v>
      </c>
      <c r="E750" s="73" t="s">
        <v>1439</v>
      </c>
    </row>
    <row r="751" spans="1:16" s="12" customFormat="1" x14ac:dyDescent="0.2">
      <c r="A751" s="11"/>
      <c r="B751" s="11" t="s">
        <v>1433</v>
      </c>
      <c r="C751" s="82">
        <f>SUM(C339:C750)</f>
        <v>-66087389.858000286</v>
      </c>
      <c r="D751" s="85">
        <f>SUM(D339:D750)</f>
        <v>-105380161.44999996</v>
      </c>
      <c r="E751" s="77"/>
      <c r="F751" s="78"/>
      <c r="G751" s="78"/>
      <c r="H751" s="78"/>
      <c r="I751" s="78"/>
      <c r="J751" s="78"/>
      <c r="K751" s="76"/>
      <c r="L751" s="78"/>
      <c r="M751" s="76"/>
      <c r="N751" s="78"/>
      <c r="O751" s="78"/>
      <c r="P751" s="11"/>
    </row>
    <row r="753" spans="1:2" x14ac:dyDescent="0.2">
      <c r="A753" s="13" t="s">
        <v>1438</v>
      </c>
      <c r="B753" s="14" t="s">
        <v>1441</v>
      </c>
    </row>
    <row r="754" spans="1:2" x14ac:dyDescent="0.2">
      <c r="A754" s="13"/>
      <c r="B754" s="14"/>
    </row>
    <row r="755" spans="1:2" x14ac:dyDescent="0.2">
      <c r="A755" s="15" t="s">
        <v>1439</v>
      </c>
      <c r="B755" s="1" t="s">
        <v>1440</v>
      </c>
    </row>
  </sheetData>
  <mergeCells count="4">
    <mergeCell ref="J7:M7"/>
    <mergeCell ref="A1:M1"/>
    <mergeCell ref="A2:M2"/>
    <mergeCell ref="A3:M3"/>
  </mergeCells>
  <phoneticPr fontId="0" type="noConversion"/>
  <conditionalFormatting sqref="A8:C751">
    <cfRule type="expression" dxfId="2" priority="22" stopIfTrue="1">
      <formula>AND((#REF!&gt;1000000),(#REF!&gt;0.1))</formula>
    </cfRule>
    <cfRule type="expression" dxfId="1" priority="23" stopIfTrue="1">
      <formula>AND((#REF!&lt;-1000000),(#REF!&lt;-0.1))</formula>
    </cfRule>
    <cfRule type="expression" dxfId="0" priority="24" stopIfTrue="1">
      <formula>AND((#REF!&lt;-1000000),(#REF!&gt;0.1))</formula>
    </cfRule>
  </conditionalFormatting>
  <pageMargins left="0.5" right="0.25" top="0.75" bottom="0.25" header="0.25" footer="0.5"/>
  <pageSetup scale="59" orientation="portrait" r:id="rId1"/>
  <headerFooter alignWithMargins="0">
    <oddHeader>&amp;RKPSC Case No. 2014-00396
Commission Staff's First Set of Data Requests
Order Dated November 24, 2014
Item No. 13
Attachment 1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72"/>
  <sheetViews>
    <sheetView topLeftCell="A430" workbookViewId="0">
      <selection activeCell="B470" sqref="B470"/>
    </sheetView>
  </sheetViews>
  <sheetFormatPr defaultRowHeight="12.75" x14ac:dyDescent="0.2"/>
  <cols>
    <col min="2" max="2" width="15.140625" bestFit="1" customWidth="1"/>
  </cols>
  <sheetData>
    <row r="3" spans="1:3" x14ac:dyDescent="0.2">
      <c r="A3" s="17" t="s">
        <v>1442</v>
      </c>
      <c r="B3" s="18"/>
    </row>
    <row r="4" spans="1:3" x14ac:dyDescent="0.2">
      <c r="A4" s="17" t="s">
        <v>1</v>
      </c>
      <c r="B4" s="18" t="s">
        <v>1443</v>
      </c>
    </row>
    <row r="5" spans="1:3" x14ac:dyDescent="0.2">
      <c r="A5" s="16" t="s">
        <v>331</v>
      </c>
      <c r="B5" s="21">
        <v>-9.9999999999909051E-3</v>
      </c>
      <c r="C5" t="str">
        <f>VLOOKUP(A5,Sheet1!$A$339:$A$750,1,FALSE)</f>
        <v>4010001</v>
      </c>
    </row>
    <row r="6" spans="1:3" x14ac:dyDescent="0.2">
      <c r="A6" s="20" t="s">
        <v>332</v>
      </c>
      <c r="B6" s="22">
        <v>81034541.320000008</v>
      </c>
      <c r="C6" t="str">
        <f>VLOOKUP(A6,Sheet1!$A$339:$A$750,1,FALSE)</f>
        <v>4030001</v>
      </c>
    </row>
    <row r="7" spans="1:3" x14ac:dyDescent="0.2">
      <c r="A7" s="20" t="s">
        <v>333</v>
      </c>
      <c r="B7" s="22">
        <v>365154.42</v>
      </c>
      <c r="C7" t="str">
        <f>VLOOKUP(A7,Sheet1!$A$339:$A$750,1,FALSE)</f>
        <v>4031001</v>
      </c>
    </row>
    <row r="8" spans="1:3" x14ac:dyDescent="0.2">
      <c r="A8" s="20" t="s">
        <v>334</v>
      </c>
      <c r="B8" s="22">
        <v>3535477.0900000003</v>
      </c>
      <c r="C8" t="str">
        <f>VLOOKUP(A8,Sheet1!$A$339:$A$750,1,FALSE)</f>
        <v>4040001</v>
      </c>
    </row>
    <row r="9" spans="1:3" x14ac:dyDescent="0.2">
      <c r="A9" s="20" t="s">
        <v>335</v>
      </c>
      <c r="B9" s="22">
        <v>38616</v>
      </c>
      <c r="C9" t="str">
        <f>VLOOKUP(A9,Sheet1!$A$339:$A$750,1,FALSE)</f>
        <v>4060001</v>
      </c>
    </row>
    <row r="10" spans="1:3" x14ac:dyDescent="0.2">
      <c r="A10" s="20" t="s">
        <v>336</v>
      </c>
      <c r="B10" s="22">
        <v>289086.71999999997</v>
      </c>
      <c r="C10" t="str">
        <f>VLOOKUP(A10,Sheet1!$A$339:$A$750,1,FALSE)</f>
        <v>4073000</v>
      </c>
    </row>
    <row r="11" spans="1:3" x14ac:dyDescent="0.2">
      <c r="A11" s="20" t="s">
        <v>337</v>
      </c>
      <c r="B11" s="22">
        <v>3620727.1199999992</v>
      </c>
      <c r="C11" t="str">
        <f>VLOOKUP(A11,Sheet1!$A$339:$A$750,1,FALSE)</f>
        <v>4081002</v>
      </c>
    </row>
    <row r="12" spans="1:3" x14ac:dyDescent="0.2">
      <c r="A12" s="20" t="s">
        <v>338</v>
      </c>
      <c r="B12" s="22">
        <v>48654.049999999988</v>
      </c>
      <c r="C12" t="str">
        <f>VLOOKUP(A12,Sheet1!$A$339:$A$750,1,FALSE)</f>
        <v>4081003</v>
      </c>
    </row>
    <row r="13" spans="1:3" x14ac:dyDescent="0.2">
      <c r="A13" s="20" t="s">
        <v>339</v>
      </c>
      <c r="B13" s="22">
        <v>3975.21</v>
      </c>
      <c r="C13" t="str">
        <f>VLOOKUP(A13,Sheet1!$A$339:$A$750,1,FALSE)</f>
        <v>408100509</v>
      </c>
    </row>
    <row r="14" spans="1:3" x14ac:dyDescent="0.2">
      <c r="A14" s="20" t="s">
        <v>340</v>
      </c>
      <c r="B14" s="22">
        <v>13879.36</v>
      </c>
      <c r="C14" t="str">
        <f>VLOOKUP(A14,Sheet1!$A$339:$A$750,1,FALSE)</f>
        <v>408100510</v>
      </c>
    </row>
    <row r="15" spans="1:3" x14ac:dyDescent="0.2">
      <c r="A15" s="20" t="s">
        <v>341</v>
      </c>
      <c r="B15" s="22">
        <v>-3536.21</v>
      </c>
      <c r="C15" t="str">
        <f>VLOOKUP(A15,Sheet1!$A$339:$A$750,1,FALSE)</f>
        <v>408100511</v>
      </c>
    </row>
    <row r="16" spans="1:3" x14ac:dyDescent="0.2">
      <c r="A16" s="20" t="s">
        <v>342</v>
      </c>
      <c r="B16" s="22">
        <v>4071214.26</v>
      </c>
      <c r="C16" t="str">
        <f>VLOOKUP(A16,Sheet1!$A$339:$A$750,1,FALSE)</f>
        <v>408100512</v>
      </c>
    </row>
    <row r="17" spans="1:3" x14ac:dyDescent="0.2">
      <c r="A17" s="20" t="s">
        <v>343</v>
      </c>
      <c r="B17" s="22">
        <v>8323166.3200000003</v>
      </c>
      <c r="C17" t="str">
        <f>VLOOKUP(A17,Sheet1!$A$339:$A$750,1,FALSE)</f>
        <v>408100513</v>
      </c>
    </row>
    <row r="18" spans="1:3" x14ac:dyDescent="0.2">
      <c r="A18" s="20" t="s">
        <v>344</v>
      </c>
      <c r="B18" s="22">
        <v>-5544</v>
      </c>
      <c r="C18" t="str">
        <f>VLOOKUP(A18,Sheet1!$A$339:$A$750,1,FALSE)</f>
        <v>408100613</v>
      </c>
    </row>
    <row r="19" spans="1:3" x14ac:dyDescent="0.2">
      <c r="A19" s="20" t="s">
        <v>345</v>
      </c>
      <c r="B19" s="22">
        <v>38930</v>
      </c>
      <c r="C19" t="str">
        <f>VLOOKUP(A19,Sheet1!$A$339:$A$750,1,FALSE)</f>
        <v>408100614</v>
      </c>
    </row>
    <row r="20" spans="1:3" x14ac:dyDescent="0.2">
      <c r="A20" s="20" t="s">
        <v>346</v>
      </c>
      <c r="B20" s="22">
        <v>74666.530000000057</v>
      </c>
      <c r="C20" t="str">
        <f>VLOOKUP(A20,Sheet1!$A$339:$A$750,1,FALSE)</f>
        <v>4081007</v>
      </c>
    </row>
    <row r="21" spans="1:3" x14ac:dyDescent="0.2">
      <c r="A21" s="20" t="s">
        <v>347</v>
      </c>
      <c r="B21" s="22">
        <v>-9120</v>
      </c>
      <c r="C21" t="str">
        <f>VLOOKUP(A21,Sheet1!$A$339:$A$750,1,FALSE)</f>
        <v>408100812</v>
      </c>
    </row>
    <row r="22" spans="1:3" x14ac:dyDescent="0.2">
      <c r="A22" s="20" t="s">
        <v>348</v>
      </c>
      <c r="B22" s="22">
        <v>3744.46</v>
      </c>
      <c r="C22" t="str">
        <f>VLOOKUP(A22,Sheet1!$A$339:$A$750,1,FALSE)</f>
        <v>408101414</v>
      </c>
    </row>
    <row r="23" spans="1:3" x14ac:dyDescent="0.2">
      <c r="A23" s="20" t="s">
        <v>349</v>
      </c>
      <c r="B23" s="22">
        <v>240</v>
      </c>
      <c r="C23" t="str">
        <f>VLOOKUP(A23,Sheet1!$A$339:$A$750,1,FALSE)</f>
        <v>408101714</v>
      </c>
    </row>
    <row r="24" spans="1:3" x14ac:dyDescent="0.2">
      <c r="A24" s="20" t="s">
        <v>350</v>
      </c>
      <c r="B24" s="22">
        <v>709683.15999999992</v>
      </c>
      <c r="C24" t="str">
        <f>VLOOKUP(A24,Sheet1!$A$339:$A$750,1,FALSE)</f>
        <v>408101813</v>
      </c>
    </row>
    <row r="25" spans="1:3" x14ac:dyDescent="0.2">
      <c r="A25" s="20" t="s">
        <v>351</v>
      </c>
      <c r="B25" s="22">
        <v>267388.32</v>
      </c>
      <c r="C25" t="str">
        <f>VLOOKUP(A25,Sheet1!$A$339:$A$750,1,FALSE)</f>
        <v>408101814</v>
      </c>
    </row>
    <row r="26" spans="1:3" x14ac:dyDescent="0.2">
      <c r="A26" s="20" t="s">
        <v>352</v>
      </c>
      <c r="B26" s="22">
        <v>-336570</v>
      </c>
      <c r="C26" t="str">
        <f>VLOOKUP(A26,Sheet1!$A$339:$A$750,1,FALSE)</f>
        <v>408101900</v>
      </c>
    </row>
    <row r="27" spans="1:3" x14ac:dyDescent="0.2">
      <c r="A27" s="20" t="s">
        <v>353</v>
      </c>
      <c r="B27" s="22">
        <v>218038.95</v>
      </c>
      <c r="C27" t="str">
        <f>VLOOKUP(A27,Sheet1!$A$339:$A$750,1,FALSE)</f>
        <v>408101912</v>
      </c>
    </row>
    <row r="28" spans="1:3" x14ac:dyDescent="0.2">
      <c r="A28" s="20" t="s">
        <v>354</v>
      </c>
      <c r="B28" s="22">
        <v>3671.39</v>
      </c>
      <c r="C28" t="str">
        <f>VLOOKUP(A28,Sheet1!$A$339:$A$750,1,FALSE)</f>
        <v>408101913</v>
      </c>
    </row>
    <row r="29" spans="1:3" x14ac:dyDescent="0.2">
      <c r="A29" s="20" t="s">
        <v>355</v>
      </c>
      <c r="B29" s="22">
        <v>12549.789999999999</v>
      </c>
      <c r="C29" t="str">
        <f>VLOOKUP(A29,Sheet1!$A$339:$A$750,1,FALSE)</f>
        <v>408101914</v>
      </c>
    </row>
    <row r="30" spans="1:3" x14ac:dyDescent="0.2">
      <c r="A30" s="20" t="s">
        <v>356</v>
      </c>
      <c r="B30" s="22">
        <v>2979427.7700000005</v>
      </c>
      <c r="C30" t="str">
        <f>VLOOKUP(A30,Sheet1!$A$339:$A$750,1,FALSE)</f>
        <v>408102014</v>
      </c>
    </row>
    <row r="31" spans="1:3" x14ac:dyDescent="0.2">
      <c r="A31" s="20" t="s">
        <v>357</v>
      </c>
      <c r="B31" s="22">
        <v>445</v>
      </c>
      <c r="C31" t="str">
        <f>VLOOKUP(A31,Sheet1!$A$339:$A$750,1,FALSE)</f>
        <v>408102214</v>
      </c>
    </row>
    <row r="32" spans="1:3" x14ac:dyDescent="0.2">
      <c r="A32" s="20" t="s">
        <v>358</v>
      </c>
      <c r="B32" s="22">
        <v>12.36</v>
      </c>
      <c r="C32" t="str">
        <f>VLOOKUP(A32,Sheet1!$A$339:$A$750,1,FALSE)</f>
        <v>408102910</v>
      </c>
    </row>
    <row r="33" spans="1:3" x14ac:dyDescent="0.2">
      <c r="A33" s="20" t="s">
        <v>359</v>
      </c>
      <c r="B33" s="22">
        <v>11.76</v>
      </c>
      <c r="C33" t="str">
        <f>VLOOKUP(A33,Sheet1!$A$339:$A$750,1,FALSE)</f>
        <v>408102911</v>
      </c>
    </row>
    <row r="34" spans="1:3" x14ac:dyDescent="0.2">
      <c r="A34" s="20" t="s">
        <v>360</v>
      </c>
      <c r="B34" s="22">
        <v>-441.33000000000004</v>
      </c>
      <c r="C34" t="str">
        <f>VLOOKUP(A34,Sheet1!$A$339:$A$750,1,FALSE)</f>
        <v>408102912</v>
      </c>
    </row>
    <row r="35" spans="1:3" x14ac:dyDescent="0.2">
      <c r="A35" s="20" t="s">
        <v>361</v>
      </c>
      <c r="B35" s="22">
        <v>7257.6399999999994</v>
      </c>
      <c r="C35" t="str">
        <f>VLOOKUP(A35,Sheet1!$A$339:$A$750,1,FALSE)</f>
        <v>408102913</v>
      </c>
    </row>
    <row r="36" spans="1:3" x14ac:dyDescent="0.2">
      <c r="A36" s="20" t="s">
        <v>362</v>
      </c>
      <c r="B36" s="22">
        <v>16620.5</v>
      </c>
      <c r="C36" t="str">
        <f>VLOOKUP(A36,Sheet1!$A$339:$A$750,1,FALSE)</f>
        <v>408102914</v>
      </c>
    </row>
    <row r="37" spans="1:3" x14ac:dyDescent="0.2">
      <c r="A37" s="20" t="s">
        <v>363</v>
      </c>
      <c r="B37" s="22">
        <v>-1248622.9099999999</v>
      </c>
      <c r="C37" t="str">
        <f>VLOOKUP(A37,Sheet1!$A$339:$A$750,1,FALSE)</f>
        <v>4081033</v>
      </c>
    </row>
    <row r="38" spans="1:3" x14ac:dyDescent="0.2">
      <c r="A38" s="20" t="s">
        <v>364</v>
      </c>
      <c r="B38" s="22">
        <v>-8973.9300000000021</v>
      </c>
      <c r="C38" t="str">
        <f>VLOOKUP(A38,Sheet1!$A$339:$A$750,1,FALSE)</f>
        <v>4081034</v>
      </c>
    </row>
    <row r="39" spans="1:3" x14ac:dyDescent="0.2">
      <c r="A39" s="20" t="s">
        <v>365</v>
      </c>
      <c r="B39" s="22">
        <v>-23079.419999999991</v>
      </c>
      <c r="C39" t="str">
        <f>VLOOKUP(A39,Sheet1!$A$339:$A$750,1,FALSE)</f>
        <v>4081035</v>
      </c>
    </row>
    <row r="40" spans="1:3" x14ac:dyDescent="0.2">
      <c r="A40" s="20" t="s">
        <v>366</v>
      </c>
      <c r="B40" s="22">
        <v>5276.51</v>
      </c>
      <c r="C40" t="str">
        <f>VLOOKUP(A40,Sheet1!$A$339:$A$750,1,FALSE)</f>
        <v>408103613</v>
      </c>
    </row>
    <row r="41" spans="1:3" x14ac:dyDescent="0.2">
      <c r="A41" s="20" t="s">
        <v>367</v>
      </c>
      <c r="B41" s="22">
        <v>19125</v>
      </c>
      <c r="C41" t="str">
        <f>VLOOKUP(A41,Sheet1!$A$339:$A$750,1,FALSE)</f>
        <v>408103614</v>
      </c>
    </row>
    <row r="42" spans="1:3" x14ac:dyDescent="0.2">
      <c r="A42" s="20" t="s">
        <v>368</v>
      </c>
      <c r="B42" s="22">
        <v>14147</v>
      </c>
      <c r="C42" t="str">
        <f>VLOOKUP(A42,Sheet1!$A$339:$A$750,1,FALSE)</f>
        <v>408200512</v>
      </c>
    </row>
    <row r="43" spans="1:3" x14ac:dyDescent="0.2">
      <c r="A43" s="20" t="s">
        <v>369</v>
      </c>
      <c r="B43" s="22">
        <v>44651.54</v>
      </c>
      <c r="C43" t="str">
        <f>VLOOKUP(A43,Sheet1!$A$339:$A$750,1,FALSE)</f>
        <v>408200513</v>
      </c>
    </row>
    <row r="44" spans="1:3" x14ac:dyDescent="0.2">
      <c r="A44" s="20" t="s">
        <v>370</v>
      </c>
      <c r="B44" s="22">
        <v>42061990.659999996</v>
      </c>
      <c r="C44" t="str">
        <f>VLOOKUP(A44,Sheet1!$A$339:$A$750,1,FALSE)</f>
        <v>4091001</v>
      </c>
    </row>
    <row r="45" spans="1:3" x14ac:dyDescent="0.2">
      <c r="A45" s="20" t="s">
        <v>371</v>
      </c>
      <c r="B45" s="22">
        <v>-175241.83000000002</v>
      </c>
      <c r="C45" t="str">
        <f>VLOOKUP(A45,Sheet1!$A$339:$A$750,1,FALSE)</f>
        <v>409100212</v>
      </c>
    </row>
    <row r="46" spans="1:3" x14ac:dyDescent="0.2">
      <c r="A46" s="20" t="s">
        <v>372</v>
      </c>
      <c r="B46" s="22">
        <v>2239029.3599999994</v>
      </c>
      <c r="C46" t="str">
        <f>VLOOKUP(A46,Sheet1!$A$339:$A$750,1,FALSE)</f>
        <v>409100213</v>
      </c>
    </row>
    <row r="47" spans="1:3" x14ac:dyDescent="0.2">
      <c r="A47" s="20" t="s">
        <v>373</v>
      </c>
      <c r="B47" s="22">
        <v>5716551.790000001</v>
      </c>
      <c r="C47" t="str">
        <f>VLOOKUP(A47,Sheet1!$A$339:$A$750,1,FALSE)</f>
        <v>409100214</v>
      </c>
    </row>
    <row r="48" spans="1:3" x14ac:dyDescent="0.2">
      <c r="A48" s="20" t="s">
        <v>374</v>
      </c>
      <c r="B48" s="22">
        <v>-11042326.23</v>
      </c>
      <c r="C48" t="str">
        <f>VLOOKUP(A48,Sheet1!$A$339:$A$750,1,FALSE)</f>
        <v>4092001</v>
      </c>
    </row>
    <row r="49" spans="1:3" x14ac:dyDescent="0.2">
      <c r="A49" s="20" t="s">
        <v>375</v>
      </c>
      <c r="B49" s="22">
        <v>-4866.5599999999995</v>
      </c>
      <c r="C49" t="str">
        <f>VLOOKUP(A49,Sheet1!$A$339:$A$750,1,FALSE)</f>
        <v>409200212</v>
      </c>
    </row>
    <row r="50" spans="1:3" x14ac:dyDescent="0.2">
      <c r="A50" s="20" t="s">
        <v>376</v>
      </c>
      <c r="B50" s="22">
        <v>-1709020.97</v>
      </c>
      <c r="C50" t="str">
        <f>VLOOKUP(A50,Sheet1!$A$339:$A$750,1,FALSE)</f>
        <v>409200213</v>
      </c>
    </row>
    <row r="51" spans="1:3" x14ac:dyDescent="0.2">
      <c r="A51" s="20" t="s">
        <v>377</v>
      </c>
      <c r="B51" s="22">
        <v>-75800.36</v>
      </c>
      <c r="C51" t="str">
        <f>VLOOKUP(A51,Sheet1!$A$339:$A$750,1,FALSE)</f>
        <v>409200214</v>
      </c>
    </row>
    <row r="52" spans="1:3" x14ac:dyDescent="0.2">
      <c r="A52" s="20" t="s">
        <v>378</v>
      </c>
      <c r="B52" s="22">
        <v>61956774.379999988</v>
      </c>
      <c r="C52" t="str">
        <f>VLOOKUP(A52,Sheet1!$A$339:$A$750,1,FALSE)</f>
        <v>4101001</v>
      </c>
    </row>
    <row r="53" spans="1:3" x14ac:dyDescent="0.2">
      <c r="A53" s="20" t="s">
        <v>379</v>
      </c>
      <c r="B53" s="22">
        <v>574214.89999999991</v>
      </c>
      <c r="C53" t="str">
        <f>VLOOKUP(A53,Sheet1!$A$339:$A$750,1,FALSE)</f>
        <v>4102001</v>
      </c>
    </row>
    <row r="54" spans="1:3" x14ac:dyDescent="0.2">
      <c r="A54" s="20" t="s">
        <v>380</v>
      </c>
      <c r="B54" s="22">
        <v>-56116024.630000018</v>
      </c>
      <c r="C54" t="str">
        <f>VLOOKUP(A54,Sheet1!$A$339:$A$750,1,FALSE)</f>
        <v>4111001</v>
      </c>
    </row>
    <row r="55" spans="1:3" x14ac:dyDescent="0.2">
      <c r="A55" s="20" t="s">
        <v>381</v>
      </c>
      <c r="B55" s="22">
        <v>-458640</v>
      </c>
      <c r="C55" t="str">
        <f>VLOOKUP(A55,Sheet1!$A$339:$A$750,1,FALSE)</f>
        <v>4111002</v>
      </c>
    </row>
    <row r="56" spans="1:3" x14ac:dyDescent="0.2">
      <c r="A56" s="20" t="s">
        <v>382</v>
      </c>
      <c r="B56" s="22">
        <v>728945.58000000007</v>
      </c>
      <c r="C56" t="str">
        <f>VLOOKUP(A56,Sheet1!$A$339:$A$750,1,FALSE)</f>
        <v>4111005</v>
      </c>
    </row>
    <row r="57" spans="1:3" x14ac:dyDescent="0.2">
      <c r="A57" s="20" t="s">
        <v>383</v>
      </c>
      <c r="B57" s="22">
        <v>-881941.85000000009</v>
      </c>
      <c r="C57" t="str">
        <f>VLOOKUP(A57,Sheet1!$A$339:$A$750,1,FALSE)</f>
        <v>4112001</v>
      </c>
    </row>
    <row r="58" spans="1:3" x14ac:dyDescent="0.2">
      <c r="A58" s="20" t="s">
        <v>384</v>
      </c>
      <c r="B58" s="22">
        <v>-129532.84</v>
      </c>
      <c r="C58" t="str">
        <f>VLOOKUP(A58,Sheet1!$A$339:$A$750,1,FALSE)</f>
        <v>4114001</v>
      </c>
    </row>
    <row r="59" spans="1:3" x14ac:dyDescent="0.2">
      <c r="A59" s="20" t="s">
        <v>385</v>
      </c>
      <c r="B59" s="22">
        <v>-3900</v>
      </c>
      <c r="C59" t="str">
        <f>VLOOKUP(A59,Sheet1!$A$339:$A$750,1,FALSE)</f>
        <v>4116000</v>
      </c>
    </row>
    <row r="60" spans="1:3" x14ac:dyDescent="0.2">
      <c r="A60" s="20" t="s">
        <v>386</v>
      </c>
      <c r="B60" s="22">
        <v>-383.33</v>
      </c>
      <c r="C60" t="str">
        <f>VLOOKUP(A60,Sheet1!$A$339:$A$750,1,FALSE)</f>
        <v>4118002</v>
      </c>
    </row>
    <row r="61" spans="1:3" x14ac:dyDescent="0.2">
      <c r="A61" s="20" t="s">
        <v>387</v>
      </c>
      <c r="B61" s="22">
        <v>-16316</v>
      </c>
      <c r="C61" t="str">
        <f>VLOOKUP(A61,Sheet1!$A$339:$A$750,1,FALSE)</f>
        <v>4118003</v>
      </c>
    </row>
    <row r="62" spans="1:3" x14ac:dyDescent="0.2">
      <c r="A62" s="20" t="s">
        <v>388</v>
      </c>
      <c r="B62" s="22">
        <v>-30597.34</v>
      </c>
      <c r="C62" t="str">
        <f>VLOOKUP(A62,Sheet1!$A$339:$A$750,1,FALSE)</f>
        <v>4118004</v>
      </c>
    </row>
    <row r="63" spans="1:3" x14ac:dyDescent="0.2">
      <c r="A63" s="20" t="s">
        <v>389</v>
      </c>
      <c r="B63" s="22">
        <v>-32200</v>
      </c>
      <c r="C63" t="str">
        <f>VLOOKUP(A63,Sheet1!$A$339:$A$750,1,FALSE)</f>
        <v>4180001</v>
      </c>
    </row>
    <row r="64" spans="1:3" x14ac:dyDescent="0.2">
      <c r="A64" s="20" t="s">
        <v>390</v>
      </c>
      <c r="B64" s="22">
        <v>235.42</v>
      </c>
      <c r="C64" t="str">
        <f>VLOOKUP(A64,Sheet1!$A$339:$A$750,1,FALSE)</f>
        <v>4180003</v>
      </c>
    </row>
    <row r="65" spans="1:3" x14ac:dyDescent="0.2">
      <c r="A65" s="20" t="s">
        <v>391</v>
      </c>
      <c r="B65" s="22">
        <v>6669.7199999999975</v>
      </c>
      <c r="C65" t="str">
        <f>VLOOKUP(A65,Sheet1!$A$339:$A$750,1,FALSE)</f>
        <v>4180005</v>
      </c>
    </row>
    <row r="66" spans="1:3" x14ac:dyDescent="0.2">
      <c r="A66" s="20" t="s">
        <v>392</v>
      </c>
      <c r="B66" s="22">
        <v>-14193.18</v>
      </c>
      <c r="C66" t="str">
        <f>VLOOKUP(A66,Sheet1!$A$339:$A$750,1,FALSE)</f>
        <v>4190001</v>
      </c>
    </row>
    <row r="67" spans="1:3" x14ac:dyDescent="0.2">
      <c r="A67" s="20" t="s">
        <v>393</v>
      </c>
      <c r="B67" s="22">
        <v>-24719.940000000002</v>
      </c>
      <c r="C67" t="str">
        <f>VLOOKUP(A67,Sheet1!$A$339:$A$750,1,FALSE)</f>
        <v>4190002</v>
      </c>
    </row>
    <row r="68" spans="1:3" x14ac:dyDescent="0.2">
      <c r="A68" s="20" t="s">
        <v>394</v>
      </c>
      <c r="B68" s="22">
        <v>-53788.999999999993</v>
      </c>
      <c r="C68" t="str">
        <f>VLOOKUP(A68,Sheet1!$A$339:$A$750,1,FALSE)</f>
        <v>4190005</v>
      </c>
    </row>
    <row r="69" spans="1:3" x14ac:dyDescent="0.2">
      <c r="A69" s="20" t="s">
        <v>395</v>
      </c>
      <c r="B69" s="22">
        <v>-3676293.600000001</v>
      </c>
      <c r="C69" t="str">
        <f>VLOOKUP(A69,Sheet1!$A$339:$A$750,1,FALSE)</f>
        <v>4191000</v>
      </c>
    </row>
    <row r="70" spans="1:3" x14ac:dyDescent="0.2">
      <c r="A70" s="20" t="s">
        <v>396</v>
      </c>
      <c r="B70" s="22">
        <v>-1926.6400000000008</v>
      </c>
      <c r="C70" t="str">
        <f>VLOOKUP(A70,Sheet1!$A$339:$A$750,1,FALSE)</f>
        <v>4210002</v>
      </c>
    </row>
    <row r="71" spans="1:3" x14ac:dyDescent="0.2">
      <c r="A71" s="20" t="s">
        <v>397</v>
      </c>
      <c r="B71" s="22">
        <v>-1629.03</v>
      </c>
      <c r="C71" t="str">
        <f>VLOOKUP(A71,Sheet1!$A$339:$A$750,1,FALSE)</f>
        <v>4210005</v>
      </c>
    </row>
    <row r="72" spans="1:3" x14ac:dyDescent="0.2">
      <c r="A72" s="20" t="s">
        <v>398</v>
      </c>
      <c r="B72" s="22">
        <v>-180817.31</v>
      </c>
      <c r="C72" t="str">
        <f>VLOOKUP(A72,Sheet1!$A$339:$A$750,1,FALSE)</f>
        <v>4210007</v>
      </c>
    </row>
    <row r="73" spans="1:3" x14ac:dyDescent="0.2">
      <c r="A73" s="20" t="s">
        <v>399</v>
      </c>
      <c r="B73" s="22">
        <v>9851.2800000000007</v>
      </c>
      <c r="C73" t="str">
        <f>VLOOKUP(A73,Sheet1!$A$339:$A$750,1,FALSE)</f>
        <v>4210009</v>
      </c>
    </row>
    <row r="74" spans="1:3" x14ac:dyDescent="0.2">
      <c r="A74" s="20" t="s">
        <v>400</v>
      </c>
      <c r="B74" s="22">
        <v>-181874.98</v>
      </c>
      <c r="C74" t="str">
        <f>VLOOKUP(A74,Sheet1!$A$339:$A$750,1,FALSE)</f>
        <v>4210031</v>
      </c>
    </row>
    <row r="75" spans="1:3" x14ac:dyDescent="0.2">
      <c r="A75" s="20" t="s">
        <v>401</v>
      </c>
      <c r="B75" s="22">
        <v>555.13</v>
      </c>
      <c r="C75" t="str">
        <f>VLOOKUP(A75,Sheet1!$A$339:$A$750,1,FALSE)</f>
        <v>4210032</v>
      </c>
    </row>
    <row r="76" spans="1:3" x14ac:dyDescent="0.2">
      <c r="A76" s="20" t="s">
        <v>1444</v>
      </c>
      <c r="B76" s="22">
        <v>0</v>
      </c>
      <c r="C76" t="e">
        <f>VLOOKUP(A76,Sheet1!$A$339:$A$750,1,FALSE)</f>
        <v>#N/A</v>
      </c>
    </row>
    <row r="77" spans="1:3" x14ac:dyDescent="0.2">
      <c r="A77" s="20" t="s">
        <v>402</v>
      </c>
      <c r="B77" s="22">
        <v>-63397.32</v>
      </c>
      <c r="C77" t="str">
        <f>VLOOKUP(A77,Sheet1!$A$339:$A$750,1,FALSE)</f>
        <v>4210039</v>
      </c>
    </row>
    <row r="78" spans="1:3" x14ac:dyDescent="0.2">
      <c r="A78" s="20" t="s">
        <v>403</v>
      </c>
      <c r="B78" s="22">
        <v>0</v>
      </c>
      <c r="C78" t="e">
        <f>VLOOKUP(A78,Sheet1!$A$339:$A$750,1,FALSE)</f>
        <v>#N/A</v>
      </c>
    </row>
    <row r="79" spans="1:3" x14ac:dyDescent="0.2">
      <c r="A79" s="20" t="s">
        <v>404</v>
      </c>
      <c r="B79" s="22">
        <v>461069.76</v>
      </c>
      <c r="C79" t="str">
        <f>VLOOKUP(A79,Sheet1!$A$339:$A$750,1,FALSE)</f>
        <v>4261000</v>
      </c>
    </row>
    <row r="80" spans="1:3" x14ac:dyDescent="0.2">
      <c r="A80" s="20" t="s">
        <v>405</v>
      </c>
      <c r="B80" s="22">
        <v>63080.31</v>
      </c>
      <c r="C80" t="str">
        <f>VLOOKUP(A80,Sheet1!$A$339:$A$750,1,FALSE)</f>
        <v>4263001</v>
      </c>
    </row>
    <row r="81" spans="1:3" x14ac:dyDescent="0.2">
      <c r="A81" s="20" t="s">
        <v>406</v>
      </c>
      <c r="B81" s="22">
        <v>262419.95999999973</v>
      </c>
      <c r="C81" t="str">
        <f>VLOOKUP(A81,Sheet1!$A$339:$A$750,1,FALSE)</f>
        <v>4264000</v>
      </c>
    </row>
    <row r="82" spans="1:3" x14ac:dyDescent="0.2">
      <c r="A82" s="20" t="s">
        <v>407</v>
      </c>
      <c r="B82" s="22">
        <v>14404.89</v>
      </c>
      <c r="C82" t="str">
        <f>VLOOKUP(A82,Sheet1!$A$339:$A$750,1,FALSE)</f>
        <v>4265002</v>
      </c>
    </row>
    <row r="83" spans="1:3" x14ac:dyDescent="0.2">
      <c r="A83" s="20" t="s">
        <v>408</v>
      </c>
      <c r="B83" s="22">
        <v>57258.210000000021</v>
      </c>
      <c r="C83" t="str">
        <f>VLOOKUP(A83,Sheet1!$A$339:$A$750,1,FALSE)</f>
        <v>4265004</v>
      </c>
    </row>
    <row r="84" spans="1:3" x14ac:dyDescent="0.2">
      <c r="A84" s="20" t="s">
        <v>409</v>
      </c>
      <c r="B84" s="22">
        <v>2878.9099999999994</v>
      </c>
      <c r="C84" t="str">
        <f>VLOOKUP(A84,Sheet1!$A$339:$A$750,1,FALSE)</f>
        <v>4265007</v>
      </c>
    </row>
    <row r="85" spans="1:3" x14ac:dyDescent="0.2">
      <c r="A85" s="20" t="s">
        <v>410</v>
      </c>
      <c r="B85" s="22">
        <v>900348.34999999986</v>
      </c>
      <c r="C85" t="str">
        <f>VLOOKUP(A85,Sheet1!$A$339:$A$750,1,FALSE)</f>
        <v>4265009</v>
      </c>
    </row>
    <row r="86" spans="1:3" x14ac:dyDescent="0.2">
      <c r="A86" s="20" t="s">
        <v>411</v>
      </c>
      <c r="B86" s="22">
        <v>1679664.9400000002</v>
      </c>
      <c r="C86" t="str">
        <f>VLOOKUP(A86,Sheet1!$A$339:$A$750,1,FALSE)</f>
        <v>4265010</v>
      </c>
    </row>
    <row r="87" spans="1:3" x14ac:dyDescent="0.2">
      <c r="A87" s="20" t="s">
        <v>412</v>
      </c>
      <c r="B87" s="22">
        <v>11610.509999999998</v>
      </c>
      <c r="C87" t="str">
        <f>VLOOKUP(A87,Sheet1!$A$339:$A$750,1,FALSE)</f>
        <v>4265033</v>
      </c>
    </row>
    <row r="88" spans="1:3" x14ac:dyDescent="0.2">
      <c r="A88" s="20" t="s">
        <v>413</v>
      </c>
      <c r="B88" s="22">
        <v>10506.85</v>
      </c>
      <c r="C88" t="str">
        <f>VLOOKUP(A88,Sheet1!$A$339:$A$750,1,FALSE)</f>
        <v>4270002</v>
      </c>
    </row>
    <row r="89" spans="1:3" x14ac:dyDescent="0.2">
      <c r="A89" s="20" t="s">
        <v>414</v>
      </c>
      <c r="B89" s="22">
        <v>2176805.56</v>
      </c>
      <c r="C89" t="str">
        <f>VLOOKUP(A89,Sheet1!$A$339:$A$750,1,FALSE)</f>
        <v>4270005</v>
      </c>
    </row>
    <row r="90" spans="1:3" x14ac:dyDescent="0.2">
      <c r="A90" s="20" t="s">
        <v>415</v>
      </c>
      <c r="B90" s="22">
        <v>33998706.239999987</v>
      </c>
      <c r="C90" t="str">
        <f>VLOOKUP(A90,Sheet1!$A$339:$A$750,1,FALSE)</f>
        <v>4270006</v>
      </c>
    </row>
    <row r="91" spans="1:3" x14ac:dyDescent="0.2">
      <c r="A91" s="20" t="s">
        <v>416</v>
      </c>
      <c r="B91" s="22">
        <v>14193.18</v>
      </c>
      <c r="C91" t="str">
        <f>VLOOKUP(A91,Sheet1!$A$339:$A$750,1,FALSE)</f>
        <v>4270012</v>
      </c>
    </row>
    <row r="92" spans="1:3" x14ac:dyDescent="0.2">
      <c r="A92" s="20" t="s">
        <v>417</v>
      </c>
      <c r="B92" s="22">
        <v>5279.62</v>
      </c>
      <c r="C92" t="str">
        <f>VLOOKUP(A92,Sheet1!$A$339:$A$750,1,FALSE)</f>
        <v>4280002</v>
      </c>
    </row>
    <row r="93" spans="1:3" x14ac:dyDescent="0.2">
      <c r="A93" s="20" t="s">
        <v>418</v>
      </c>
      <c r="B93" s="22">
        <v>473998.91999999987</v>
      </c>
      <c r="C93" t="str">
        <f>VLOOKUP(A93,Sheet1!$A$339:$A$750,1,FALSE)</f>
        <v>4280006</v>
      </c>
    </row>
    <row r="94" spans="1:3" x14ac:dyDescent="0.2">
      <c r="A94" s="20" t="s">
        <v>419</v>
      </c>
      <c r="B94" s="22">
        <v>33648.520000000004</v>
      </c>
      <c r="C94" t="str">
        <f>VLOOKUP(A94,Sheet1!$A$339:$A$750,1,FALSE)</f>
        <v>4281004</v>
      </c>
    </row>
    <row r="95" spans="1:3" x14ac:dyDescent="0.2">
      <c r="A95" s="20" t="s">
        <v>420</v>
      </c>
      <c r="B95" s="22">
        <v>1050000.0899999999</v>
      </c>
      <c r="C95" t="str">
        <f>VLOOKUP(A95,Sheet1!$A$339:$A$750,1,FALSE)</f>
        <v>4300001</v>
      </c>
    </row>
    <row r="96" spans="1:3" x14ac:dyDescent="0.2">
      <c r="A96" s="20" t="s">
        <v>421</v>
      </c>
      <c r="B96" s="22">
        <v>28510.09</v>
      </c>
      <c r="C96" t="str">
        <f>VLOOKUP(A96,Sheet1!$A$339:$A$750,1,FALSE)</f>
        <v>4300003</v>
      </c>
    </row>
    <row r="97" spans="1:3" x14ac:dyDescent="0.2">
      <c r="A97" s="20" t="s">
        <v>422</v>
      </c>
      <c r="B97" s="22">
        <v>73200.400000000023</v>
      </c>
      <c r="C97" t="str">
        <f>VLOOKUP(A97,Sheet1!$A$339:$A$750,1,FALSE)</f>
        <v>4310001</v>
      </c>
    </row>
    <row r="98" spans="1:3" x14ac:dyDescent="0.2">
      <c r="A98" s="20" t="s">
        <v>423</v>
      </c>
      <c r="B98" s="22">
        <v>32734.720000000001</v>
      </c>
      <c r="C98" t="str">
        <f>VLOOKUP(A98,Sheet1!$A$339:$A$750,1,FALSE)</f>
        <v>4310002</v>
      </c>
    </row>
    <row r="99" spans="1:3" x14ac:dyDescent="0.2">
      <c r="A99" s="20" t="s">
        <v>424</v>
      </c>
      <c r="B99" s="22">
        <v>796338.98999999964</v>
      </c>
      <c r="C99" t="str">
        <f>VLOOKUP(A99,Sheet1!$A$339:$A$750,1,FALSE)</f>
        <v>4310007</v>
      </c>
    </row>
    <row r="100" spans="1:3" x14ac:dyDescent="0.2">
      <c r="A100" s="20" t="s">
        <v>425</v>
      </c>
      <c r="B100" s="22">
        <v>-28816</v>
      </c>
      <c r="C100" t="str">
        <f>VLOOKUP(A100,Sheet1!$A$339:$A$750,1,FALSE)</f>
        <v>4310023</v>
      </c>
    </row>
    <row r="101" spans="1:3" x14ac:dyDescent="0.2">
      <c r="A101" s="20" t="s">
        <v>426</v>
      </c>
      <c r="B101" s="22">
        <v>-1901266.9299999997</v>
      </c>
      <c r="C101" t="str">
        <f>VLOOKUP(A101,Sheet1!$A$339:$A$750,1,FALSE)</f>
        <v>4320000</v>
      </c>
    </row>
    <row r="102" spans="1:3" x14ac:dyDescent="0.2">
      <c r="A102" s="20" t="s">
        <v>427</v>
      </c>
      <c r="B102" s="22">
        <v>-114927663.05000001</v>
      </c>
      <c r="C102" t="str">
        <f>VLOOKUP(A102,Sheet1!$A$339:$A$750,1,FALSE)</f>
        <v>4400001</v>
      </c>
    </row>
    <row r="103" spans="1:3" x14ac:dyDescent="0.2">
      <c r="A103" s="20" t="s">
        <v>428</v>
      </c>
      <c r="B103" s="22">
        <v>-52419887.93999999</v>
      </c>
      <c r="C103" t="str">
        <f>VLOOKUP(A103,Sheet1!$A$339:$A$750,1,FALSE)</f>
        <v>4400002</v>
      </c>
    </row>
    <row r="104" spans="1:3" x14ac:dyDescent="0.2">
      <c r="A104" s="20" t="s">
        <v>429</v>
      </c>
      <c r="B104" s="22">
        <v>-74203502.280000001</v>
      </c>
      <c r="C104" t="str">
        <f>VLOOKUP(A104,Sheet1!$A$339:$A$750,1,FALSE)</f>
        <v>4400005</v>
      </c>
    </row>
    <row r="105" spans="1:3" x14ac:dyDescent="0.2">
      <c r="A105" s="20" t="s">
        <v>430</v>
      </c>
      <c r="B105" s="22">
        <v>-73708899.400000021</v>
      </c>
      <c r="C105" t="str">
        <f>VLOOKUP(A105,Sheet1!$A$339:$A$750,1,FALSE)</f>
        <v>4420001</v>
      </c>
    </row>
    <row r="106" spans="1:3" x14ac:dyDescent="0.2">
      <c r="A106" s="20" t="s">
        <v>431</v>
      </c>
      <c r="B106" s="22">
        <v>-60975872.710000008</v>
      </c>
      <c r="C106" t="str">
        <f>VLOOKUP(A106,Sheet1!$A$339:$A$750,1,FALSE)</f>
        <v>4420002</v>
      </c>
    </row>
    <row r="107" spans="1:3" x14ac:dyDescent="0.2">
      <c r="A107" s="20" t="s">
        <v>432</v>
      </c>
      <c r="B107" s="22">
        <v>-28611266.899999995</v>
      </c>
      <c r="C107" t="str">
        <f>VLOOKUP(A107,Sheet1!$A$339:$A$750,1,FALSE)</f>
        <v>4420004</v>
      </c>
    </row>
    <row r="108" spans="1:3" x14ac:dyDescent="0.2">
      <c r="A108" s="20" t="s">
        <v>1445</v>
      </c>
      <c r="B108" s="22">
        <v>0</v>
      </c>
      <c r="C108" t="e">
        <f>VLOOKUP(A108,Sheet1!$A$339:$A$750,1,FALSE)</f>
        <v>#N/A</v>
      </c>
    </row>
    <row r="109" spans="1:3" x14ac:dyDescent="0.2">
      <c r="A109" s="20" t="s">
        <v>433</v>
      </c>
      <c r="B109" s="22">
        <v>-13373087.759999998</v>
      </c>
      <c r="C109" t="str">
        <f>VLOOKUP(A109,Sheet1!$A$339:$A$750,1,FALSE)</f>
        <v>4420006</v>
      </c>
    </row>
    <row r="110" spans="1:3" x14ac:dyDescent="0.2">
      <c r="A110" s="20" t="s">
        <v>434</v>
      </c>
      <c r="B110" s="22">
        <v>-13738629.229999997</v>
      </c>
      <c r="C110" t="str">
        <f>VLOOKUP(A110,Sheet1!$A$339:$A$750,1,FALSE)</f>
        <v>4420007</v>
      </c>
    </row>
    <row r="111" spans="1:3" x14ac:dyDescent="0.2">
      <c r="A111" s="20" t="s">
        <v>435</v>
      </c>
      <c r="B111" s="22">
        <v>-43562471.719999999</v>
      </c>
      <c r="C111" t="str">
        <f>VLOOKUP(A111,Sheet1!$A$339:$A$750,1,FALSE)</f>
        <v>4420013</v>
      </c>
    </row>
    <row r="112" spans="1:3" x14ac:dyDescent="0.2">
      <c r="A112" s="20" t="s">
        <v>436</v>
      </c>
      <c r="B112" s="22">
        <v>-90186501.170000017</v>
      </c>
      <c r="C112" t="str">
        <f>VLOOKUP(A112,Sheet1!$A$339:$A$750,1,FALSE)</f>
        <v>4420016</v>
      </c>
    </row>
    <row r="113" spans="1:3" x14ac:dyDescent="0.2">
      <c r="A113" s="20" t="s">
        <v>1446</v>
      </c>
      <c r="B113" s="22">
        <v>0</v>
      </c>
      <c r="C113" t="e">
        <f>VLOOKUP(A113,Sheet1!$A$339:$A$750,1,FALSE)</f>
        <v>#N/A</v>
      </c>
    </row>
    <row r="114" spans="1:3" x14ac:dyDescent="0.2">
      <c r="A114" s="20" t="s">
        <v>437</v>
      </c>
      <c r="B114" s="22">
        <v>-1411707.3599999999</v>
      </c>
      <c r="C114" t="str">
        <f>VLOOKUP(A114,Sheet1!$A$339:$A$750,1,FALSE)</f>
        <v>4440000</v>
      </c>
    </row>
    <row r="115" spans="1:3" x14ac:dyDescent="0.2">
      <c r="A115" s="20" t="s">
        <v>438</v>
      </c>
      <c r="B115" s="22">
        <v>-330886.57</v>
      </c>
      <c r="C115" t="str">
        <f>VLOOKUP(A115,Sheet1!$A$339:$A$750,1,FALSE)</f>
        <v>4440002</v>
      </c>
    </row>
    <row r="116" spans="1:3" x14ac:dyDescent="0.2">
      <c r="A116" s="20" t="s">
        <v>1447</v>
      </c>
      <c r="B116" s="22">
        <v>0</v>
      </c>
      <c r="C116" t="e">
        <f>VLOOKUP(A116,Sheet1!$A$339:$A$750,1,FALSE)</f>
        <v>#N/A</v>
      </c>
    </row>
    <row r="117" spans="1:3" x14ac:dyDescent="0.2">
      <c r="A117" s="20" t="s">
        <v>1448</v>
      </c>
      <c r="B117" s="22">
        <v>0</v>
      </c>
      <c r="C117" t="e">
        <f>VLOOKUP(A117,Sheet1!$A$339:$A$750,1,FALSE)</f>
        <v>#N/A</v>
      </c>
    </row>
    <row r="118" spans="1:3" x14ac:dyDescent="0.2">
      <c r="A118" s="20" t="s">
        <v>439</v>
      </c>
      <c r="B118" s="22">
        <v>-3570.7000000000012</v>
      </c>
      <c r="C118" t="str">
        <f>VLOOKUP(A118,Sheet1!$A$339:$A$750,1,FALSE)</f>
        <v>4470001</v>
      </c>
    </row>
    <row r="119" spans="1:3" x14ac:dyDescent="0.2">
      <c r="A119" s="20" t="s">
        <v>440</v>
      </c>
      <c r="B119" s="22">
        <v>-997117.85199999972</v>
      </c>
      <c r="C119" t="str">
        <f>VLOOKUP(A119,Sheet1!$A$339:$A$750,1,FALSE)</f>
        <v>4470002</v>
      </c>
    </row>
    <row r="120" spans="1:3" x14ac:dyDescent="0.2">
      <c r="A120" s="20" t="s">
        <v>441</v>
      </c>
      <c r="B120" s="22">
        <v>-16025312.559999997</v>
      </c>
      <c r="C120" t="str">
        <f>VLOOKUP(A120,Sheet1!$A$339:$A$750,1,FALSE)</f>
        <v>4470006</v>
      </c>
    </row>
    <row r="121" spans="1:3" x14ac:dyDescent="0.2">
      <c r="A121" s="20" t="s">
        <v>442</v>
      </c>
      <c r="B121" s="22">
        <v>14698089.549999978</v>
      </c>
      <c r="C121" t="str">
        <f>VLOOKUP(A121,Sheet1!$A$339:$A$750,1,FALSE)</f>
        <v>4470010</v>
      </c>
    </row>
    <row r="122" spans="1:3" x14ac:dyDescent="0.2">
      <c r="A122" s="20" t="s">
        <v>443</v>
      </c>
      <c r="B122" s="22">
        <v>-2788250.4699999997</v>
      </c>
      <c r="C122" t="str">
        <f>VLOOKUP(A122,Sheet1!$A$339:$A$750,1,FALSE)</f>
        <v>4470027</v>
      </c>
    </row>
    <row r="123" spans="1:3" x14ac:dyDescent="0.2">
      <c r="A123" s="20" t="s">
        <v>444</v>
      </c>
      <c r="B123" s="22">
        <v>-1137563.3120000004</v>
      </c>
      <c r="C123" t="str">
        <f>VLOOKUP(A123,Sheet1!$A$339:$A$750,1,FALSE)</f>
        <v>4470028</v>
      </c>
    </row>
    <row r="124" spans="1:3" x14ac:dyDescent="0.2">
      <c r="A124" s="20" t="s">
        <v>445</v>
      </c>
      <c r="B124" s="22">
        <v>-3871869.09</v>
      </c>
      <c r="C124" t="str">
        <f>VLOOKUP(A124,Sheet1!$A$339:$A$750,1,FALSE)</f>
        <v>4470033</v>
      </c>
    </row>
    <row r="125" spans="1:3" x14ac:dyDescent="0.2">
      <c r="A125" s="20" t="s">
        <v>446</v>
      </c>
      <c r="B125" s="22">
        <v>-39554.459999999992</v>
      </c>
      <c r="C125" t="str">
        <f>VLOOKUP(A125,Sheet1!$A$339:$A$750,1,FALSE)</f>
        <v>4470035</v>
      </c>
    </row>
    <row r="126" spans="1:3" x14ac:dyDescent="0.2">
      <c r="A126" s="20" t="s">
        <v>447</v>
      </c>
      <c r="B126" s="22">
        <v>123.73000000000002</v>
      </c>
      <c r="C126" t="str">
        <f>VLOOKUP(A126,Sheet1!$A$339:$A$750,1,FALSE)</f>
        <v>4470066</v>
      </c>
    </row>
    <row r="127" spans="1:3" s="26" customFormat="1" x14ac:dyDescent="0.2">
      <c r="A127" s="24" t="s">
        <v>1449</v>
      </c>
      <c r="B127" s="25">
        <v>-418829867.29000002</v>
      </c>
      <c r="C127" s="26" t="e">
        <f>VLOOKUP(A127,Sheet1!$A$339:$A$750,1,FALSE)</f>
        <v>#N/A</v>
      </c>
    </row>
    <row r="128" spans="1:3" s="26" customFormat="1" x14ac:dyDescent="0.2">
      <c r="A128" s="24" t="s">
        <v>1484</v>
      </c>
      <c r="B128" s="25">
        <v>418829867.29000002</v>
      </c>
      <c r="C128" s="26" t="e">
        <f>VLOOKUP(A128,Sheet1!$A$339:$A$750,1,FALSE)</f>
        <v>#N/A</v>
      </c>
    </row>
    <row r="129" spans="1:3" x14ac:dyDescent="0.2">
      <c r="A129" s="20" t="s">
        <v>448</v>
      </c>
      <c r="B129" s="22">
        <v>-119588.70000000004</v>
      </c>
      <c r="C129" t="str">
        <f>VLOOKUP(A129,Sheet1!$A$339:$A$750,1,FALSE)</f>
        <v>4470081</v>
      </c>
    </row>
    <row r="130" spans="1:3" x14ac:dyDescent="0.2">
      <c r="A130" s="20" t="s">
        <v>449</v>
      </c>
      <c r="B130" s="22">
        <v>-722279.45000000251</v>
      </c>
      <c r="C130" t="str">
        <f>VLOOKUP(A130,Sheet1!$A$339:$A$750,1,FALSE)</f>
        <v>4470082</v>
      </c>
    </row>
    <row r="131" spans="1:3" x14ac:dyDescent="0.2">
      <c r="A131" s="20" t="s">
        <v>450</v>
      </c>
      <c r="B131" s="22">
        <v>-112332337.82999998</v>
      </c>
      <c r="C131" t="str">
        <f>VLOOKUP(A131,Sheet1!$A$339:$A$750,1,FALSE)</f>
        <v>4470089</v>
      </c>
    </row>
    <row r="132" spans="1:3" x14ac:dyDescent="0.2">
      <c r="A132" s="20" t="s">
        <v>451</v>
      </c>
      <c r="B132" s="22">
        <v>20004934.199999999</v>
      </c>
      <c r="C132" t="str">
        <f>VLOOKUP(A132,Sheet1!$A$339:$A$750,1,FALSE)</f>
        <v>4470093</v>
      </c>
    </row>
    <row r="133" spans="1:3" x14ac:dyDescent="0.2">
      <c r="A133" s="20" t="s">
        <v>452</v>
      </c>
      <c r="B133" s="22">
        <v>2782691.7499999981</v>
      </c>
      <c r="C133" t="str">
        <f>VLOOKUP(A133,Sheet1!$A$339:$A$750,1,FALSE)</f>
        <v>4470098</v>
      </c>
    </row>
    <row r="134" spans="1:3" x14ac:dyDescent="0.2">
      <c r="A134" s="20" t="s">
        <v>453</v>
      </c>
      <c r="B134" s="22">
        <v>-549664.01</v>
      </c>
      <c r="C134" t="str">
        <f>VLOOKUP(A134,Sheet1!$A$339:$A$750,1,FALSE)</f>
        <v>4470099</v>
      </c>
    </row>
    <row r="135" spans="1:3" x14ac:dyDescent="0.2">
      <c r="A135" s="20" t="s">
        <v>454</v>
      </c>
      <c r="B135" s="22">
        <v>-827286.53999999992</v>
      </c>
      <c r="C135" t="str">
        <f>VLOOKUP(A135,Sheet1!$A$339:$A$750,1,FALSE)</f>
        <v>4470100</v>
      </c>
    </row>
    <row r="136" spans="1:3" x14ac:dyDescent="0.2">
      <c r="A136" s="20" t="s">
        <v>455</v>
      </c>
      <c r="B136" s="22">
        <v>-9650962.3599999957</v>
      </c>
      <c r="C136" t="str">
        <f>VLOOKUP(A136,Sheet1!$A$339:$A$750,1,FALSE)</f>
        <v>4470101</v>
      </c>
    </row>
    <row r="137" spans="1:3" x14ac:dyDescent="0.2">
      <c r="A137" s="20" t="s">
        <v>456</v>
      </c>
      <c r="B137" s="22">
        <v>-154188501.74000001</v>
      </c>
      <c r="C137" t="str">
        <f>VLOOKUP(A137,Sheet1!$A$339:$A$750,1,FALSE)</f>
        <v>4470103</v>
      </c>
    </row>
    <row r="138" spans="1:3" x14ac:dyDescent="0.2">
      <c r="A138" s="20" t="s">
        <v>457</v>
      </c>
      <c r="B138" s="22">
        <v>358.05</v>
      </c>
      <c r="C138" t="str">
        <f>VLOOKUP(A138,Sheet1!$A$339:$A$750,1,FALSE)</f>
        <v>4470106</v>
      </c>
    </row>
    <row r="139" spans="1:3" x14ac:dyDescent="0.2">
      <c r="A139" s="20" t="s">
        <v>458</v>
      </c>
      <c r="B139" s="22">
        <v>-8673.4100000000053</v>
      </c>
      <c r="C139" t="str">
        <f>VLOOKUP(A139,Sheet1!$A$339:$A$750,1,FALSE)</f>
        <v>4470107</v>
      </c>
    </row>
    <row r="140" spans="1:3" x14ac:dyDescent="0.2">
      <c r="A140" s="20" t="s">
        <v>459</v>
      </c>
      <c r="B140" s="22">
        <v>36316.049999999988</v>
      </c>
      <c r="C140" t="str">
        <f>VLOOKUP(A140,Sheet1!$A$339:$A$750,1,FALSE)</f>
        <v>4470109</v>
      </c>
    </row>
    <row r="141" spans="1:3" x14ac:dyDescent="0.2">
      <c r="A141" s="20" t="s">
        <v>460</v>
      </c>
      <c r="B141" s="22">
        <v>-34377.739999999991</v>
      </c>
      <c r="C141" t="str">
        <f>VLOOKUP(A141,Sheet1!$A$339:$A$750,1,FALSE)</f>
        <v>4470110</v>
      </c>
    </row>
    <row r="142" spans="1:3" x14ac:dyDescent="0.2">
      <c r="A142" s="20" t="s">
        <v>461</v>
      </c>
      <c r="B142" s="22">
        <v>-4943.2700000000004</v>
      </c>
      <c r="C142" t="str">
        <f>VLOOKUP(A142,Sheet1!$A$339:$A$750,1,FALSE)</f>
        <v>4470112</v>
      </c>
    </row>
    <row r="143" spans="1:3" x14ac:dyDescent="0.2">
      <c r="A143" s="20" t="s">
        <v>462</v>
      </c>
      <c r="B143" s="22">
        <v>-14216.969999999996</v>
      </c>
      <c r="C143" t="str">
        <f>VLOOKUP(A143,Sheet1!$A$339:$A$750,1,FALSE)</f>
        <v>4470115</v>
      </c>
    </row>
    <row r="144" spans="1:3" x14ac:dyDescent="0.2">
      <c r="A144" s="20" t="s">
        <v>463</v>
      </c>
      <c r="B144" s="22">
        <v>-53562.670000000006</v>
      </c>
      <c r="C144" t="str">
        <f>VLOOKUP(A144,Sheet1!$A$339:$A$750,1,FALSE)</f>
        <v>4470116</v>
      </c>
    </row>
    <row r="145" spans="1:3" x14ac:dyDescent="0.2">
      <c r="A145" s="20" t="s">
        <v>464</v>
      </c>
      <c r="B145" s="22">
        <v>-0.84000000000000008</v>
      </c>
      <c r="C145" t="str">
        <f>VLOOKUP(A145,Sheet1!$A$339:$A$750,1,FALSE)</f>
        <v>4470124</v>
      </c>
    </row>
    <row r="146" spans="1:3" x14ac:dyDescent="0.2">
      <c r="A146" s="20" t="s">
        <v>465</v>
      </c>
      <c r="B146" s="22">
        <v>28632133.769999996</v>
      </c>
      <c r="C146" t="str">
        <f>VLOOKUP(A146,Sheet1!$A$339:$A$750,1,FALSE)</f>
        <v>4470126</v>
      </c>
    </row>
    <row r="147" spans="1:3" x14ac:dyDescent="0.2">
      <c r="A147" s="20" t="s">
        <v>466</v>
      </c>
      <c r="B147" s="22">
        <v>-14455691</v>
      </c>
      <c r="C147" t="str">
        <f>VLOOKUP(A147,Sheet1!$A$339:$A$750,1,FALSE)</f>
        <v>4470128</v>
      </c>
    </row>
    <row r="148" spans="1:3" x14ac:dyDescent="0.2">
      <c r="A148" s="20" t="s">
        <v>467</v>
      </c>
      <c r="B148" s="22">
        <v>0</v>
      </c>
      <c r="C148" t="e">
        <f>VLOOKUP(A148,Sheet1!$A$339:$A$750,1,FALSE)</f>
        <v>#N/A</v>
      </c>
    </row>
    <row r="149" spans="1:3" x14ac:dyDescent="0.2">
      <c r="A149" s="20" t="s">
        <v>468</v>
      </c>
      <c r="B149" s="22">
        <v>-104.97999999994084</v>
      </c>
      <c r="C149" t="str">
        <f>VLOOKUP(A149,Sheet1!$A$339:$A$750,1,FALSE)</f>
        <v>4470141</v>
      </c>
    </row>
    <row r="150" spans="1:3" x14ac:dyDescent="0.2">
      <c r="A150" s="20" t="s">
        <v>469</v>
      </c>
      <c r="B150" s="22">
        <v>-2242312.4399999995</v>
      </c>
      <c r="C150" t="str">
        <f>VLOOKUP(A150,Sheet1!$A$339:$A$750,1,FALSE)</f>
        <v>4470143</v>
      </c>
    </row>
    <row r="151" spans="1:3" x14ac:dyDescent="0.2">
      <c r="A151" s="20" t="s">
        <v>470</v>
      </c>
      <c r="B151" s="22">
        <v>-318</v>
      </c>
      <c r="C151" t="str">
        <f>VLOOKUP(A151,Sheet1!$A$339:$A$750,1,FALSE)</f>
        <v>4470144</v>
      </c>
    </row>
    <row r="152" spans="1:3" x14ac:dyDescent="0.2">
      <c r="A152" s="20" t="s">
        <v>471</v>
      </c>
      <c r="B152" s="22">
        <v>-22807.12000000005</v>
      </c>
      <c r="C152" t="str">
        <f>VLOOKUP(A152,Sheet1!$A$339:$A$750,1,FALSE)</f>
        <v>4470150</v>
      </c>
    </row>
    <row r="153" spans="1:3" x14ac:dyDescent="0.2">
      <c r="A153" s="20" t="s">
        <v>472</v>
      </c>
      <c r="B153" s="22">
        <v>326485.32999999996</v>
      </c>
      <c r="C153" t="str">
        <f>VLOOKUP(A153,Sheet1!$A$339:$A$750,1,FALSE)</f>
        <v>4470155</v>
      </c>
    </row>
    <row r="154" spans="1:3" x14ac:dyDescent="0.2">
      <c r="A154" s="20" t="s">
        <v>473</v>
      </c>
      <c r="B154" s="22">
        <v>-326485.32999999996</v>
      </c>
      <c r="C154" t="str">
        <f>VLOOKUP(A154,Sheet1!$A$339:$A$750,1,FALSE)</f>
        <v>4470156</v>
      </c>
    </row>
    <row r="155" spans="1:3" x14ac:dyDescent="0.2">
      <c r="A155" s="20" t="s">
        <v>474</v>
      </c>
      <c r="B155" s="22">
        <v>18647.830000000002</v>
      </c>
      <c r="C155" t="str">
        <f>VLOOKUP(A155,Sheet1!$A$339:$A$750,1,FALSE)</f>
        <v>4470168</v>
      </c>
    </row>
    <row r="156" spans="1:3" x14ac:dyDescent="0.2">
      <c r="A156" s="20" t="s">
        <v>475</v>
      </c>
      <c r="B156" s="22">
        <v>-2274237.4589999998</v>
      </c>
      <c r="C156" t="str">
        <f>VLOOKUP(A156,Sheet1!$A$339:$A$750,1,FALSE)</f>
        <v>4470170</v>
      </c>
    </row>
    <row r="157" spans="1:3" x14ac:dyDescent="0.2">
      <c r="A157" s="20" t="s">
        <v>1450</v>
      </c>
      <c r="B157" s="22">
        <v>0</v>
      </c>
      <c r="C157" t="e">
        <f>VLOOKUP(A157,Sheet1!$A$339:$A$750,1,FALSE)</f>
        <v>#N/A</v>
      </c>
    </row>
    <row r="158" spans="1:3" x14ac:dyDescent="0.2">
      <c r="A158" s="20" t="s">
        <v>476</v>
      </c>
      <c r="B158" s="22">
        <v>-6635.2800000000043</v>
      </c>
      <c r="C158" t="str">
        <f>VLOOKUP(A158,Sheet1!$A$339:$A$750,1,FALSE)</f>
        <v>4470174</v>
      </c>
    </row>
    <row r="159" spans="1:3" x14ac:dyDescent="0.2">
      <c r="A159" s="20" t="s">
        <v>477</v>
      </c>
      <c r="B159" s="22">
        <v>482908.96000000008</v>
      </c>
      <c r="C159" t="str">
        <f>VLOOKUP(A159,Sheet1!$A$339:$A$750,1,FALSE)</f>
        <v>4470175</v>
      </c>
    </row>
    <row r="160" spans="1:3" x14ac:dyDescent="0.2">
      <c r="A160" s="20" t="s">
        <v>478</v>
      </c>
      <c r="B160" s="22">
        <v>-482908.96000000008</v>
      </c>
      <c r="C160" t="str">
        <f>VLOOKUP(A160,Sheet1!$A$339:$A$750,1,FALSE)</f>
        <v>4470176</v>
      </c>
    </row>
    <row r="161" spans="1:3" x14ac:dyDescent="0.2">
      <c r="A161" s="20" t="s">
        <v>479</v>
      </c>
      <c r="B161" s="22">
        <v>139088.54</v>
      </c>
      <c r="C161" t="str">
        <f>VLOOKUP(A161,Sheet1!$A$339:$A$750,1,FALSE)</f>
        <v>4470180</v>
      </c>
    </row>
    <row r="162" spans="1:3" x14ac:dyDescent="0.2">
      <c r="A162" s="20" t="s">
        <v>480</v>
      </c>
      <c r="B162" s="22">
        <v>-139088.54</v>
      </c>
      <c r="C162" t="str">
        <f>VLOOKUP(A162,Sheet1!$A$339:$A$750,1,FALSE)</f>
        <v>4470181</v>
      </c>
    </row>
    <row r="163" spans="1:3" x14ac:dyDescent="0.2">
      <c r="A163" s="20" t="s">
        <v>481</v>
      </c>
      <c r="B163" s="22">
        <v>-1937677.18</v>
      </c>
      <c r="C163" t="str">
        <f>VLOOKUP(A163,Sheet1!$A$339:$A$750,1,FALSE)</f>
        <v>4470202</v>
      </c>
    </row>
    <row r="164" spans="1:3" x14ac:dyDescent="0.2">
      <c r="A164" s="20" t="s">
        <v>482</v>
      </c>
      <c r="B164" s="22">
        <v>5537329.1600000001</v>
      </c>
      <c r="C164" t="str">
        <f>VLOOKUP(A164,Sheet1!$A$339:$A$750,1,FALSE)</f>
        <v>4470203</v>
      </c>
    </row>
    <row r="165" spans="1:3" x14ac:dyDescent="0.2">
      <c r="A165" s="20" t="s">
        <v>483</v>
      </c>
      <c r="B165" s="22">
        <v>0.04</v>
      </c>
      <c r="C165" t="str">
        <f>VLOOKUP(A165,Sheet1!$A$339:$A$750,1,FALSE)</f>
        <v>4470204</v>
      </c>
    </row>
    <row r="166" spans="1:3" x14ac:dyDescent="0.2">
      <c r="A166" s="20" t="s">
        <v>484</v>
      </c>
      <c r="B166" s="22">
        <v>-1868448.43</v>
      </c>
      <c r="C166" t="str">
        <f>VLOOKUP(A166,Sheet1!$A$339:$A$750,1,FALSE)</f>
        <v>4470206</v>
      </c>
    </row>
    <row r="167" spans="1:3" x14ac:dyDescent="0.2">
      <c r="A167" s="20" t="s">
        <v>485</v>
      </c>
      <c r="B167" s="22">
        <v>15647822.899999995</v>
      </c>
      <c r="C167" t="str">
        <f>VLOOKUP(A167,Sheet1!$A$339:$A$750,1,FALSE)</f>
        <v>4470207</v>
      </c>
    </row>
    <row r="168" spans="1:3" x14ac:dyDescent="0.2">
      <c r="A168" s="20" t="s">
        <v>486</v>
      </c>
      <c r="B168" s="22">
        <v>-2455074.8400000003</v>
      </c>
      <c r="C168" t="str">
        <f>VLOOKUP(A168,Sheet1!$A$339:$A$750,1,FALSE)</f>
        <v>4470208</v>
      </c>
    </row>
    <row r="169" spans="1:3" x14ac:dyDescent="0.2">
      <c r="A169" s="20" t="s">
        <v>487</v>
      </c>
      <c r="B169" s="22">
        <v>14804121.669999998</v>
      </c>
      <c r="C169" t="str">
        <f>VLOOKUP(A169,Sheet1!$A$339:$A$750,1,FALSE)</f>
        <v>4470209</v>
      </c>
    </row>
    <row r="170" spans="1:3" x14ac:dyDescent="0.2">
      <c r="A170" s="20" t="s">
        <v>488</v>
      </c>
      <c r="B170" s="22">
        <v>-28587.08</v>
      </c>
      <c r="C170" t="str">
        <f>VLOOKUP(A170,Sheet1!$A$339:$A$750,1,FALSE)</f>
        <v>4470214</v>
      </c>
    </row>
    <row r="171" spans="1:3" x14ac:dyDescent="0.2">
      <c r="A171" s="20" t="s">
        <v>489</v>
      </c>
      <c r="B171" s="22">
        <v>-184598.92000000004</v>
      </c>
      <c r="C171" t="str">
        <f>VLOOKUP(A171,Sheet1!$A$339:$A$750,1,FALSE)</f>
        <v>4470220</v>
      </c>
    </row>
    <row r="172" spans="1:3" x14ac:dyDescent="0.2">
      <c r="A172" s="20" t="s">
        <v>490</v>
      </c>
      <c r="B172" s="22">
        <v>-42867.840000000004</v>
      </c>
      <c r="C172" t="str">
        <f>VLOOKUP(A172,Sheet1!$A$339:$A$750,1,FALSE)</f>
        <v>4470221</v>
      </c>
    </row>
    <row r="173" spans="1:3" x14ac:dyDescent="0.2">
      <c r="A173" s="20" t="s">
        <v>491</v>
      </c>
      <c r="B173" s="22">
        <v>-568358.8400000002</v>
      </c>
      <c r="C173" t="str">
        <f>VLOOKUP(A173,Sheet1!$A$339:$A$750,1,FALSE)</f>
        <v>4470222</v>
      </c>
    </row>
    <row r="174" spans="1:3" x14ac:dyDescent="0.2">
      <c r="A174" s="20" t="s">
        <v>1451</v>
      </c>
      <c r="B174" s="22">
        <v>0</v>
      </c>
      <c r="C174" t="e">
        <f>VLOOKUP(A174,Sheet1!$A$339:$A$750,1,FALSE)</f>
        <v>#N/A</v>
      </c>
    </row>
    <row r="175" spans="1:3" x14ac:dyDescent="0.2">
      <c r="A175" s="20" t="s">
        <v>492</v>
      </c>
      <c r="B175" s="22">
        <v>-71157.539999999994</v>
      </c>
      <c r="C175" t="str">
        <f>VLOOKUP(A175,Sheet1!$A$339:$A$750,1,FALSE)</f>
        <v>4491003</v>
      </c>
    </row>
    <row r="176" spans="1:3" x14ac:dyDescent="0.2">
      <c r="A176" s="20" t="s">
        <v>493</v>
      </c>
      <c r="B176" s="22">
        <v>-3643763.5700000003</v>
      </c>
      <c r="C176" t="str">
        <f>VLOOKUP(A176,Sheet1!$A$339:$A$750,1,FALSE)</f>
        <v>4500000</v>
      </c>
    </row>
    <row r="177" spans="1:3" x14ac:dyDescent="0.2">
      <c r="A177" s="20" t="s">
        <v>494</v>
      </c>
      <c r="B177" s="22">
        <v>-385608.83999999997</v>
      </c>
      <c r="C177" t="str">
        <f>VLOOKUP(A177,Sheet1!$A$339:$A$750,1,FALSE)</f>
        <v>4510001</v>
      </c>
    </row>
    <row r="178" spans="1:3" x14ac:dyDescent="0.2">
      <c r="A178" s="20" t="s">
        <v>495</v>
      </c>
      <c r="B178" s="22">
        <v>-777539.23999999953</v>
      </c>
      <c r="C178" t="str">
        <f>VLOOKUP(A178,Sheet1!$A$339:$A$750,1,FALSE)</f>
        <v>4540001</v>
      </c>
    </row>
    <row r="179" spans="1:3" x14ac:dyDescent="0.2">
      <c r="A179" s="20" t="s">
        <v>496</v>
      </c>
      <c r="B179" s="22">
        <v>-109327.90000000018</v>
      </c>
      <c r="C179" t="str">
        <f>VLOOKUP(A179,Sheet1!$A$339:$A$750,1,FALSE)</f>
        <v>4540002</v>
      </c>
    </row>
    <row r="180" spans="1:3" x14ac:dyDescent="0.2">
      <c r="A180" s="20" t="s">
        <v>497</v>
      </c>
      <c r="B180" s="22">
        <v>-94599.920000000013</v>
      </c>
      <c r="C180" t="str">
        <f>VLOOKUP(A180,Sheet1!$A$339:$A$750,1,FALSE)</f>
        <v>4540004</v>
      </c>
    </row>
    <row r="181" spans="1:3" x14ac:dyDescent="0.2">
      <c r="A181" s="20" t="s">
        <v>498</v>
      </c>
      <c r="B181" s="22">
        <v>-4840671.6499999994</v>
      </c>
      <c r="C181" t="str">
        <f>VLOOKUP(A181,Sheet1!$A$339:$A$750,1,FALSE)</f>
        <v>4540005</v>
      </c>
    </row>
    <row r="182" spans="1:3" x14ac:dyDescent="0.2">
      <c r="A182" s="20" t="s">
        <v>499</v>
      </c>
      <c r="B182" s="22">
        <v>-22774.442999999999</v>
      </c>
      <c r="C182" t="str">
        <f>VLOOKUP(A182,Sheet1!$A$339:$A$750,1,FALSE)</f>
        <v>4560001</v>
      </c>
    </row>
    <row r="183" spans="1:3" x14ac:dyDescent="0.2">
      <c r="A183" s="20" t="s">
        <v>500</v>
      </c>
      <c r="B183" s="22">
        <v>-5225913.3599999994</v>
      </c>
      <c r="C183" t="str">
        <f>VLOOKUP(A183,Sheet1!$A$339:$A$750,1,FALSE)</f>
        <v>4560007</v>
      </c>
    </row>
    <row r="184" spans="1:3" x14ac:dyDescent="0.2">
      <c r="A184" s="20" t="s">
        <v>501</v>
      </c>
      <c r="B184" s="22">
        <v>-396924.17000000004</v>
      </c>
      <c r="C184" t="str">
        <f>VLOOKUP(A184,Sheet1!$A$339:$A$750,1,FALSE)</f>
        <v>4560015</v>
      </c>
    </row>
    <row r="185" spans="1:3" x14ac:dyDescent="0.2">
      <c r="A185" s="20" t="s">
        <v>1452</v>
      </c>
      <c r="B185" s="22">
        <v>3.5470293369144201E-10</v>
      </c>
      <c r="C185" t="e">
        <f>VLOOKUP(A185,Sheet1!$A$339:$A$750,1,FALSE)</f>
        <v>#N/A</v>
      </c>
    </row>
    <row r="186" spans="1:3" x14ac:dyDescent="0.2">
      <c r="A186" s="20" t="s">
        <v>1453</v>
      </c>
      <c r="B186" s="22">
        <v>0</v>
      </c>
      <c r="C186" t="e">
        <f>VLOOKUP(A186,Sheet1!$A$339:$A$750,1,FALSE)</f>
        <v>#N/A</v>
      </c>
    </row>
    <row r="187" spans="1:3" s="26" customFormat="1" x14ac:dyDescent="0.2">
      <c r="A187" s="24" t="s">
        <v>1454</v>
      </c>
      <c r="B187" s="25">
        <v>-33657587.469999999</v>
      </c>
      <c r="C187" s="26" t="e">
        <f>VLOOKUP(A187,Sheet1!$A$339:$A$750,1,FALSE)</f>
        <v>#N/A</v>
      </c>
    </row>
    <row r="188" spans="1:3" s="26" customFormat="1" x14ac:dyDescent="0.2">
      <c r="A188" s="24" t="s">
        <v>1488</v>
      </c>
      <c r="B188" s="25">
        <v>33657587.469999999</v>
      </c>
      <c r="C188" s="26" t="e">
        <f>VLOOKUP(A188,Sheet1!$A$339:$A$750,1,FALSE)</f>
        <v>#N/A</v>
      </c>
    </row>
    <row r="189" spans="1:3" x14ac:dyDescent="0.2">
      <c r="A189" s="20" t="s">
        <v>502</v>
      </c>
      <c r="B189" s="22">
        <v>-2290.7099999999991</v>
      </c>
      <c r="C189" t="str">
        <f>VLOOKUP(A189,Sheet1!$A$339:$A$750,1,FALSE)</f>
        <v>4560050</v>
      </c>
    </row>
    <row r="190" spans="1:3" x14ac:dyDescent="0.2">
      <c r="A190" s="20" t="s">
        <v>1455</v>
      </c>
      <c r="B190" s="22">
        <v>0</v>
      </c>
      <c r="C190" t="e">
        <f>VLOOKUP(A190,Sheet1!$A$339:$A$750,1,FALSE)</f>
        <v>#N/A</v>
      </c>
    </row>
    <row r="191" spans="1:3" x14ac:dyDescent="0.2">
      <c r="A191" s="20" t="s">
        <v>1456</v>
      </c>
      <c r="B191" s="22">
        <v>0</v>
      </c>
      <c r="C191" t="e">
        <f>VLOOKUP(A191,Sheet1!$A$339:$A$750,1,FALSE)</f>
        <v>#N/A</v>
      </c>
    </row>
    <row r="192" spans="1:3" x14ac:dyDescent="0.2">
      <c r="A192" s="20" t="s">
        <v>503</v>
      </c>
      <c r="B192" s="22">
        <v>-6163.5099999999948</v>
      </c>
      <c r="C192" t="str">
        <f>VLOOKUP(A192,Sheet1!$A$339:$A$750,1,FALSE)</f>
        <v>4561002</v>
      </c>
    </row>
    <row r="193" spans="1:3" x14ac:dyDescent="0.2">
      <c r="A193" s="20" t="s">
        <v>504</v>
      </c>
      <c r="B193" s="22">
        <v>-82885.289999999979</v>
      </c>
      <c r="C193" t="str">
        <f>VLOOKUP(A193,Sheet1!$A$339:$A$750,1,FALSE)</f>
        <v>4561003</v>
      </c>
    </row>
    <row r="194" spans="1:3" x14ac:dyDescent="0.2">
      <c r="A194" s="20" t="s">
        <v>505</v>
      </c>
      <c r="B194" s="22">
        <v>-680081.75</v>
      </c>
      <c r="C194" t="str">
        <f>VLOOKUP(A194,Sheet1!$A$339:$A$750,1,FALSE)</f>
        <v>4561005</v>
      </c>
    </row>
    <row r="195" spans="1:3" x14ac:dyDescent="0.2">
      <c r="A195" s="20" t="s">
        <v>506</v>
      </c>
      <c r="B195" s="22">
        <v>-290664.24999999988</v>
      </c>
      <c r="C195" t="str">
        <f>VLOOKUP(A195,Sheet1!$A$339:$A$750,1,FALSE)</f>
        <v>4561006</v>
      </c>
    </row>
    <row r="196" spans="1:3" x14ac:dyDescent="0.2">
      <c r="A196" s="20" t="s">
        <v>507</v>
      </c>
      <c r="B196" s="22">
        <v>-15157771.179999996</v>
      </c>
      <c r="C196" t="str">
        <f>VLOOKUP(A196,Sheet1!$A$339:$A$750,1,FALSE)</f>
        <v>4561007</v>
      </c>
    </row>
    <row r="197" spans="1:3" x14ac:dyDescent="0.2">
      <c r="A197" s="20" t="s">
        <v>508</v>
      </c>
      <c r="B197" s="22">
        <v>-58487.22</v>
      </c>
      <c r="C197" t="str">
        <f>VLOOKUP(A197,Sheet1!$A$339:$A$750,1,FALSE)</f>
        <v>4561019</v>
      </c>
    </row>
    <row r="198" spans="1:3" x14ac:dyDescent="0.2">
      <c r="A198" s="20" t="s">
        <v>1457</v>
      </c>
      <c r="B198" s="22">
        <v>0</v>
      </c>
      <c r="C198" t="e">
        <f>VLOOKUP(A198,Sheet1!$A$339:$A$750,1,FALSE)</f>
        <v>#N/A</v>
      </c>
    </row>
    <row r="199" spans="1:3" x14ac:dyDescent="0.2">
      <c r="A199" s="20" t="s">
        <v>509</v>
      </c>
      <c r="B199" s="22">
        <v>-6027.380000000001</v>
      </c>
      <c r="C199" t="str">
        <f>VLOOKUP(A199,Sheet1!$A$339:$A$750,1,FALSE)</f>
        <v>4561028</v>
      </c>
    </row>
    <row r="200" spans="1:3" x14ac:dyDescent="0.2">
      <c r="A200" s="20" t="s">
        <v>510</v>
      </c>
      <c r="B200" s="22">
        <v>-2755267.3600000003</v>
      </c>
      <c r="C200" t="str">
        <f>VLOOKUP(A200,Sheet1!$A$339:$A$750,1,FALSE)</f>
        <v>4561029</v>
      </c>
    </row>
    <row r="201" spans="1:3" x14ac:dyDescent="0.2">
      <c r="A201" s="20" t="s">
        <v>511</v>
      </c>
      <c r="B201" s="22">
        <v>-44910.78</v>
      </c>
      <c r="C201" t="str">
        <f>VLOOKUP(A201,Sheet1!$A$339:$A$750,1,FALSE)</f>
        <v>4561030</v>
      </c>
    </row>
    <row r="202" spans="1:3" x14ac:dyDescent="0.2">
      <c r="A202" s="20" t="s">
        <v>512</v>
      </c>
      <c r="B202" s="22">
        <v>-38131407.499999993</v>
      </c>
      <c r="C202" t="str">
        <f>VLOOKUP(A202,Sheet1!$A$339:$A$750,1,FALSE)</f>
        <v>4561033</v>
      </c>
    </row>
    <row r="203" spans="1:3" x14ac:dyDescent="0.2">
      <c r="A203" s="20" t="s">
        <v>513</v>
      </c>
      <c r="B203" s="22">
        <v>-614791.77999999991</v>
      </c>
      <c r="C203" t="str">
        <f>VLOOKUP(A203,Sheet1!$A$339:$A$750,1,FALSE)</f>
        <v>4561034</v>
      </c>
    </row>
    <row r="204" spans="1:3" x14ac:dyDescent="0.2">
      <c r="A204" s="20" t="s">
        <v>514</v>
      </c>
      <c r="B204" s="22">
        <v>37238857.889999993</v>
      </c>
      <c r="C204" t="str">
        <f>VLOOKUP(A204,Sheet1!$A$339:$A$750,1,FALSE)</f>
        <v>4561035</v>
      </c>
    </row>
    <row r="205" spans="1:3" x14ac:dyDescent="0.2">
      <c r="A205" s="20" t="s">
        <v>515</v>
      </c>
      <c r="B205" s="22">
        <v>614745.73</v>
      </c>
      <c r="C205" t="str">
        <f>VLOOKUP(A205,Sheet1!$A$339:$A$750,1,FALSE)</f>
        <v>4561036</v>
      </c>
    </row>
    <row r="206" spans="1:3" x14ac:dyDescent="0.2">
      <c r="A206" s="20" t="s">
        <v>516</v>
      </c>
      <c r="B206" s="22">
        <v>-472738.73</v>
      </c>
      <c r="C206" t="str">
        <f>VLOOKUP(A206,Sheet1!$A$339:$A$750,1,FALSE)</f>
        <v>4561058</v>
      </c>
    </row>
    <row r="207" spans="1:3" x14ac:dyDescent="0.2">
      <c r="A207" s="20" t="s">
        <v>517</v>
      </c>
      <c r="B207" s="22">
        <v>-476930.97000000003</v>
      </c>
      <c r="C207" t="str">
        <f>VLOOKUP(A207,Sheet1!$A$339:$A$750,1,FALSE)</f>
        <v>4561059</v>
      </c>
    </row>
    <row r="208" spans="1:3" x14ac:dyDescent="0.2">
      <c r="A208" s="20" t="s">
        <v>518</v>
      </c>
      <c r="B208" s="22">
        <v>459418.42999999982</v>
      </c>
      <c r="C208" t="str">
        <f>VLOOKUP(A208,Sheet1!$A$339:$A$750,1,FALSE)</f>
        <v>4561060</v>
      </c>
    </row>
    <row r="209" spans="1:3" x14ac:dyDescent="0.2">
      <c r="A209" s="20" t="s">
        <v>519</v>
      </c>
      <c r="B209" s="22">
        <v>-34876.37000000001</v>
      </c>
      <c r="C209" t="str">
        <f>VLOOKUP(A209,Sheet1!$A$339:$A$750,1,FALSE)</f>
        <v>4561061</v>
      </c>
    </row>
    <row r="210" spans="1:3" x14ac:dyDescent="0.2">
      <c r="A210" s="20" t="s">
        <v>520</v>
      </c>
      <c r="B210" s="22">
        <v>1509483.58</v>
      </c>
      <c r="C210" t="str">
        <f>VLOOKUP(A210,Sheet1!$A$339:$A$750,1,FALSE)</f>
        <v>4561062</v>
      </c>
    </row>
    <row r="211" spans="1:3" x14ac:dyDescent="0.2">
      <c r="A211" s="20" t="s">
        <v>521</v>
      </c>
      <c r="B211" s="22">
        <v>-1901476.9099999997</v>
      </c>
      <c r="C211" t="str">
        <f>VLOOKUP(A211,Sheet1!$A$339:$A$750,1,FALSE)</f>
        <v>4561063</v>
      </c>
    </row>
    <row r="212" spans="1:3" x14ac:dyDescent="0.2">
      <c r="A212" s="20" t="s">
        <v>522</v>
      </c>
      <c r="B212" s="22">
        <v>-146253.9</v>
      </c>
      <c r="C212" t="str">
        <f>VLOOKUP(A212,Sheet1!$A$339:$A$750,1,FALSE)</f>
        <v>4561064</v>
      </c>
    </row>
    <row r="213" spans="1:3" x14ac:dyDescent="0.2">
      <c r="A213" s="20" t="s">
        <v>523</v>
      </c>
      <c r="B213" s="22">
        <v>-860979.94000000018</v>
      </c>
      <c r="C213" t="str">
        <f>VLOOKUP(A213,Sheet1!$A$339:$A$750,1,FALSE)</f>
        <v>4561065</v>
      </c>
    </row>
    <row r="214" spans="1:3" x14ac:dyDescent="0.2">
      <c r="A214" s="20" t="s">
        <v>524</v>
      </c>
      <c r="B214" s="22">
        <v>3295535.3799999994</v>
      </c>
      <c r="C214" t="str">
        <f>VLOOKUP(A214,Sheet1!$A$339:$A$750,1,FALSE)</f>
        <v>5000000</v>
      </c>
    </row>
    <row r="215" spans="1:3" x14ac:dyDescent="0.2">
      <c r="A215" s="20" t="s">
        <v>525</v>
      </c>
      <c r="B215" s="22">
        <v>52712.24</v>
      </c>
      <c r="C215" t="str">
        <f>VLOOKUP(A215,Sheet1!$A$339:$A$750,1,FALSE)</f>
        <v>5000001</v>
      </c>
    </row>
    <row r="216" spans="1:3" x14ac:dyDescent="0.2">
      <c r="A216" s="20" t="s">
        <v>526</v>
      </c>
      <c r="B216" s="22">
        <v>1577061.5299999996</v>
      </c>
      <c r="C216" t="str">
        <f>VLOOKUP(A216,Sheet1!$A$339:$A$750,1,FALSE)</f>
        <v>5010000</v>
      </c>
    </row>
    <row r="217" spans="1:3" x14ac:dyDescent="0.2">
      <c r="A217" s="20" t="s">
        <v>527</v>
      </c>
      <c r="B217" s="22">
        <v>226716449.49999997</v>
      </c>
      <c r="C217" t="str">
        <f>VLOOKUP(A217,Sheet1!$A$339:$A$750,1,FALSE)</f>
        <v>5010001</v>
      </c>
    </row>
    <row r="218" spans="1:3" x14ac:dyDescent="0.2">
      <c r="A218" s="20" t="s">
        <v>528</v>
      </c>
      <c r="B218" s="22">
        <v>9044658.6299999952</v>
      </c>
      <c r="C218" t="str">
        <f>VLOOKUP(A218,Sheet1!$A$339:$A$750,1,FALSE)</f>
        <v>5010003</v>
      </c>
    </row>
    <row r="219" spans="1:3" x14ac:dyDescent="0.2">
      <c r="A219" s="20" t="s">
        <v>529</v>
      </c>
      <c r="B219" s="22">
        <v>-14572129.370000001</v>
      </c>
      <c r="C219" t="str">
        <f>VLOOKUP(A219,Sheet1!$A$339:$A$750,1,FALSE)</f>
        <v>5010005</v>
      </c>
    </row>
    <row r="220" spans="1:3" x14ac:dyDescent="0.2">
      <c r="A220" s="20" t="s">
        <v>530</v>
      </c>
      <c r="B220" s="22">
        <v>-10816.99</v>
      </c>
      <c r="C220" t="str">
        <f>VLOOKUP(A220,Sheet1!$A$339:$A$750,1,FALSE)</f>
        <v>5010012</v>
      </c>
    </row>
    <row r="221" spans="1:3" x14ac:dyDescent="0.2">
      <c r="A221" s="20" t="s">
        <v>531</v>
      </c>
      <c r="B221" s="22">
        <v>-77282.660000000033</v>
      </c>
      <c r="C221" t="str">
        <f>VLOOKUP(A221,Sheet1!$A$339:$A$750,1,FALSE)</f>
        <v>5010013</v>
      </c>
    </row>
    <row r="222" spans="1:3" x14ac:dyDescent="0.2">
      <c r="A222" s="20" t="s">
        <v>532</v>
      </c>
      <c r="B222" s="22">
        <v>5821070.4400000013</v>
      </c>
      <c r="C222" t="str">
        <f>VLOOKUP(A222,Sheet1!$A$339:$A$750,1,FALSE)</f>
        <v>5010019</v>
      </c>
    </row>
    <row r="223" spans="1:3" x14ac:dyDescent="0.2">
      <c r="A223" s="20" t="s">
        <v>533</v>
      </c>
      <c r="B223" s="22">
        <v>325319.37999999995</v>
      </c>
      <c r="C223" t="str">
        <f>VLOOKUP(A223,Sheet1!$A$339:$A$750,1,FALSE)</f>
        <v>5010027</v>
      </c>
    </row>
    <row r="224" spans="1:3" x14ac:dyDescent="0.2">
      <c r="A224" s="20" t="s">
        <v>534</v>
      </c>
      <c r="B224" s="22">
        <v>-563041.96</v>
      </c>
      <c r="C224" t="str">
        <f>VLOOKUP(A224,Sheet1!$A$339:$A$750,1,FALSE)</f>
        <v>5010028</v>
      </c>
    </row>
    <row r="225" spans="1:3" x14ac:dyDescent="0.2">
      <c r="A225" s="20" t="s">
        <v>535</v>
      </c>
      <c r="B225" s="22">
        <v>138374.67000000004</v>
      </c>
      <c r="C225" t="str">
        <f>VLOOKUP(A225,Sheet1!$A$339:$A$750,1,FALSE)</f>
        <v>5010029</v>
      </c>
    </row>
    <row r="226" spans="1:3" x14ac:dyDescent="0.2">
      <c r="A226" s="20" t="s">
        <v>536</v>
      </c>
      <c r="B226" s="22">
        <v>2119388.8100000019</v>
      </c>
      <c r="C226" t="str">
        <f>VLOOKUP(A226,Sheet1!$A$339:$A$750,1,FALSE)</f>
        <v>5020000</v>
      </c>
    </row>
    <row r="227" spans="1:3" x14ac:dyDescent="0.2">
      <c r="A227" s="20" t="s">
        <v>537</v>
      </c>
      <c r="B227" s="22">
        <v>4386187.74</v>
      </c>
      <c r="C227" t="str">
        <f>VLOOKUP(A227,Sheet1!$A$339:$A$750,1,FALSE)</f>
        <v>5020002</v>
      </c>
    </row>
    <row r="228" spans="1:3" x14ac:dyDescent="0.2">
      <c r="A228" s="20" t="s">
        <v>538</v>
      </c>
      <c r="B228" s="22">
        <v>266029.72999999992</v>
      </c>
      <c r="C228" t="str">
        <f>VLOOKUP(A228,Sheet1!$A$339:$A$750,1,FALSE)</f>
        <v>5020003</v>
      </c>
    </row>
    <row r="229" spans="1:3" x14ac:dyDescent="0.2">
      <c r="A229" s="20" t="s">
        <v>539</v>
      </c>
      <c r="B229" s="22">
        <v>3011044.44</v>
      </c>
      <c r="C229" t="str">
        <f>VLOOKUP(A229,Sheet1!$A$339:$A$750,1,FALSE)</f>
        <v>5020004</v>
      </c>
    </row>
    <row r="230" spans="1:3" x14ac:dyDescent="0.2">
      <c r="A230" s="20" t="s">
        <v>540</v>
      </c>
      <c r="B230" s="22">
        <v>68695.97</v>
      </c>
      <c r="C230" t="str">
        <f>VLOOKUP(A230,Sheet1!$A$339:$A$750,1,FALSE)</f>
        <v>5020005</v>
      </c>
    </row>
    <row r="231" spans="1:3" x14ac:dyDescent="0.2">
      <c r="A231" s="20" t="s">
        <v>541</v>
      </c>
      <c r="B231" s="22">
        <v>13539.619999999999</v>
      </c>
      <c r="C231" t="str">
        <f>VLOOKUP(A231,Sheet1!$A$339:$A$750,1,FALSE)</f>
        <v>5020007</v>
      </c>
    </row>
    <row r="232" spans="1:3" x14ac:dyDescent="0.2">
      <c r="A232" s="20" t="s">
        <v>1458</v>
      </c>
      <c r="B232" s="22">
        <v>0</v>
      </c>
      <c r="C232" t="e">
        <f>VLOOKUP(A232,Sheet1!$A$339:$A$750,1,FALSE)</f>
        <v>#N/A</v>
      </c>
    </row>
    <row r="233" spans="1:3" x14ac:dyDescent="0.2">
      <c r="A233" s="20" t="s">
        <v>542</v>
      </c>
      <c r="B233" s="22">
        <v>465369.39000000019</v>
      </c>
      <c r="C233" t="str">
        <f>VLOOKUP(A233,Sheet1!$A$339:$A$750,1,FALSE)</f>
        <v>5050000</v>
      </c>
    </row>
    <row r="234" spans="1:3" x14ac:dyDescent="0.2">
      <c r="A234" s="20" t="s">
        <v>543</v>
      </c>
      <c r="B234" s="22">
        <v>7119189.9359999998</v>
      </c>
      <c r="C234" t="str">
        <f>VLOOKUP(A234,Sheet1!$A$339:$A$750,1,FALSE)</f>
        <v>5060000</v>
      </c>
    </row>
    <row r="235" spans="1:3" x14ac:dyDescent="0.2">
      <c r="A235" s="20" t="s">
        <v>544</v>
      </c>
      <c r="B235" s="22">
        <v>4.4000000000000004</v>
      </c>
      <c r="C235" t="str">
        <f>VLOOKUP(A235,Sheet1!$A$339:$A$750,1,FALSE)</f>
        <v>5060001</v>
      </c>
    </row>
    <row r="236" spans="1:3" x14ac:dyDescent="0.2">
      <c r="A236" s="20" t="s">
        <v>545</v>
      </c>
      <c r="B236" s="22">
        <v>50208.23</v>
      </c>
      <c r="C236" t="str">
        <f>VLOOKUP(A236,Sheet1!$A$339:$A$750,1,FALSE)</f>
        <v>5060002</v>
      </c>
    </row>
    <row r="237" spans="1:3" x14ac:dyDescent="0.2">
      <c r="A237" s="20" t="s">
        <v>546</v>
      </c>
      <c r="B237" s="22">
        <v>-74926.449999999895</v>
      </c>
      <c r="C237" t="str">
        <f>VLOOKUP(A237,Sheet1!$A$339:$A$750,1,FALSE)</f>
        <v>5060003</v>
      </c>
    </row>
    <row r="238" spans="1:3" x14ac:dyDescent="0.2">
      <c r="A238" s="20" t="s">
        <v>547</v>
      </c>
      <c r="B238" s="22">
        <v>-20867.68</v>
      </c>
      <c r="C238" t="str">
        <f>VLOOKUP(A238,Sheet1!$A$339:$A$750,1,FALSE)</f>
        <v>5060004</v>
      </c>
    </row>
    <row r="239" spans="1:3" x14ac:dyDescent="0.2">
      <c r="A239" s="20" t="s">
        <v>548</v>
      </c>
      <c r="B239" s="22">
        <v>-9.2200000000000024</v>
      </c>
      <c r="C239" t="str">
        <f>VLOOKUP(A239,Sheet1!$A$339:$A$750,1,FALSE)</f>
        <v>5060025</v>
      </c>
    </row>
    <row r="240" spans="1:3" x14ac:dyDescent="0.2">
      <c r="A240" s="20" t="s">
        <v>549</v>
      </c>
      <c r="B240" s="22">
        <v>0</v>
      </c>
      <c r="C240" t="e">
        <f>VLOOKUP(A240,Sheet1!$A$339:$A$750,1,FALSE)</f>
        <v>#N/A</v>
      </c>
    </row>
    <row r="241" spans="1:3" x14ac:dyDescent="0.2">
      <c r="A241" s="20" t="s">
        <v>550</v>
      </c>
      <c r="B241" s="22">
        <v>8259092.79</v>
      </c>
      <c r="C241" t="str">
        <f>VLOOKUP(A241,Sheet1!$A$339:$A$750,1,FALSE)</f>
        <v>5090000</v>
      </c>
    </row>
    <row r="242" spans="1:3" x14ac:dyDescent="0.2">
      <c r="A242" s="20" t="s">
        <v>551</v>
      </c>
      <c r="B242" s="22">
        <v>33844.03</v>
      </c>
      <c r="C242" t="str">
        <f>VLOOKUP(A242,Sheet1!$A$339:$A$750,1,FALSE)</f>
        <v>5090001</v>
      </c>
    </row>
    <row r="243" spans="1:3" x14ac:dyDescent="0.2">
      <c r="A243" s="20" t="s">
        <v>553</v>
      </c>
      <c r="B243" s="22">
        <v>107402.17</v>
      </c>
      <c r="C243" t="str">
        <f>VLOOKUP(A243,Sheet1!$A$339:$A$750,1,FALSE)</f>
        <v>5090005</v>
      </c>
    </row>
    <row r="244" spans="1:3" x14ac:dyDescent="0.2">
      <c r="A244" s="20" t="s">
        <v>554</v>
      </c>
      <c r="B244" s="22">
        <v>3238998.2900000019</v>
      </c>
      <c r="C244" t="str">
        <f>VLOOKUP(A244,Sheet1!$A$339:$A$750,1,FALSE)</f>
        <v>5100000</v>
      </c>
    </row>
    <row r="245" spans="1:3" x14ac:dyDescent="0.2">
      <c r="A245" s="20" t="s">
        <v>555</v>
      </c>
      <c r="B245" s="22">
        <v>1738412.8200000008</v>
      </c>
      <c r="C245" t="str">
        <f>VLOOKUP(A245,Sheet1!$A$339:$A$750,1,FALSE)</f>
        <v>5110000</v>
      </c>
    </row>
    <row r="246" spans="1:3" x14ac:dyDescent="0.2">
      <c r="A246" s="20" t="s">
        <v>556</v>
      </c>
      <c r="B246" s="22">
        <v>14797981.799999997</v>
      </c>
      <c r="C246" t="str">
        <f>VLOOKUP(A246,Sheet1!$A$339:$A$750,1,FALSE)</f>
        <v>5120000</v>
      </c>
    </row>
    <row r="247" spans="1:3" x14ac:dyDescent="0.2">
      <c r="A247" s="20" t="s">
        <v>557</v>
      </c>
      <c r="B247" s="22">
        <v>0</v>
      </c>
      <c r="C247" t="e">
        <f>VLOOKUP(A247,Sheet1!$A$339:$A$750,1,FALSE)</f>
        <v>#N/A</v>
      </c>
    </row>
    <row r="248" spans="1:3" x14ac:dyDescent="0.2">
      <c r="A248" s="20" t="s">
        <v>558</v>
      </c>
      <c r="B248" s="22">
        <v>1139393.8400000003</v>
      </c>
      <c r="C248" t="str">
        <f>VLOOKUP(A248,Sheet1!$A$339:$A$750,1,FALSE)</f>
        <v>5130000</v>
      </c>
    </row>
    <row r="249" spans="1:3" x14ac:dyDescent="0.2">
      <c r="A249" s="20" t="s">
        <v>559</v>
      </c>
      <c r="B249" s="22">
        <v>1240452.2099999983</v>
      </c>
      <c r="C249" t="str">
        <f>VLOOKUP(A249,Sheet1!$A$339:$A$750,1,FALSE)</f>
        <v>5140000</v>
      </c>
    </row>
    <row r="250" spans="1:3" x14ac:dyDescent="0.2">
      <c r="A250" s="20" t="s">
        <v>560</v>
      </c>
      <c r="B250" s="22">
        <v>0</v>
      </c>
      <c r="C250" t="e">
        <f>VLOOKUP(A250,Sheet1!$A$339:$A$750,1,FALSE)</f>
        <v>#N/A</v>
      </c>
    </row>
    <row r="251" spans="1:3" x14ac:dyDescent="0.2">
      <c r="A251" s="20" t="s">
        <v>1459</v>
      </c>
      <c r="B251" s="22">
        <v>0</v>
      </c>
      <c r="C251" t="e">
        <f>VLOOKUP(A251,Sheet1!$A$339:$A$750,1,FALSE)</f>
        <v>#N/A</v>
      </c>
    </row>
    <row r="252" spans="1:3" x14ac:dyDescent="0.2">
      <c r="A252" s="20" t="s">
        <v>1460</v>
      </c>
      <c r="B252" s="22">
        <v>-7.1054273576010019E-15</v>
      </c>
      <c r="C252" t="e">
        <f>VLOOKUP(A252,Sheet1!$A$339:$A$750,1,FALSE)</f>
        <v>#N/A</v>
      </c>
    </row>
    <row r="253" spans="1:3" x14ac:dyDescent="0.2">
      <c r="A253" s="20" t="s">
        <v>1461</v>
      </c>
      <c r="B253" s="22">
        <v>-3.5527136788005009E-14</v>
      </c>
      <c r="C253" t="e">
        <f>VLOOKUP(A253,Sheet1!$A$339:$A$750,1,FALSE)</f>
        <v>#N/A</v>
      </c>
    </row>
    <row r="254" spans="1:3" x14ac:dyDescent="0.2">
      <c r="A254" s="20" t="s">
        <v>1462</v>
      </c>
      <c r="B254" s="22">
        <v>-1.7053025658242404E-13</v>
      </c>
      <c r="C254" t="e">
        <f>VLOOKUP(A254,Sheet1!$A$339:$A$750,1,FALSE)</f>
        <v>#N/A</v>
      </c>
    </row>
    <row r="255" spans="1:3" x14ac:dyDescent="0.2">
      <c r="A255" s="20" t="s">
        <v>1463</v>
      </c>
      <c r="B255" s="22">
        <v>4.0856207306205761E-13</v>
      </c>
      <c r="C255" t="e">
        <f>VLOOKUP(A255,Sheet1!$A$339:$A$750,1,FALSE)</f>
        <v>#N/A</v>
      </c>
    </row>
    <row r="256" spans="1:3" x14ac:dyDescent="0.2">
      <c r="A256" s="20" t="s">
        <v>1464</v>
      </c>
      <c r="B256" s="22">
        <v>2.708944180085382E-14</v>
      </c>
      <c r="C256" t="e">
        <f>VLOOKUP(A256,Sheet1!$A$339:$A$750,1,FALSE)</f>
        <v>#N/A</v>
      </c>
    </row>
    <row r="257" spans="1:3" x14ac:dyDescent="0.2">
      <c r="A257" s="20" t="s">
        <v>1465</v>
      </c>
      <c r="B257" s="22">
        <v>0</v>
      </c>
      <c r="C257" t="e">
        <f>VLOOKUP(A257,Sheet1!$A$339:$A$750,1,FALSE)</f>
        <v>#N/A</v>
      </c>
    </row>
    <row r="258" spans="1:3" x14ac:dyDescent="0.2">
      <c r="A258" s="20" t="s">
        <v>1466</v>
      </c>
      <c r="B258" s="22">
        <v>-1.7763568394002505E-15</v>
      </c>
      <c r="C258" t="e">
        <f>VLOOKUP(A258,Sheet1!$A$339:$A$750,1,FALSE)</f>
        <v>#N/A</v>
      </c>
    </row>
    <row r="259" spans="1:3" x14ac:dyDescent="0.2">
      <c r="A259" s="20" t="s">
        <v>1467</v>
      </c>
      <c r="B259" s="22">
        <v>-8.6042284408449632E-16</v>
      </c>
      <c r="C259" t="e">
        <f>VLOOKUP(A259,Sheet1!$A$339:$A$750,1,FALSE)</f>
        <v>#N/A</v>
      </c>
    </row>
    <row r="260" spans="1:3" x14ac:dyDescent="0.2">
      <c r="A260" s="20" t="s">
        <v>1468</v>
      </c>
      <c r="B260" s="22">
        <v>0</v>
      </c>
      <c r="C260" t="e">
        <f>VLOOKUP(A260,Sheet1!$A$339:$A$750,1,FALSE)</f>
        <v>#N/A</v>
      </c>
    </row>
    <row r="261" spans="1:3" x14ac:dyDescent="0.2">
      <c r="A261" s="20" t="s">
        <v>1469</v>
      </c>
      <c r="B261" s="22">
        <v>0</v>
      </c>
      <c r="C261" t="e">
        <f>VLOOKUP(A261,Sheet1!$A$339:$A$750,1,FALSE)</f>
        <v>#N/A</v>
      </c>
    </row>
    <row r="262" spans="1:3" x14ac:dyDescent="0.2">
      <c r="A262" s="20" t="s">
        <v>1470</v>
      </c>
      <c r="B262" s="22">
        <v>0</v>
      </c>
      <c r="C262" t="e">
        <f>VLOOKUP(A262,Sheet1!$A$339:$A$750,1,FALSE)</f>
        <v>#N/A</v>
      </c>
    </row>
    <row r="263" spans="1:3" x14ac:dyDescent="0.2">
      <c r="A263" s="20" t="s">
        <v>1471</v>
      </c>
      <c r="B263" s="22">
        <v>0</v>
      </c>
      <c r="C263" t="e">
        <f>VLOOKUP(A263,Sheet1!$A$339:$A$750,1,FALSE)</f>
        <v>#N/A</v>
      </c>
    </row>
    <row r="264" spans="1:3" x14ac:dyDescent="0.2">
      <c r="A264" s="20" t="s">
        <v>1472</v>
      </c>
      <c r="B264" s="22">
        <v>-5.4567461660326444E-14</v>
      </c>
      <c r="C264" t="e">
        <f>VLOOKUP(A264,Sheet1!$A$339:$A$750,1,FALSE)</f>
        <v>#N/A</v>
      </c>
    </row>
    <row r="265" spans="1:3" x14ac:dyDescent="0.2">
      <c r="A265" s="20" t="s">
        <v>1473</v>
      </c>
      <c r="B265" s="22">
        <v>0</v>
      </c>
      <c r="C265" t="e">
        <f>VLOOKUP(A265,Sheet1!$A$339:$A$750,1,FALSE)</f>
        <v>#N/A</v>
      </c>
    </row>
    <row r="266" spans="1:3" x14ac:dyDescent="0.2">
      <c r="A266" s="20" t="s">
        <v>1474</v>
      </c>
      <c r="B266" s="22">
        <v>3.5527136788005009E-14</v>
      </c>
      <c r="C266" t="e">
        <f>VLOOKUP(A266,Sheet1!$A$339:$A$750,1,FALSE)</f>
        <v>#N/A</v>
      </c>
    </row>
    <row r="267" spans="1:3" x14ac:dyDescent="0.2">
      <c r="A267" s="20" t="s">
        <v>1475</v>
      </c>
      <c r="B267" s="22">
        <v>-3.5527136788005009E-15</v>
      </c>
      <c r="C267" t="e">
        <f>VLOOKUP(A267,Sheet1!$A$339:$A$750,1,FALSE)</f>
        <v>#N/A</v>
      </c>
    </row>
    <row r="268" spans="1:3" x14ac:dyDescent="0.2">
      <c r="A268" s="20" t="s">
        <v>1476</v>
      </c>
      <c r="B268" s="22">
        <v>2.2204460492503131E-14</v>
      </c>
      <c r="C268" t="e">
        <f>VLOOKUP(A268,Sheet1!$A$339:$A$750,1,FALSE)</f>
        <v>#N/A</v>
      </c>
    </row>
    <row r="269" spans="1:3" x14ac:dyDescent="0.2">
      <c r="A269" s="20" t="s">
        <v>1477</v>
      </c>
      <c r="B269" s="22">
        <v>0</v>
      </c>
      <c r="C269" t="e">
        <f>VLOOKUP(A269,Sheet1!$A$339:$A$750,1,FALSE)</f>
        <v>#N/A</v>
      </c>
    </row>
    <row r="270" spans="1:3" x14ac:dyDescent="0.2">
      <c r="A270" s="20" t="s">
        <v>1478</v>
      </c>
      <c r="B270" s="22">
        <v>-7.9936057773011271E-15</v>
      </c>
      <c r="C270" t="e">
        <f>VLOOKUP(A270,Sheet1!$A$339:$A$750,1,FALSE)</f>
        <v>#N/A</v>
      </c>
    </row>
    <row r="271" spans="1:3" x14ac:dyDescent="0.2">
      <c r="A271" s="20" t="s">
        <v>1479</v>
      </c>
      <c r="B271" s="22">
        <v>4.4630965589931293E-14</v>
      </c>
      <c r="C271" t="e">
        <f>VLOOKUP(A271,Sheet1!$A$339:$A$750,1,FALSE)</f>
        <v>#N/A</v>
      </c>
    </row>
    <row r="272" spans="1:3" x14ac:dyDescent="0.2">
      <c r="A272" s="20" t="s">
        <v>1480</v>
      </c>
      <c r="B272" s="22">
        <v>0</v>
      </c>
      <c r="C272" t="e">
        <f>VLOOKUP(A272,Sheet1!$A$339:$A$750,1,FALSE)</f>
        <v>#N/A</v>
      </c>
    </row>
    <row r="273" spans="1:3" x14ac:dyDescent="0.2">
      <c r="A273" s="20" t="s">
        <v>1481</v>
      </c>
      <c r="B273" s="22">
        <v>7.1054273576010019E-15</v>
      </c>
      <c r="C273" t="e">
        <f>VLOOKUP(A273,Sheet1!$A$339:$A$750,1,FALSE)</f>
        <v>#N/A</v>
      </c>
    </row>
    <row r="274" spans="1:3" x14ac:dyDescent="0.2">
      <c r="A274" s="20" t="s">
        <v>1482</v>
      </c>
      <c r="B274" s="22">
        <v>0</v>
      </c>
      <c r="C274" t="e">
        <f>VLOOKUP(A274,Sheet1!$A$339:$A$750,1,FALSE)</f>
        <v>#N/A</v>
      </c>
    </row>
    <row r="275" spans="1:3" x14ac:dyDescent="0.2">
      <c r="A275" s="20" t="s">
        <v>1483</v>
      </c>
      <c r="B275" s="22">
        <v>4.3520742565306136E-13</v>
      </c>
      <c r="C275" t="e">
        <f>VLOOKUP(A275,Sheet1!$A$339:$A$750,1,FALSE)</f>
        <v>#N/A</v>
      </c>
    </row>
    <row r="276" spans="1:3" x14ac:dyDescent="0.2">
      <c r="A276" s="20" t="s">
        <v>561</v>
      </c>
      <c r="B276" s="22">
        <v>272.60000000000002</v>
      </c>
      <c r="C276" t="str">
        <f>VLOOKUP(A276,Sheet1!$A$339:$A$750,1,FALSE)</f>
        <v>5550000</v>
      </c>
    </row>
    <row r="277" spans="1:3" x14ac:dyDescent="0.2">
      <c r="A277" s="20" t="s">
        <v>562</v>
      </c>
      <c r="B277" s="22">
        <v>837494.70999999985</v>
      </c>
      <c r="C277" t="str">
        <f>VLOOKUP(A277,Sheet1!$A$339:$A$750,1,FALSE)</f>
        <v>5550001</v>
      </c>
    </row>
    <row r="278" spans="1:3" x14ac:dyDescent="0.2">
      <c r="A278" s="20" t="s">
        <v>563</v>
      </c>
      <c r="B278" s="22">
        <v>7925179</v>
      </c>
      <c r="C278" t="str">
        <f>VLOOKUP(A278,Sheet1!$A$339:$A$750,1,FALSE)</f>
        <v>5550004</v>
      </c>
    </row>
    <row r="279" spans="1:3" x14ac:dyDescent="0.2">
      <c r="A279" s="20" t="s">
        <v>564</v>
      </c>
      <c r="B279" s="22">
        <v>22134276</v>
      </c>
      <c r="C279" t="str">
        <f>VLOOKUP(A279,Sheet1!$A$339:$A$750,1,FALSE)</f>
        <v>5550005</v>
      </c>
    </row>
    <row r="280" spans="1:3" x14ac:dyDescent="0.2">
      <c r="A280" s="20" t="s">
        <v>565</v>
      </c>
      <c r="B280" s="22">
        <v>49399362</v>
      </c>
      <c r="C280" t="str">
        <f>VLOOKUP(A280,Sheet1!$A$339:$A$750,1,FALSE)</f>
        <v>5550027</v>
      </c>
    </row>
    <row r="281" spans="1:3" x14ac:dyDescent="0.2">
      <c r="A281" s="20" t="s">
        <v>566</v>
      </c>
      <c r="B281" s="22">
        <v>57269.19</v>
      </c>
      <c r="C281" t="str">
        <f>VLOOKUP(A281,Sheet1!$A$339:$A$750,1,FALSE)</f>
        <v>5550032</v>
      </c>
    </row>
    <row r="282" spans="1:3" x14ac:dyDescent="0.2">
      <c r="A282" s="20" t="s">
        <v>567</v>
      </c>
      <c r="B282" s="22">
        <v>-66032.53</v>
      </c>
      <c r="C282" t="str">
        <f>VLOOKUP(A282,Sheet1!$A$339:$A$750,1,FALSE)</f>
        <v>5550039</v>
      </c>
    </row>
    <row r="283" spans="1:3" x14ac:dyDescent="0.2">
      <c r="A283" s="20" t="s">
        <v>568</v>
      </c>
      <c r="B283" s="22">
        <v>-42077.37</v>
      </c>
      <c r="C283" t="str">
        <f>VLOOKUP(A283,Sheet1!$A$339:$A$750,1,FALSE)</f>
        <v>5550040</v>
      </c>
    </row>
    <row r="284" spans="1:3" x14ac:dyDescent="0.2">
      <c r="A284" s="20" t="s">
        <v>569</v>
      </c>
      <c r="B284" s="22">
        <v>5610.88</v>
      </c>
      <c r="C284" t="str">
        <f>VLOOKUP(A284,Sheet1!$A$339:$A$750,1,FALSE)</f>
        <v>5550041</v>
      </c>
    </row>
    <row r="285" spans="1:3" x14ac:dyDescent="0.2">
      <c r="A285" s="20" t="s">
        <v>570</v>
      </c>
      <c r="B285" s="22">
        <v>68821840.620000005</v>
      </c>
      <c r="C285" t="str">
        <f>VLOOKUP(A285,Sheet1!$A$339:$A$750,1,FALSE)</f>
        <v>5550046</v>
      </c>
    </row>
    <row r="286" spans="1:3" x14ac:dyDescent="0.2">
      <c r="A286" s="20" t="s">
        <v>571</v>
      </c>
      <c r="B286" s="22">
        <v>-10124.83999999998</v>
      </c>
      <c r="C286" t="str">
        <f>VLOOKUP(A286,Sheet1!$A$339:$A$750,1,FALSE)</f>
        <v>5550074</v>
      </c>
    </row>
    <row r="287" spans="1:3" x14ac:dyDescent="0.2">
      <c r="A287" s="20" t="s">
        <v>572</v>
      </c>
      <c r="B287" s="22">
        <v>28425.57</v>
      </c>
      <c r="C287" t="str">
        <f>VLOOKUP(A287,Sheet1!$A$339:$A$750,1,FALSE)</f>
        <v>5550075</v>
      </c>
    </row>
    <row r="288" spans="1:3" x14ac:dyDescent="0.2">
      <c r="A288" s="20" t="s">
        <v>573</v>
      </c>
      <c r="B288" s="22">
        <v>2003256.4300000002</v>
      </c>
      <c r="C288" t="str">
        <f>VLOOKUP(A288,Sheet1!$A$339:$A$750,1,FALSE)</f>
        <v>5550076</v>
      </c>
    </row>
    <row r="289" spans="1:3" x14ac:dyDescent="0.2">
      <c r="A289" s="20" t="s">
        <v>574</v>
      </c>
      <c r="B289" s="22">
        <v>-3073.369999999999</v>
      </c>
      <c r="C289" t="str">
        <f>VLOOKUP(A289,Sheet1!$A$339:$A$750,1,FALSE)</f>
        <v>5550077</v>
      </c>
    </row>
    <row r="290" spans="1:3" x14ac:dyDescent="0.2">
      <c r="A290" s="20" t="s">
        <v>575</v>
      </c>
      <c r="B290" s="22">
        <v>1914421.2900000005</v>
      </c>
      <c r="C290" t="str">
        <f>VLOOKUP(A290,Sheet1!$A$339:$A$750,1,FALSE)</f>
        <v>5550078</v>
      </c>
    </row>
    <row r="291" spans="1:3" x14ac:dyDescent="0.2">
      <c r="A291" s="20" t="s">
        <v>576</v>
      </c>
      <c r="B291" s="22">
        <v>-434775.4599999999</v>
      </c>
      <c r="C291" t="str">
        <f>VLOOKUP(A291,Sheet1!$A$339:$A$750,1,FALSE)</f>
        <v>5550079</v>
      </c>
    </row>
    <row r="292" spans="1:3" x14ac:dyDescent="0.2">
      <c r="A292" s="20" t="s">
        <v>577</v>
      </c>
      <c r="B292" s="22">
        <v>31065285.82</v>
      </c>
      <c r="C292" t="str">
        <f>VLOOKUP(A292,Sheet1!$A$339:$A$750,1,FALSE)</f>
        <v>5550080</v>
      </c>
    </row>
    <row r="293" spans="1:3" x14ac:dyDescent="0.2">
      <c r="A293" s="20" t="s">
        <v>578</v>
      </c>
      <c r="B293" s="22">
        <v>1381828.0199999998</v>
      </c>
      <c r="C293" t="str">
        <f>VLOOKUP(A293,Sheet1!$A$339:$A$750,1,FALSE)</f>
        <v>5550083</v>
      </c>
    </row>
    <row r="294" spans="1:3" x14ac:dyDescent="0.2">
      <c r="A294" s="20" t="s">
        <v>579</v>
      </c>
      <c r="B294" s="22">
        <v>-340677.12000000017</v>
      </c>
      <c r="C294" t="str">
        <f>VLOOKUP(A294,Sheet1!$A$339:$A$750,1,FALSE)</f>
        <v>5550084</v>
      </c>
    </row>
    <row r="295" spans="1:3" x14ac:dyDescent="0.2">
      <c r="A295" s="20" t="s">
        <v>1485</v>
      </c>
      <c r="B295" s="22">
        <v>0</v>
      </c>
      <c r="C295" t="e">
        <f>VLOOKUP(A295,Sheet1!$A$339:$A$750,1,FALSE)</f>
        <v>#N/A</v>
      </c>
    </row>
    <row r="296" spans="1:3" x14ac:dyDescent="0.2">
      <c r="A296" s="20" t="s">
        <v>580</v>
      </c>
      <c r="B296" s="22">
        <v>382926.0300000002</v>
      </c>
      <c r="C296" t="str">
        <f>VLOOKUP(A296,Sheet1!$A$339:$A$750,1,FALSE)</f>
        <v>5550090</v>
      </c>
    </row>
    <row r="297" spans="1:3" x14ac:dyDescent="0.2">
      <c r="A297" s="20" t="s">
        <v>581</v>
      </c>
      <c r="B297" s="22">
        <v>-67132.98</v>
      </c>
      <c r="C297" t="str">
        <f>VLOOKUP(A297,Sheet1!$A$339:$A$750,1,FALSE)</f>
        <v>5550093</v>
      </c>
    </row>
    <row r="298" spans="1:3" x14ac:dyDescent="0.2">
      <c r="A298" s="20" t="s">
        <v>582</v>
      </c>
      <c r="B298" s="22">
        <v>128093.29</v>
      </c>
      <c r="C298" t="str">
        <f>VLOOKUP(A298,Sheet1!$A$339:$A$750,1,FALSE)</f>
        <v>5550094</v>
      </c>
    </row>
    <row r="299" spans="1:3" x14ac:dyDescent="0.2">
      <c r="A299" s="20" t="s">
        <v>583</v>
      </c>
      <c r="B299" s="22">
        <v>2098111.3299999996</v>
      </c>
      <c r="C299" t="str">
        <f>VLOOKUP(A299,Sheet1!$A$339:$A$750,1,FALSE)</f>
        <v>5550099</v>
      </c>
    </row>
    <row r="300" spans="1:3" x14ac:dyDescent="0.2">
      <c r="A300" s="20" t="s">
        <v>584</v>
      </c>
      <c r="B300" s="22">
        <v>118556.24000000005</v>
      </c>
      <c r="C300" t="str">
        <f>VLOOKUP(A300,Sheet1!$A$339:$A$750,1,FALSE)</f>
        <v>5550100</v>
      </c>
    </row>
    <row r="301" spans="1:3" x14ac:dyDescent="0.2">
      <c r="A301" s="20" t="s">
        <v>585</v>
      </c>
      <c r="B301" s="22">
        <v>3540384</v>
      </c>
      <c r="C301" t="str">
        <f>VLOOKUP(A301,Sheet1!$A$339:$A$750,1,FALSE)</f>
        <v>5550101</v>
      </c>
    </row>
    <row r="302" spans="1:3" x14ac:dyDescent="0.2">
      <c r="A302" s="20" t="s">
        <v>586</v>
      </c>
      <c r="B302" s="22">
        <v>13605641.43</v>
      </c>
      <c r="C302" t="str">
        <f>VLOOKUP(A302,Sheet1!$A$339:$A$750,1,FALSE)</f>
        <v>5550102</v>
      </c>
    </row>
    <row r="303" spans="1:3" x14ac:dyDescent="0.2">
      <c r="A303" s="20" t="s">
        <v>587</v>
      </c>
      <c r="B303" s="22">
        <v>248187.23</v>
      </c>
      <c r="C303" t="str">
        <f>VLOOKUP(A303,Sheet1!$A$339:$A$750,1,FALSE)</f>
        <v>5550107</v>
      </c>
    </row>
    <row r="304" spans="1:3" x14ac:dyDescent="0.2">
      <c r="A304" s="20" t="s">
        <v>588</v>
      </c>
      <c r="B304" s="22">
        <v>419192.44000000006</v>
      </c>
      <c r="C304" t="str">
        <f>VLOOKUP(A304,Sheet1!$A$339:$A$750,1,FALSE)</f>
        <v>5560000</v>
      </c>
    </row>
    <row r="305" spans="1:3" x14ac:dyDescent="0.2">
      <c r="A305" s="20" t="s">
        <v>589</v>
      </c>
      <c r="B305" s="22">
        <v>1621391.2500000007</v>
      </c>
      <c r="C305" t="str">
        <f>VLOOKUP(A305,Sheet1!$A$339:$A$750,1,FALSE)</f>
        <v>5570000</v>
      </c>
    </row>
    <row r="306" spans="1:3" x14ac:dyDescent="0.2">
      <c r="A306" s="20" t="s">
        <v>590</v>
      </c>
      <c r="B306" s="22">
        <v>26385.420000000002</v>
      </c>
      <c r="C306" t="str">
        <f>VLOOKUP(A306,Sheet1!$A$339:$A$750,1,FALSE)</f>
        <v>5570007</v>
      </c>
    </row>
    <row r="307" spans="1:3" x14ac:dyDescent="0.2">
      <c r="A307" s="20" t="s">
        <v>591</v>
      </c>
      <c r="B307" s="22">
        <v>70</v>
      </c>
      <c r="C307" t="str">
        <f>VLOOKUP(A307,Sheet1!$A$339:$A$750,1,FALSE)</f>
        <v>5570008</v>
      </c>
    </row>
    <row r="308" spans="1:3" x14ac:dyDescent="0.2">
      <c r="A308" s="20" t="s">
        <v>1486</v>
      </c>
      <c r="B308" s="22">
        <v>0</v>
      </c>
      <c r="C308" t="e">
        <f>VLOOKUP(A308,Sheet1!$A$339:$A$750,1,FALSE)</f>
        <v>#N/A</v>
      </c>
    </row>
    <row r="309" spans="1:3" x14ac:dyDescent="0.2">
      <c r="A309" s="20" t="s">
        <v>592</v>
      </c>
      <c r="B309" s="22">
        <v>1140236.7699999993</v>
      </c>
      <c r="C309" t="str">
        <f>VLOOKUP(A309,Sheet1!$A$339:$A$750,1,FALSE)</f>
        <v>5600000</v>
      </c>
    </row>
    <row r="310" spans="1:3" x14ac:dyDescent="0.2">
      <c r="A310" s="20" t="s">
        <v>593</v>
      </c>
      <c r="B310" s="22">
        <v>8544.4600000000009</v>
      </c>
      <c r="C310" t="str">
        <f>VLOOKUP(A310,Sheet1!$A$339:$A$750,1,FALSE)</f>
        <v>5611000</v>
      </c>
    </row>
    <row r="311" spans="1:3" x14ac:dyDescent="0.2">
      <c r="A311" s="20" t="s">
        <v>594</v>
      </c>
      <c r="B311" s="22">
        <v>868554.31000000017</v>
      </c>
      <c r="C311" t="str">
        <f>VLOOKUP(A311,Sheet1!$A$339:$A$750,1,FALSE)</f>
        <v>5612000</v>
      </c>
    </row>
    <row r="312" spans="1:3" x14ac:dyDescent="0.2">
      <c r="A312" s="20" t="s">
        <v>595</v>
      </c>
      <c r="B312" s="22">
        <v>472517.40000000014</v>
      </c>
      <c r="C312" t="str">
        <f>VLOOKUP(A312,Sheet1!$A$339:$A$750,1,FALSE)</f>
        <v>5614000</v>
      </c>
    </row>
    <row r="313" spans="1:3" x14ac:dyDescent="0.2">
      <c r="A313" s="20" t="s">
        <v>596</v>
      </c>
      <c r="B313" s="22">
        <v>626172.11999999988</v>
      </c>
      <c r="C313" t="str">
        <f>VLOOKUP(A313,Sheet1!$A$339:$A$750,1,FALSE)</f>
        <v>5614001</v>
      </c>
    </row>
    <row r="314" spans="1:3" x14ac:dyDescent="0.2">
      <c r="A314" s="20" t="s">
        <v>597</v>
      </c>
      <c r="B314" s="22">
        <v>2364.7099999999996</v>
      </c>
      <c r="C314" t="str">
        <f>VLOOKUP(A314,Sheet1!$A$339:$A$750,1,FALSE)</f>
        <v>5614007</v>
      </c>
    </row>
    <row r="315" spans="1:3" x14ac:dyDescent="0.2">
      <c r="A315" s="20" t="s">
        <v>598</v>
      </c>
      <c r="B315" s="22">
        <v>2417.3200000000002</v>
      </c>
      <c r="C315" t="str">
        <f>VLOOKUP(A315,Sheet1!$A$339:$A$750,1,FALSE)</f>
        <v>5614008</v>
      </c>
    </row>
    <row r="316" spans="1:3" x14ac:dyDescent="0.2">
      <c r="A316" s="20" t="s">
        <v>599</v>
      </c>
      <c r="B316" s="22">
        <v>108953.75000000001</v>
      </c>
      <c r="C316" t="str">
        <f>VLOOKUP(A316,Sheet1!$A$339:$A$750,1,FALSE)</f>
        <v>5615000</v>
      </c>
    </row>
    <row r="317" spans="1:3" x14ac:dyDescent="0.2">
      <c r="A317" s="20" t="s">
        <v>600</v>
      </c>
      <c r="B317" s="22">
        <v>113053.46000000002</v>
      </c>
      <c r="C317" t="str">
        <f>VLOOKUP(A317,Sheet1!$A$339:$A$750,1,FALSE)</f>
        <v>5618000</v>
      </c>
    </row>
    <row r="318" spans="1:3" x14ac:dyDescent="0.2">
      <c r="A318" s="20" t="s">
        <v>601</v>
      </c>
      <c r="B318" s="22">
        <v>149196.41999999993</v>
      </c>
      <c r="C318" t="str">
        <f>VLOOKUP(A318,Sheet1!$A$339:$A$750,1,FALSE)</f>
        <v>5618001</v>
      </c>
    </row>
    <row r="319" spans="1:3" x14ac:dyDescent="0.2">
      <c r="A319" s="20" t="s">
        <v>602</v>
      </c>
      <c r="B319" s="22">
        <v>410818.31999999972</v>
      </c>
      <c r="C319" t="str">
        <f>VLOOKUP(A319,Sheet1!$A$339:$A$750,1,FALSE)</f>
        <v>5620001</v>
      </c>
    </row>
    <row r="320" spans="1:3" x14ac:dyDescent="0.2">
      <c r="A320" s="20" t="s">
        <v>603</v>
      </c>
      <c r="B320" s="22">
        <v>169803.56999999998</v>
      </c>
      <c r="C320" t="str">
        <f>VLOOKUP(A320,Sheet1!$A$339:$A$750,1,FALSE)</f>
        <v>5630000</v>
      </c>
    </row>
    <row r="321" spans="1:3" x14ac:dyDescent="0.2">
      <c r="A321" s="20" t="s">
        <v>1487</v>
      </c>
      <c r="B321" s="22">
        <v>0</v>
      </c>
      <c r="C321" t="e">
        <f>VLOOKUP(A321,Sheet1!$A$339:$A$750,1,FALSE)</f>
        <v>#N/A</v>
      </c>
    </row>
    <row r="322" spans="1:3" x14ac:dyDescent="0.2">
      <c r="A322" s="20" t="s">
        <v>604</v>
      </c>
      <c r="B322" s="22">
        <v>181852.2</v>
      </c>
      <c r="C322" t="str">
        <f>VLOOKUP(A322,Sheet1!$A$339:$A$750,1,FALSE)</f>
        <v>5650002</v>
      </c>
    </row>
    <row r="323" spans="1:3" x14ac:dyDescent="0.2">
      <c r="A323" s="20" t="s">
        <v>605</v>
      </c>
      <c r="B323" s="22">
        <v>3976612.1799999997</v>
      </c>
      <c r="C323" t="str">
        <f>VLOOKUP(A323,Sheet1!$A$339:$A$750,1,FALSE)</f>
        <v>5650012</v>
      </c>
    </row>
    <row r="324" spans="1:3" x14ac:dyDescent="0.2">
      <c r="A324" s="20" t="s">
        <v>606</v>
      </c>
      <c r="B324" s="22">
        <v>41136.649999999994</v>
      </c>
      <c r="C324" t="str">
        <f>VLOOKUP(A324,Sheet1!$A$339:$A$750,1,FALSE)</f>
        <v>5650015</v>
      </c>
    </row>
    <row r="325" spans="1:3" x14ac:dyDescent="0.2">
      <c r="A325" s="20" t="s">
        <v>607</v>
      </c>
      <c r="B325" s="22">
        <v>5140478.3099999996</v>
      </c>
      <c r="C325" t="str">
        <f>VLOOKUP(A325,Sheet1!$A$339:$A$750,1,FALSE)</f>
        <v>5650016</v>
      </c>
    </row>
    <row r="326" spans="1:3" x14ac:dyDescent="0.2">
      <c r="A326" s="20" t="s">
        <v>608</v>
      </c>
      <c r="B326" s="22">
        <v>355174.36000000004</v>
      </c>
      <c r="C326" t="str">
        <f>VLOOKUP(A326,Sheet1!$A$339:$A$750,1,FALSE)</f>
        <v>5650019</v>
      </c>
    </row>
    <row r="327" spans="1:3" x14ac:dyDescent="0.2">
      <c r="A327" s="20" t="s">
        <v>609</v>
      </c>
      <c r="B327" s="22">
        <v>828987.69999999984</v>
      </c>
      <c r="C327" t="str">
        <f>VLOOKUP(A327,Sheet1!$A$339:$A$750,1,FALSE)</f>
        <v>5650020</v>
      </c>
    </row>
    <row r="328" spans="1:3" x14ac:dyDescent="0.2">
      <c r="A328" s="20" t="s">
        <v>610</v>
      </c>
      <c r="B328" s="22">
        <v>1365759.79</v>
      </c>
      <c r="C328" t="str">
        <f>VLOOKUP(A328,Sheet1!$A$339:$A$750,1,FALSE)</f>
        <v>5660000</v>
      </c>
    </row>
    <row r="329" spans="1:3" x14ac:dyDescent="0.2">
      <c r="A329" s="20" t="s">
        <v>611</v>
      </c>
      <c r="B329" s="22">
        <v>4980</v>
      </c>
      <c r="C329" t="str">
        <f>VLOOKUP(A329,Sheet1!$A$339:$A$750,1,FALSE)</f>
        <v>5670001</v>
      </c>
    </row>
    <row r="330" spans="1:3" s="26" customFormat="1" x14ac:dyDescent="0.2">
      <c r="A330" s="24" t="s">
        <v>1489</v>
      </c>
      <c r="B330" s="25">
        <v>516425.64400000015</v>
      </c>
      <c r="C330" s="26" t="e">
        <f>VLOOKUP(A330,Sheet1!$A$339:$A$750,1,FALSE)</f>
        <v>#N/A</v>
      </c>
    </row>
    <row r="331" spans="1:3" x14ac:dyDescent="0.2">
      <c r="A331" s="20" t="s">
        <v>612</v>
      </c>
      <c r="B331" s="22">
        <v>87217.200000000012</v>
      </c>
      <c r="C331" t="str">
        <f>VLOOKUP(A331,Sheet1!$A$339:$A$750,1,FALSE)</f>
        <v>5680000</v>
      </c>
    </row>
    <row r="332" spans="1:3" x14ac:dyDescent="0.2">
      <c r="A332" s="20" t="s">
        <v>613</v>
      </c>
      <c r="B332" s="22">
        <v>5900.9800000000005</v>
      </c>
      <c r="C332" t="str">
        <f>VLOOKUP(A332,Sheet1!$A$339:$A$750,1,FALSE)</f>
        <v>5690000</v>
      </c>
    </row>
    <row r="333" spans="1:3" x14ac:dyDescent="0.2">
      <c r="A333" s="20" t="s">
        <v>614</v>
      </c>
      <c r="B333" s="22">
        <v>18596.870000000003</v>
      </c>
      <c r="C333" t="str">
        <f>VLOOKUP(A333,Sheet1!$A$339:$A$750,1,FALSE)</f>
        <v>5691000</v>
      </c>
    </row>
    <row r="334" spans="1:3" x14ac:dyDescent="0.2">
      <c r="A334" s="20" t="s">
        <v>615</v>
      </c>
      <c r="B334" s="22">
        <v>262812.25999999995</v>
      </c>
      <c r="C334" t="str">
        <f>VLOOKUP(A334,Sheet1!$A$339:$A$750,1,FALSE)</f>
        <v>5692000</v>
      </c>
    </row>
    <row r="335" spans="1:3" x14ac:dyDescent="0.2">
      <c r="A335" s="20" t="s">
        <v>616</v>
      </c>
      <c r="B335" s="22">
        <v>21595.489999999998</v>
      </c>
      <c r="C335" t="str">
        <f>VLOOKUP(A335,Sheet1!$A$339:$A$750,1,FALSE)</f>
        <v>5693000</v>
      </c>
    </row>
    <row r="336" spans="1:3" x14ac:dyDescent="0.2">
      <c r="A336" s="20" t="s">
        <v>617</v>
      </c>
      <c r="B336" s="22">
        <v>837964.61999999906</v>
      </c>
      <c r="C336" t="str">
        <f>VLOOKUP(A336,Sheet1!$A$339:$A$750,1,FALSE)</f>
        <v>5700000</v>
      </c>
    </row>
    <row r="337" spans="1:3" x14ac:dyDescent="0.2">
      <c r="A337" s="20" t="s">
        <v>1490</v>
      </c>
      <c r="B337" s="22">
        <v>0</v>
      </c>
      <c r="C337" t="e">
        <f>VLOOKUP(A337,Sheet1!$A$339:$A$750,1,FALSE)</f>
        <v>#N/A</v>
      </c>
    </row>
    <row r="338" spans="1:3" x14ac:dyDescent="0.2">
      <c r="A338" s="20" t="s">
        <v>618</v>
      </c>
      <c r="B338" s="22">
        <v>2794799.7599999988</v>
      </c>
      <c r="C338" t="str">
        <f>VLOOKUP(A338,Sheet1!$A$339:$A$750,1,FALSE)</f>
        <v>5710000</v>
      </c>
    </row>
    <row r="339" spans="1:3" x14ac:dyDescent="0.2">
      <c r="A339" s="20" t="s">
        <v>619</v>
      </c>
      <c r="B339" s="22">
        <v>208.15999999999997</v>
      </c>
      <c r="C339" t="str">
        <f>VLOOKUP(A339,Sheet1!$A$339:$A$750,1,FALSE)</f>
        <v>5720000</v>
      </c>
    </row>
    <row r="340" spans="1:3" x14ac:dyDescent="0.2">
      <c r="A340" s="20" t="s">
        <v>620</v>
      </c>
      <c r="B340" s="22">
        <v>210802.28000000029</v>
      </c>
      <c r="C340" t="str">
        <f>VLOOKUP(A340,Sheet1!$A$339:$A$750,1,FALSE)</f>
        <v>5730000</v>
      </c>
    </row>
    <row r="341" spans="1:3" x14ac:dyDescent="0.2">
      <c r="A341" s="20" t="s">
        <v>621</v>
      </c>
      <c r="B341" s="22">
        <v>510751.2900000001</v>
      </c>
      <c r="C341" t="str">
        <f>VLOOKUP(A341,Sheet1!$A$339:$A$750,1,FALSE)</f>
        <v>5757000</v>
      </c>
    </row>
    <row r="342" spans="1:3" x14ac:dyDescent="0.2">
      <c r="A342" s="20" t="s">
        <v>622</v>
      </c>
      <c r="B342" s="22">
        <v>688222.7699999999</v>
      </c>
      <c r="C342" t="str">
        <f>VLOOKUP(A342,Sheet1!$A$339:$A$750,1,FALSE)</f>
        <v>5757001</v>
      </c>
    </row>
    <row r="343" spans="1:3" x14ac:dyDescent="0.2">
      <c r="A343" s="20" t="s">
        <v>623</v>
      </c>
      <c r="B343" s="22">
        <v>0.01</v>
      </c>
      <c r="C343" t="str">
        <f>VLOOKUP(A343,Sheet1!$A$339:$A$750,1,FALSE)</f>
        <v>5757002</v>
      </c>
    </row>
    <row r="344" spans="1:3" x14ac:dyDescent="0.2">
      <c r="A344" s="20" t="s">
        <v>624</v>
      </c>
      <c r="B344" s="22">
        <v>675741.18999999971</v>
      </c>
      <c r="C344" t="str">
        <f>VLOOKUP(A344,Sheet1!$A$339:$A$750,1,FALSE)</f>
        <v>5800000</v>
      </c>
    </row>
    <row r="345" spans="1:3" x14ac:dyDescent="0.2">
      <c r="A345" s="20" t="s">
        <v>625</v>
      </c>
      <c r="B345" s="22">
        <v>3750.2099999999996</v>
      </c>
      <c r="C345" t="str">
        <f>VLOOKUP(A345,Sheet1!$A$339:$A$750,1,FALSE)</f>
        <v>5810000</v>
      </c>
    </row>
    <row r="346" spans="1:3" x14ac:dyDescent="0.2">
      <c r="A346" s="20" t="s">
        <v>626</v>
      </c>
      <c r="B346" s="22">
        <v>200768.7000000001</v>
      </c>
      <c r="C346" t="str">
        <f>VLOOKUP(A346,Sheet1!$A$339:$A$750,1,FALSE)</f>
        <v>5820000</v>
      </c>
    </row>
    <row r="347" spans="1:3" x14ac:dyDescent="0.2">
      <c r="A347" s="20" t="s">
        <v>627</v>
      </c>
      <c r="B347" s="22">
        <v>964615.33000000042</v>
      </c>
      <c r="C347" t="str">
        <f>VLOOKUP(A347,Sheet1!$A$339:$A$750,1,FALSE)</f>
        <v>5830000</v>
      </c>
    </row>
    <row r="348" spans="1:3" x14ac:dyDescent="0.2">
      <c r="A348" s="20" t="s">
        <v>628</v>
      </c>
      <c r="B348" s="22">
        <v>108208.07999999999</v>
      </c>
      <c r="C348" t="str">
        <f>VLOOKUP(A348,Sheet1!$A$339:$A$750,1,FALSE)</f>
        <v>5840000</v>
      </c>
    </row>
    <row r="349" spans="1:3" x14ac:dyDescent="0.2">
      <c r="A349" s="20" t="s">
        <v>629</v>
      </c>
      <c r="B349" s="22">
        <v>0.02</v>
      </c>
      <c r="C349" t="str">
        <f>VLOOKUP(A349,Sheet1!$A$339:$A$750,1,FALSE)</f>
        <v>5841000</v>
      </c>
    </row>
    <row r="350" spans="1:3" x14ac:dyDescent="0.2">
      <c r="A350" s="20" t="s">
        <v>630</v>
      </c>
      <c r="B350" s="22">
        <v>144178.5</v>
      </c>
      <c r="C350" t="str">
        <f>VLOOKUP(A350,Sheet1!$A$339:$A$750,1,FALSE)</f>
        <v>5850000</v>
      </c>
    </row>
    <row r="351" spans="1:3" x14ac:dyDescent="0.2">
      <c r="A351" s="20" t="s">
        <v>631</v>
      </c>
      <c r="B351" s="22">
        <v>854475.01999999944</v>
      </c>
      <c r="C351" t="str">
        <f>VLOOKUP(A351,Sheet1!$A$339:$A$750,1,FALSE)</f>
        <v>5860000</v>
      </c>
    </row>
    <row r="352" spans="1:3" x14ac:dyDescent="0.2">
      <c r="A352" s="20" t="s">
        <v>632</v>
      </c>
      <c r="B352" s="22">
        <v>189412.56000000006</v>
      </c>
      <c r="C352" t="str">
        <f>VLOOKUP(A352,Sheet1!$A$339:$A$750,1,FALSE)</f>
        <v>5870000</v>
      </c>
    </row>
    <row r="353" spans="1:3" x14ac:dyDescent="0.2">
      <c r="A353" s="20" t="s">
        <v>633</v>
      </c>
      <c r="B353" s="22">
        <v>3882777.68</v>
      </c>
      <c r="C353" t="str">
        <f>VLOOKUP(A353,Sheet1!$A$339:$A$750,1,FALSE)</f>
        <v>5880000</v>
      </c>
    </row>
    <row r="354" spans="1:3" x14ac:dyDescent="0.2">
      <c r="A354" s="20" t="s">
        <v>634</v>
      </c>
      <c r="B354" s="22">
        <v>1620220.05</v>
      </c>
      <c r="C354" t="str">
        <f>VLOOKUP(A354,Sheet1!$A$339:$A$750,1,FALSE)</f>
        <v>5890001</v>
      </c>
    </row>
    <row r="355" spans="1:3" x14ac:dyDescent="0.2">
      <c r="A355" s="20" t="s">
        <v>635</v>
      </c>
      <c r="B355" s="22">
        <v>68003.820999999996</v>
      </c>
      <c r="C355" t="str">
        <f>VLOOKUP(A355,Sheet1!$A$339:$A$750,1,FALSE)</f>
        <v>5890002</v>
      </c>
    </row>
    <row r="356" spans="1:3" x14ac:dyDescent="0.2">
      <c r="A356" s="20" t="s">
        <v>636</v>
      </c>
      <c r="B356" s="22">
        <v>2254.8000000000002</v>
      </c>
      <c r="C356" t="str">
        <f>VLOOKUP(A356,Sheet1!$A$339:$A$750,1,FALSE)</f>
        <v>5900000</v>
      </c>
    </row>
    <row r="357" spans="1:3" x14ac:dyDescent="0.2">
      <c r="A357" s="20" t="s">
        <v>637</v>
      </c>
      <c r="B357" s="22">
        <v>27880.160000000007</v>
      </c>
      <c r="C357" t="str">
        <f>VLOOKUP(A357,Sheet1!$A$339:$A$750,1,FALSE)</f>
        <v>5910000</v>
      </c>
    </row>
    <row r="358" spans="1:3" x14ac:dyDescent="0.2">
      <c r="A358" s="20" t="s">
        <v>638</v>
      </c>
      <c r="B358" s="22">
        <v>744501.13999999943</v>
      </c>
      <c r="C358" t="str">
        <f>VLOOKUP(A358,Sheet1!$A$339:$A$750,1,FALSE)</f>
        <v>5920000</v>
      </c>
    </row>
    <row r="359" spans="1:3" x14ac:dyDescent="0.2">
      <c r="A359" s="20" t="s">
        <v>1491</v>
      </c>
      <c r="B359" s="22">
        <v>0</v>
      </c>
      <c r="C359" t="e">
        <f>VLOOKUP(A359,Sheet1!$A$339:$A$750,1,FALSE)</f>
        <v>#N/A</v>
      </c>
    </row>
    <row r="360" spans="1:3" x14ac:dyDescent="0.2">
      <c r="A360" s="20" t="s">
        <v>639</v>
      </c>
      <c r="B360" s="22">
        <v>28773807.169999983</v>
      </c>
      <c r="C360" t="str">
        <f>VLOOKUP(A360,Sheet1!$A$339:$A$750,1,FALSE)</f>
        <v>5930000</v>
      </c>
    </row>
    <row r="361" spans="1:3" x14ac:dyDescent="0.2">
      <c r="A361" s="20" t="s">
        <v>640</v>
      </c>
      <c r="B361" s="22">
        <v>361078.69999999972</v>
      </c>
      <c r="C361" t="str">
        <f>VLOOKUP(A361,Sheet1!$A$339:$A$750,1,FALSE)</f>
        <v>5930001</v>
      </c>
    </row>
    <row r="362" spans="1:3" x14ac:dyDescent="0.2">
      <c r="A362" s="20" t="s">
        <v>641</v>
      </c>
      <c r="B362" s="22">
        <v>1292.17</v>
      </c>
      <c r="C362" t="str">
        <f>VLOOKUP(A362,Sheet1!$A$339:$A$750,1,FALSE)</f>
        <v>5930008</v>
      </c>
    </row>
    <row r="363" spans="1:3" x14ac:dyDescent="0.2">
      <c r="A363" s="20" t="s">
        <v>642</v>
      </c>
      <c r="B363" s="22">
        <v>4698444</v>
      </c>
      <c r="C363" t="str">
        <f>VLOOKUP(A363,Sheet1!$A$339:$A$750,1,FALSE)</f>
        <v>5930010</v>
      </c>
    </row>
    <row r="364" spans="1:3" x14ac:dyDescent="0.2">
      <c r="A364" s="20" t="s">
        <v>643</v>
      </c>
      <c r="B364" s="22">
        <v>79563.679999999949</v>
      </c>
      <c r="C364" t="str">
        <f>VLOOKUP(A364,Sheet1!$A$339:$A$750,1,FALSE)</f>
        <v>5940000</v>
      </c>
    </row>
    <row r="365" spans="1:3" x14ac:dyDescent="0.2">
      <c r="A365" s="20" t="s">
        <v>644</v>
      </c>
      <c r="B365" s="22">
        <v>67160.419999999955</v>
      </c>
      <c r="C365" t="str">
        <f>VLOOKUP(A365,Sheet1!$A$339:$A$750,1,FALSE)</f>
        <v>5950000</v>
      </c>
    </row>
    <row r="366" spans="1:3" x14ac:dyDescent="0.2">
      <c r="A366" s="20" t="s">
        <v>645</v>
      </c>
      <c r="B366" s="22">
        <v>52820.89</v>
      </c>
      <c r="C366" t="str">
        <f>VLOOKUP(A366,Sheet1!$A$339:$A$750,1,FALSE)</f>
        <v>5960000</v>
      </c>
    </row>
    <row r="367" spans="1:3" x14ac:dyDescent="0.2">
      <c r="A367" s="20" t="s">
        <v>646</v>
      </c>
      <c r="B367" s="22">
        <v>79421.910000000033</v>
      </c>
      <c r="C367" t="str">
        <f>VLOOKUP(A367,Sheet1!$A$339:$A$750,1,FALSE)</f>
        <v>5970000</v>
      </c>
    </row>
    <row r="368" spans="1:3" x14ac:dyDescent="0.2">
      <c r="A368" s="20" t="s">
        <v>647</v>
      </c>
      <c r="B368" s="22">
        <v>189845.78999999983</v>
      </c>
      <c r="C368" t="str">
        <f>VLOOKUP(A368,Sheet1!$A$339:$A$750,1,FALSE)</f>
        <v>5980000</v>
      </c>
    </row>
    <row r="369" spans="1:3" x14ac:dyDescent="0.2">
      <c r="A369" s="20" t="s">
        <v>648</v>
      </c>
      <c r="B369" s="22">
        <v>287016.83000000007</v>
      </c>
      <c r="C369" t="str">
        <f>VLOOKUP(A369,Sheet1!$A$339:$A$750,1,FALSE)</f>
        <v>9010000</v>
      </c>
    </row>
    <row r="370" spans="1:3" x14ac:dyDescent="0.2">
      <c r="A370" s="20" t="s">
        <v>649</v>
      </c>
      <c r="B370" s="22">
        <v>7665.3999999999987</v>
      </c>
      <c r="C370" t="str">
        <f>VLOOKUP(A370,Sheet1!$A$339:$A$750,1,FALSE)</f>
        <v>9020000</v>
      </c>
    </row>
    <row r="371" spans="1:3" x14ac:dyDescent="0.2">
      <c r="A371" s="20" t="s">
        <v>650</v>
      </c>
      <c r="B371" s="22">
        <v>324.72000000000003</v>
      </c>
      <c r="C371" t="str">
        <f>VLOOKUP(A371,Sheet1!$A$339:$A$750,1,FALSE)</f>
        <v>9020001</v>
      </c>
    </row>
    <row r="372" spans="1:3" x14ac:dyDescent="0.2">
      <c r="A372" s="20" t="s">
        <v>651</v>
      </c>
      <c r="B372" s="22">
        <v>430282.36</v>
      </c>
      <c r="C372" t="str">
        <f>VLOOKUP(A372,Sheet1!$A$339:$A$750,1,FALSE)</f>
        <v>9020002</v>
      </c>
    </row>
    <row r="373" spans="1:3" x14ac:dyDescent="0.2">
      <c r="A373" s="20" t="s">
        <v>652</v>
      </c>
      <c r="B373" s="22">
        <v>54224.940000000017</v>
      </c>
      <c r="C373" t="str">
        <f>VLOOKUP(A373,Sheet1!$A$339:$A$750,1,FALSE)</f>
        <v>9020003</v>
      </c>
    </row>
    <row r="374" spans="1:3" x14ac:dyDescent="0.2">
      <c r="A374" s="20" t="s">
        <v>653</v>
      </c>
      <c r="B374" s="22">
        <v>58335.289999999994</v>
      </c>
      <c r="C374" t="str">
        <f>VLOOKUP(A374,Sheet1!$A$339:$A$750,1,FALSE)</f>
        <v>9020004</v>
      </c>
    </row>
    <row r="375" spans="1:3" x14ac:dyDescent="0.2">
      <c r="A375" s="20" t="s">
        <v>654</v>
      </c>
      <c r="B375" s="22">
        <v>335251.74000000005</v>
      </c>
      <c r="C375" t="str">
        <f>VLOOKUP(A375,Sheet1!$A$339:$A$750,1,FALSE)</f>
        <v>9030000</v>
      </c>
    </row>
    <row r="376" spans="1:3" x14ac:dyDescent="0.2">
      <c r="A376" s="20" t="s">
        <v>655</v>
      </c>
      <c r="B376" s="22">
        <v>2403091.6599999997</v>
      </c>
      <c r="C376" t="str">
        <f>VLOOKUP(A376,Sheet1!$A$339:$A$750,1,FALSE)</f>
        <v>9030001</v>
      </c>
    </row>
    <row r="377" spans="1:3" x14ac:dyDescent="0.2">
      <c r="A377" s="20" t="s">
        <v>656</v>
      </c>
      <c r="B377" s="22">
        <v>38816.73000000001</v>
      </c>
      <c r="C377" t="str">
        <f>VLOOKUP(A377,Sheet1!$A$339:$A$750,1,FALSE)</f>
        <v>9030002</v>
      </c>
    </row>
    <row r="378" spans="1:3" x14ac:dyDescent="0.2">
      <c r="A378" s="20" t="s">
        <v>657</v>
      </c>
      <c r="B378" s="22">
        <v>810459.98</v>
      </c>
      <c r="C378" t="str">
        <f>VLOOKUP(A378,Sheet1!$A$339:$A$750,1,FALSE)</f>
        <v>9030003</v>
      </c>
    </row>
    <row r="379" spans="1:3" x14ac:dyDescent="0.2">
      <c r="A379" s="20" t="s">
        <v>658</v>
      </c>
      <c r="B379" s="22">
        <v>134288.79999999999</v>
      </c>
      <c r="C379" t="str">
        <f>VLOOKUP(A379,Sheet1!$A$339:$A$750,1,FALSE)</f>
        <v>9030004</v>
      </c>
    </row>
    <row r="380" spans="1:3" x14ac:dyDescent="0.2">
      <c r="A380" s="20" t="s">
        <v>659</v>
      </c>
      <c r="B380" s="22">
        <v>66162.559999999998</v>
      </c>
      <c r="C380" t="str">
        <f>VLOOKUP(A380,Sheet1!$A$339:$A$750,1,FALSE)</f>
        <v>9030005</v>
      </c>
    </row>
    <row r="381" spans="1:3" x14ac:dyDescent="0.2">
      <c r="A381" s="20" t="s">
        <v>660</v>
      </c>
      <c r="B381" s="22">
        <v>752718.84999999905</v>
      </c>
      <c r="C381" t="str">
        <f>VLOOKUP(A381,Sheet1!$A$339:$A$750,1,FALSE)</f>
        <v>9030006</v>
      </c>
    </row>
    <row r="382" spans="1:3" x14ac:dyDescent="0.2">
      <c r="A382" s="20" t="s">
        <v>661</v>
      </c>
      <c r="B382" s="22">
        <v>583351.65999999968</v>
      </c>
      <c r="C382" t="str">
        <f>VLOOKUP(A382,Sheet1!$A$339:$A$750,1,FALSE)</f>
        <v>9030007</v>
      </c>
    </row>
    <row r="383" spans="1:3" x14ac:dyDescent="0.2">
      <c r="A383" s="20" t="s">
        <v>662</v>
      </c>
      <c r="B383" s="22">
        <v>165509.14000000007</v>
      </c>
      <c r="C383" t="str">
        <f>VLOOKUP(A383,Sheet1!$A$339:$A$750,1,FALSE)</f>
        <v>9030009</v>
      </c>
    </row>
    <row r="384" spans="1:3" x14ac:dyDescent="0.2">
      <c r="A384" s="20" t="s">
        <v>663</v>
      </c>
      <c r="B384" s="22">
        <v>-42603.659999999996</v>
      </c>
      <c r="C384" t="str">
        <f>VLOOKUP(A384,Sheet1!$A$339:$A$750,1,FALSE)</f>
        <v>9040007</v>
      </c>
    </row>
    <row r="385" spans="1:3" x14ac:dyDescent="0.2">
      <c r="A385" s="20" t="s">
        <v>664</v>
      </c>
      <c r="B385" s="22">
        <v>25173.539999999994</v>
      </c>
      <c r="C385" t="str">
        <f>VLOOKUP(A385,Sheet1!$A$339:$A$750,1,FALSE)</f>
        <v>9050000</v>
      </c>
    </row>
    <row r="386" spans="1:3" x14ac:dyDescent="0.2">
      <c r="A386" s="20" t="s">
        <v>665</v>
      </c>
      <c r="B386" s="22">
        <v>157258.70999999993</v>
      </c>
      <c r="C386" t="str">
        <f>VLOOKUP(A386,Sheet1!$A$339:$A$750,1,FALSE)</f>
        <v>9070000</v>
      </c>
    </row>
    <row r="387" spans="1:3" x14ac:dyDescent="0.2">
      <c r="A387" s="20" t="s">
        <v>666</v>
      </c>
      <c r="B387" s="22">
        <v>-1.5599999999999983</v>
      </c>
      <c r="C387" t="str">
        <f>VLOOKUP(A387,Sheet1!$A$339:$A$750,1,FALSE)</f>
        <v>9070001</v>
      </c>
    </row>
    <row r="388" spans="1:3" x14ac:dyDescent="0.2">
      <c r="A388" s="20" t="s">
        <v>667</v>
      </c>
      <c r="B388" s="22">
        <v>491678.62000000005</v>
      </c>
      <c r="C388" t="str">
        <f>VLOOKUP(A388,Sheet1!$A$339:$A$750,1,FALSE)</f>
        <v>9080000</v>
      </c>
    </row>
    <row r="389" spans="1:3" x14ac:dyDescent="0.2">
      <c r="A389" s="20" t="s">
        <v>668</v>
      </c>
      <c r="B389" s="22">
        <v>937.49000000000012</v>
      </c>
      <c r="C389" t="str">
        <f>VLOOKUP(A389,Sheet1!$A$339:$A$750,1,FALSE)</f>
        <v>9080001</v>
      </c>
    </row>
    <row r="390" spans="1:3" x14ac:dyDescent="0.2">
      <c r="A390" s="20" t="s">
        <v>669</v>
      </c>
      <c r="B390" s="22">
        <v>4188794.7000000034</v>
      </c>
      <c r="C390" t="str">
        <f>VLOOKUP(A390,Sheet1!$A$339:$A$750,1,FALSE)</f>
        <v>9080009</v>
      </c>
    </row>
    <row r="391" spans="1:3" x14ac:dyDescent="0.2">
      <c r="A391" s="20" t="s">
        <v>670</v>
      </c>
      <c r="B391" s="22">
        <v>137018.09000000003</v>
      </c>
      <c r="C391" t="str">
        <f>VLOOKUP(A391,Sheet1!$A$339:$A$750,1,FALSE)</f>
        <v>9090000</v>
      </c>
    </row>
    <row r="392" spans="1:3" x14ac:dyDescent="0.2">
      <c r="A392" s="20" t="s">
        <v>671</v>
      </c>
      <c r="B392" s="22">
        <v>49526.800000000025</v>
      </c>
      <c r="C392" t="str">
        <f>VLOOKUP(A392,Sheet1!$A$339:$A$750,1,FALSE)</f>
        <v>9100000</v>
      </c>
    </row>
    <row r="393" spans="1:3" x14ac:dyDescent="0.2">
      <c r="A393" s="20" t="s">
        <v>672</v>
      </c>
      <c r="B393" s="22">
        <v>34948.539999999994</v>
      </c>
      <c r="C393" t="str">
        <f>VLOOKUP(A393,Sheet1!$A$339:$A$750,1,FALSE)</f>
        <v>9120000</v>
      </c>
    </row>
    <row r="394" spans="1:3" x14ac:dyDescent="0.2">
      <c r="A394" s="20" t="s">
        <v>673</v>
      </c>
      <c r="B394" s="22">
        <v>28.20999999999998</v>
      </c>
      <c r="C394" t="str">
        <f>VLOOKUP(A394,Sheet1!$A$339:$A$750,1,FALSE)</f>
        <v>9120003</v>
      </c>
    </row>
    <row r="395" spans="1:3" x14ac:dyDescent="0.2">
      <c r="A395" s="20" t="s">
        <v>674</v>
      </c>
      <c r="B395" s="22">
        <v>9314932.5700000133</v>
      </c>
      <c r="C395" t="str">
        <f>VLOOKUP(A395,Sheet1!$A$339:$A$750,1,FALSE)</f>
        <v>9200000</v>
      </c>
    </row>
    <row r="396" spans="1:3" x14ac:dyDescent="0.2">
      <c r="A396" s="20" t="s">
        <v>675</v>
      </c>
      <c r="B396" s="22">
        <v>614973.74999999907</v>
      </c>
      <c r="C396" t="str">
        <f>VLOOKUP(A396,Sheet1!$A$339:$A$750,1,FALSE)</f>
        <v>9210001</v>
      </c>
    </row>
    <row r="397" spans="1:3" x14ac:dyDescent="0.2">
      <c r="A397" s="20" t="s">
        <v>676</v>
      </c>
      <c r="B397" s="22">
        <v>13.010000000000002</v>
      </c>
      <c r="C397" t="str">
        <f>VLOOKUP(A397,Sheet1!$A$339:$A$750,1,FALSE)</f>
        <v>9210003</v>
      </c>
    </row>
    <row r="398" spans="1:3" x14ac:dyDescent="0.2">
      <c r="A398" s="20" t="s">
        <v>677</v>
      </c>
      <c r="B398" s="22">
        <v>-638893.78</v>
      </c>
      <c r="C398" t="str">
        <f>VLOOKUP(A398,Sheet1!$A$339:$A$750,1,FALSE)</f>
        <v>9220000</v>
      </c>
    </row>
    <row r="399" spans="1:3" x14ac:dyDescent="0.2">
      <c r="A399" s="20" t="s">
        <v>678</v>
      </c>
      <c r="B399" s="22">
        <v>-475249</v>
      </c>
      <c r="C399" t="str">
        <f>VLOOKUP(A399,Sheet1!$A$339:$A$750,1,FALSE)</f>
        <v>9220001</v>
      </c>
    </row>
    <row r="400" spans="1:3" x14ac:dyDescent="0.2">
      <c r="A400" s="20" t="s">
        <v>679</v>
      </c>
      <c r="B400" s="22">
        <v>-6673.48</v>
      </c>
      <c r="C400" t="str">
        <f>VLOOKUP(A400,Sheet1!$A$339:$A$750,1,FALSE)</f>
        <v>9220004</v>
      </c>
    </row>
    <row r="401" spans="1:3" x14ac:dyDescent="0.2">
      <c r="A401" s="20" t="s">
        <v>680</v>
      </c>
      <c r="B401" s="22">
        <v>1588693.0670000003</v>
      </c>
      <c r="C401" t="str">
        <f>VLOOKUP(A401,Sheet1!$A$339:$A$750,1,FALSE)</f>
        <v>9230001</v>
      </c>
    </row>
    <row r="402" spans="1:3" x14ac:dyDescent="0.2">
      <c r="A402" s="20" t="s">
        <v>681</v>
      </c>
      <c r="B402" s="22">
        <v>-3.0000000002037272E-2</v>
      </c>
      <c r="C402" t="str">
        <f>VLOOKUP(A402,Sheet1!$A$339:$A$750,1,FALSE)</f>
        <v>9230002</v>
      </c>
    </row>
    <row r="403" spans="1:3" x14ac:dyDescent="0.2">
      <c r="A403" s="20" t="s">
        <v>682</v>
      </c>
      <c r="B403" s="22">
        <v>299317.09000000003</v>
      </c>
      <c r="C403" t="str">
        <f>VLOOKUP(A403,Sheet1!$A$339:$A$750,1,FALSE)</f>
        <v>9230003</v>
      </c>
    </row>
    <row r="404" spans="1:3" x14ac:dyDescent="0.2">
      <c r="A404" s="20" t="s">
        <v>683</v>
      </c>
      <c r="B404" s="22">
        <v>513893.97000000009</v>
      </c>
      <c r="C404" t="str">
        <f>VLOOKUP(A404,Sheet1!$A$339:$A$750,1,FALSE)</f>
        <v>9240000</v>
      </c>
    </row>
    <row r="405" spans="1:3" x14ac:dyDescent="0.2">
      <c r="A405" s="20" t="s">
        <v>684</v>
      </c>
      <c r="B405" s="22">
        <v>1187048.0749999997</v>
      </c>
      <c r="C405" t="str">
        <f>VLOOKUP(A405,Sheet1!$A$339:$A$750,1,FALSE)</f>
        <v>9250000</v>
      </c>
    </row>
    <row r="406" spans="1:3" x14ac:dyDescent="0.2">
      <c r="A406" s="20" t="s">
        <v>685</v>
      </c>
      <c r="B406" s="22">
        <v>3685.8900000000008</v>
      </c>
      <c r="C406" t="str">
        <f>VLOOKUP(A406,Sheet1!$A$339:$A$750,1,FALSE)</f>
        <v>9250001</v>
      </c>
    </row>
    <row r="407" spans="1:3" x14ac:dyDescent="0.2">
      <c r="A407" s="20" t="s">
        <v>686</v>
      </c>
      <c r="B407" s="22">
        <v>11073.050000000003</v>
      </c>
      <c r="C407" t="str">
        <f>VLOOKUP(A407,Sheet1!$A$339:$A$750,1,FALSE)</f>
        <v>9250002</v>
      </c>
    </row>
    <row r="408" spans="1:3" x14ac:dyDescent="0.2">
      <c r="A408" s="20" t="s">
        <v>687</v>
      </c>
      <c r="B408" s="22">
        <v>4464.22</v>
      </c>
      <c r="C408" t="str">
        <f>VLOOKUP(A408,Sheet1!$A$339:$A$750,1,FALSE)</f>
        <v>9250004</v>
      </c>
    </row>
    <row r="409" spans="1:3" x14ac:dyDescent="0.2">
      <c r="A409" s="20" t="s">
        <v>688</v>
      </c>
      <c r="B409" s="22">
        <v>-84940.149999999936</v>
      </c>
      <c r="C409" t="str">
        <f>VLOOKUP(A409,Sheet1!$A$339:$A$750,1,FALSE)</f>
        <v>9250006</v>
      </c>
    </row>
    <row r="410" spans="1:3" x14ac:dyDescent="0.2">
      <c r="A410" s="20" t="s">
        <v>689</v>
      </c>
      <c r="B410" s="22">
        <v>88147.900000000067</v>
      </c>
      <c r="C410" t="str">
        <f>VLOOKUP(A410,Sheet1!$A$339:$A$750,1,FALSE)</f>
        <v>9250007</v>
      </c>
    </row>
    <row r="411" spans="1:3" x14ac:dyDescent="0.2">
      <c r="A411" s="20" t="s">
        <v>690</v>
      </c>
      <c r="B411" s="22">
        <v>-237480.78999999995</v>
      </c>
      <c r="C411" t="str">
        <f>VLOOKUP(A411,Sheet1!$A$339:$A$750,1,FALSE)</f>
        <v>9250010</v>
      </c>
    </row>
    <row r="412" spans="1:3" x14ac:dyDescent="0.2">
      <c r="A412" s="20" t="s">
        <v>691</v>
      </c>
      <c r="B412" s="22">
        <v>14499.880000000001</v>
      </c>
      <c r="C412" t="str">
        <f>VLOOKUP(A412,Sheet1!$A$339:$A$750,1,FALSE)</f>
        <v>9260000</v>
      </c>
    </row>
    <row r="413" spans="1:3" x14ac:dyDescent="0.2">
      <c r="A413" s="20" t="s">
        <v>692</v>
      </c>
      <c r="B413" s="22">
        <v>22311.11</v>
      </c>
      <c r="C413" t="str">
        <f>VLOOKUP(A413,Sheet1!$A$339:$A$750,1,FALSE)</f>
        <v>9260001</v>
      </c>
    </row>
    <row r="414" spans="1:3" x14ac:dyDescent="0.2">
      <c r="A414" s="20" t="s">
        <v>693</v>
      </c>
      <c r="B414" s="22">
        <v>34456.020000000004</v>
      </c>
      <c r="C414" t="str">
        <f>VLOOKUP(A414,Sheet1!$A$339:$A$750,1,FALSE)</f>
        <v>9260002</v>
      </c>
    </row>
    <row r="415" spans="1:3" x14ac:dyDescent="0.2">
      <c r="A415" s="20" t="s">
        <v>694</v>
      </c>
      <c r="B415" s="22">
        <v>4817152.5399999991</v>
      </c>
      <c r="C415" t="str">
        <f>VLOOKUP(A415,Sheet1!$A$339:$A$750,1,FALSE)</f>
        <v>9260003</v>
      </c>
    </row>
    <row r="416" spans="1:3" x14ac:dyDescent="0.2">
      <c r="A416" s="20" t="s">
        <v>695</v>
      </c>
      <c r="B416" s="22">
        <v>138899.78000000003</v>
      </c>
      <c r="C416" t="str">
        <f>VLOOKUP(A416,Sheet1!$A$339:$A$750,1,FALSE)</f>
        <v>9260004</v>
      </c>
    </row>
    <row r="417" spans="1:3" x14ac:dyDescent="0.2">
      <c r="A417" s="20" t="s">
        <v>696</v>
      </c>
      <c r="B417" s="22">
        <v>4766153.9799999995</v>
      </c>
      <c r="C417" t="str">
        <f>VLOOKUP(A417,Sheet1!$A$339:$A$750,1,FALSE)</f>
        <v>9260005</v>
      </c>
    </row>
    <row r="418" spans="1:3" x14ac:dyDescent="0.2">
      <c r="A418" s="20" t="s">
        <v>697</v>
      </c>
      <c r="B418" s="22">
        <v>1.5100000000000002</v>
      </c>
      <c r="C418" t="str">
        <f>VLOOKUP(A418,Sheet1!$A$339:$A$750,1,FALSE)</f>
        <v>9260006</v>
      </c>
    </row>
    <row r="419" spans="1:3" x14ac:dyDescent="0.2">
      <c r="A419" s="20" t="s">
        <v>698</v>
      </c>
      <c r="B419" s="22">
        <v>14515.62</v>
      </c>
      <c r="C419" t="str">
        <f>VLOOKUP(A419,Sheet1!$A$339:$A$750,1,FALSE)</f>
        <v>9260007</v>
      </c>
    </row>
    <row r="420" spans="1:3" x14ac:dyDescent="0.2">
      <c r="A420" s="20" t="s">
        <v>699</v>
      </c>
      <c r="B420" s="22">
        <v>198317.44999999998</v>
      </c>
      <c r="C420" t="str">
        <f>VLOOKUP(A420,Sheet1!$A$339:$A$750,1,FALSE)</f>
        <v>9260009</v>
      </c>
    </row>
    <row r="421" spans="1:3" x14ac:dyDescent="0.2">
      <c r="A421" s="20" t="s">
        <v>700</v>
      </c>
      <c r="B421" s="22">
        <v>2502.5800000000004</v>
      </c>
      <c r="C421" t="str">
        <f>VLOOKUP(A421,Sheet1!$A$339:$A$750,1,FALSE)</f>
        <v>9260010</v>
      </c>
    </row>
    <row r="422" spans="1:3" x14ac:dyDescent="0.2">
      <c r="A422" s="20" t="s">
        <v>701</v>
      </c>
      <c r="B422" s="22">
        <v>8276.86</v>
      </c>
      <c r="C422" t="str">
        <f>VLOOKUP(A422,Sheet1!$A$339:$A$750,1,FALSE)</f>
        <v>9260012</v>
      </c>
    </row>
    <row r="423" spans="1:3" x14ac:dyDescent="0.2">
      <c r="A423" s="20" t="s">
        <v>702</v>
      </c>
      <c r="B423" s="22">
        <v>1438.3700000000001</v>
      </c>
      <c r="C423" t="str">
        <f>VLOOKUP(A423,Sheet1!$A$339:$A$750,1,FALSE)</f>
        <v>9260014</v>
      </c>
    </row>
    <row r="424" spans="1:3" x14ac:dyDescent="0.2">
      <c r="A424" s="20" t="s">
        <v>703</v>
      </c>
      <c r="B424" s="22">
        <v>10000</v>
      </c>
      <c r="C424" t="str">
        <f>VLOOKUP(A424,Sheet1!$A$339:$A$750,1,FALSE)</f>
        <v>9260019</v>
      </c>
    </row>
    <row r="425" spans="1:3" x14ac:dyDescent="0.2">
      <c r="A425" s="20" t="s">
        <v>704</v>
      </c>
      <c r="B425" s="22">
        <v>-3119725.87</v>
      </c>
      <c r="C425" t="str">
        <f>VLOOKUP(A425,Sheet1!$A$339:$A$750,1,FALSE)</f>
        <v>9260021</v>
      </c>
    </row>
    <row r="426" spans="1:3" x14ac:dyDescent="0.2">
      <c r="A426" s="20" t="s">
        <v>705</v>
      </c>
      <c r="B426" s="22">
        <v>1993864.1800000009</v>
      </c>
      <c r="C426" t="str">
        <f>VLOOKUP(A426,Sheet1!$A$339:$A$750,1,FALSE)</f>
        <v>9260027</v>
      </c>
    </row>
    <row r="427" spans="1:3" x14ac:dyDescent="0.2">
      <c r="A427" s="20" t="s">
        <v>706</v>
      </c>
      <c r="B427" s="22">
        <v>20151.47</v>
      </c>
      <c r="C427" t="str">
        <f>VLOOKUP(A427,Sheet1!$A$339:$A$750,1,FALSE)</f>
        <v>9260036</v>
      </c>
    </row>
    <row r="428" spans="1:3" x14ac:dyDescent="0.2">
      <c r="A428" s="20" t="s">
        <v>707</v>
      </c>
      <c r="B428" s="22">
        <v>1153.02</v>
      </c>
      <c r="C428" t="str">
        <f>VLOOKUP(A428,Sheet1!$A$339:$A$750,1,FALSE)</f>
        <v>9260037</v>
      </c>
    </row>
    <row r="429" spans="1:3" x14ac:dyDescent="0.2">
      <c r="A429" s="20" t="s">
        <v>708</v>
      </c>
      <c r="B429" s="22">
        <v>433979.36000000004</v>
      </c>
      <c r="C429" t="str">
        <f>VLOOKUP(A429,Sheet1!$A$339:$A$750,1,FALSE)</f>
        <v>9260040</v>
      </c>
    </row>
    <row r="430" spans="1:3" x14ac:dyDescent="0.2">
      <c r="A430" s="20" t="s">
        <v>709</v>
      </c>
      <c r="B430" s="22">
        <v>-1632135.5900000003</v>
      </c>
      <c r="C430" t="str">
        <f>VLOOKUP(A430,Sheet1!$A$339:$A$750,1,FALSE)</f>
        <v>9260050</v>
      </c>
    </row>
    <row r="431" spans="1:3" x14ac:dyDescent="0.2">
      <c r="A431" s="20" t="s">
        <v>710</v>
      </c>
      <c r="B431" s="22">
        <v>-1861864.1099999999</v>
      </c>
      <c r="C431" t="str">
        <f>VLOOKUP(A431,Sheet1!$A$339:$A$750,1,FALSE)</f>
        <v>9260051</v>
      </c>
    </row>
    <row r="432" spans="1:3" x14ac:dyDescent="0.2">
      <c r="A432" s="20" t="s">
        <v>711</v>
      </c>
      <c r="B432" s="22">
        <v>-695871.21000000008</v>
      </c>
      <c r="C432" t="str">
        <f>VLOOKUP(A432,Sheet1!$A$339:$A$750,1,FALSE)</f>
        <v>9260052</v>
      </c>
    </row>
    <row r="433" spans="1:3" x14ac:dyDescent="0.2">
      <c r="A433" s="20" t="s">
        <v>712</v>
      </c>
      <c r="B433" s="22">
        <v>487625.72999999992</v>
      </c>
      <c r="C433" t="str">
        <f>VLOOKUP(A433,Sheet1!$A$339:$A$750,1,FALSE)</f>
        <v>9260053</v>
      </c>
    </row>
    <row r="434" spans="1:3" x14ac:dyDescent="0.2">
      <c r="A434" s="20" t="s">
        <v>713</v>
      </c>
      <c r="B434" s="22">
        <v>-1560497.3599999994</v>
      </c>
      <c r="C434" t="str">
        <f>VLOOKUP(A434,Sheet1!$A$339:$A$750,1,FALSE)</f>
        <v>9260055</v>
      </c>
    </row>
    <row r="435" spans="1:3" x14ac:dyDescent="0.2">
      <c r="A435" s="20" t="s">
        <v>714</v>
      </c>
      <c r="B435" s="22">
        <v>585123.07999999996</v>
      </c>
      <c r="C435" t="str">
        <f>VLOOKUP(A435,Sheet1!$A$339:$A$750,1,FALSE)</f>
        <v>9260057</v>
      </c>
    </row>
    <row r="436" spans="1:3" x14ac:dyDescent="0.2">
      <c r="A436" s="20" t="s">
        <v>715</v>
      </c>
      <c r="B436" s="22">
        <v>33384.49</v>
      </c>
      <c r="C436" t="str">
        <f>VLOOKUP(A436,Sheet1!$A$339:$A$750,1,FALSE)</f>
        <v>9260058</v>
      </c>
    </row>
    <row r="437" spans="1:3" x14ac:dyDescent="0.2">
      <c r="A437" s="20" t="s">
        <v>716</v>
      </c>
      <c r="B437" s="22">
        <v>216620.15999999995</v>
      </c>
      <c r="C437" t="str">
        <f>VLOOKUP(A437,Sheet1!$A$339:$A$750,1,FALSE)</f>
        <v>9260060</v>
      </c>
    </row>
    <row r="438" spans="1:3" x14ac:dyDescent="0.2">
      <c r="A438" s="20" t="s">
        <v>717</v>
      </c>
      <c r="B438" s="22">
        <v>141384.24</v>
      </c>
      <c r="C438" t="str">
        <f>VLOOKUP(A438,Sheet1!$A$339:$A$750,1,FALSE)</f>
        <v>9270000</v>
      </c>
    </row>
    <row r="439" spans="1:3" x14ac:dyDescent="0.2">
      <c r="A439" s="20" t="s">
        <v>718</v>
      </c>
      <c r="B439" s="22">
        <v>86198.46</v>
      </c>
      <c r="C439" t="str">
        <f>VLOOKUP(A439,Sheet1!$A$339:$A$750,1,FALSE)</f>
        <v>9280000</v>
      </c>
    </row>
    <row r="440" spans="1:3" x14ac:dyDescent="0.2">
      <c r="A440" s="20" t="s">
        <v>719</v>
      </c>
      <c r="B440" s="22">
        <v>2.0000000000002127E-2</v>
      </c>
      <c r="C440" t="str">
        <f>VLOOKUP(A440,Sheet1!$A$339:$A$750,1,FALSE)</f>
        <v>9280001</v>
      </c>
    </row>
    <row r="441" spans="1:3" x14ac:dyDescent="0.2">
      <c r="A441" s="20" t="s">
        <v>720</v>
      </c>
      <c r="B441" s="22">
        <v>182260</v>
      </c>
      <c r="C441" t="str">
        <f>VLOOKUP(A441,Sheet1!$A$339:$A$750,1,FALSE)</f>
        <v>9280002</v>
      </c>
    </row>
    <row r="442" spans="1:3" x14ac:dyDescent="0.2">
      <c r="A442" s="20" t="s">
        <v>721</v>
      </c>
      <c r="B442" s="22">
        <v>5596.8700000000008</v>
      </c>
      <c r="C442" t="str">
        <f>VLOOKUP(A442,Sheet1!$A$339:$A$750,1,FALSE)</f>
        <v>9301000</v>
      </c>
    </row>
    <row r="443" spans="1:3" x14ac:dyDescent="0.2">
      <c r="A443" s="20" t="s">
        <v>722</v>
      </c>
      <c r="B443" s="22">
        <v>11163.15</v>
      </c>
      <c r="C443" t="str">
        <f>VLOOKUP(A443,Sheet1!$A$339:$A$750,1,FALSE)</f>
        <v>9301001</v>
      </c>
    </row>
    <row r="444" spans="1:3" x14ac:dyDescent="0.2">
      <c r="A444" s="20" t="s">
        <v>723</v>
      </c>
      <c r="B444" s="22">
        <v>4457.2799999999979</v>
      </c>
      <c r="C444" t="str">
        <f>VLOOKUP(A444,Sheet1!$A$339:$A$750,1,FALSE)</f>
        <v>9301002</v>
      </c>
    </row>
    <row r="445" spans="1:3" x14ac:dyDescent="0.2">
      <c r="A445" s="20" t="s">
        <v>724</v>
      </c>
      <c r="B445" s="22">
        <v>2599.98</v>
      </c>
      <c r="C445" t="str">
        <f>VLOOKUP(A445,Sheet1!$A$339:$A$750,1,FALSE)</f>
        <v>9301003</v>
      </c>
    </row>
    <row r="446" spans="1:3" x14ac:dyDescent="0.2">
      <c r="A446" s="20" t="s">
        <v>725</v>
      </c>
      <c r="B446" s="22">
        <v>2856.9899999999989</v>
      </c>
      <c r="C446" t="str">
        <f>VLOOKUP(A446,Sheet1!$A$339:$A$750,1,FALSE)</f>
        <v>9301010</v>
      </c>
    </row>
    <row r="447" spans="1:3" x14ac:dyDescent="0.2">
      <c r="A447" s="20" t="s">
        <v>726</v>
      </c>
      <c r="B447" s="22">
        <v>38038.65</v>
      </c>
      <c r="C447" t="str">
        <f>VLOOKUP(A447,Sheet1!$A$339:$A$750,1,FALSE)</f>
        <v>9301012</v>
      </c>
    </row>
    <row r="448" spans="1:3" x14ac:dyDescent="0.2">
      <c r="A448" s="20" t="s">
        <v>727</v>
      </c>
      <c r="B448" s="22">
        <v>22145.909999999996</v>
      </c>
      <c r="C448" t="str">
        <f>VLOOKUP(A448,Sheet1!$A$339:$A$750,1,FALSE)</f>
        <v>9301015</v>
      </c>
    </row>
    <row r="449" spans="1:3" x14ac:dyDescent="0.2">
      <c r="A449" s="20" t="s">
        <v>728</v>
      </c>
      <c r="B449" s="22">
        <v>205136.14199999988</v>
      </c>
      <c r="C449" t="str">
        <f>VLOOKUP(A449,Sheet1!$A$339:$A$750,1,FALSE)</f>
        <v>9302000</v>
      </c>
    </row>
    <row r="450" spans="1:3" x14ac:dyDescent="0.2">
      <c r="A450" s="20" t="s">
        <v>729</v>
      </c>
      <c r="B450" s="22">
        <v>26636.917000000001</v>
      </c>
      <c r="C450" t="str">
        <f>VLOOKUP(A450,Sheet1!$A$339:$A$750,1,FALSE)</f>
        <v>9302003</v>
      </c>
    </row>
    <row r="451" spans="1:3" x14ac:dyDescent="0.2">
      <c r="A451" s="20" t="s">
        <v>730</v>
      </c>
      <c r="B451" s="22">
        <v>4678.9900000000007</v>
      </c>
      <c r="C451" t="str">
        <f>VLOOKUP(A451,Sheet1!$A$339:$A$750,1,FALSE)</f>
        <v>9302004</v>
      </c>
    </row>
    <row r="452" spans="1:3" x14ac:dyDescent="0.2">
      <c r="A452" s="20" t="s">
        <v>731</v>
      </c>
      <c r="B452" s="22">
        <v>12237.629999999997</v>
      </c>
      <c r="C452" t="str">
        <f>VLOOKUP(A452,Sheet1!$A$339:$A$750,1,FALSE)</f>
        <v>9302006</v>
      </c>
    </row>
    <row r="453" spans="1:3" x14ac:dyDescent="0.2">
      <c r="A453" s="20" t="s">
        <v>732</v>
      </c>
      <c r="B453" s="22">
        <v>165818.82999999993</v>
      </c>
      <c r="C453" t="str">
        <f>VLOOKUP(A453,Sheet1!$A$339:$A$750,1,FALSE)</f>
        <v>9302007</v>
      </c>
    </row>
    <row r="454" spans="1:3" x14ac:dyDescent="0.2">
      <c r="A454" s="20" t="s">
        <v>733</v>
      </c>
      <c r="B454" s="22">
        <v>6.56</v>
      </c>
      <c r="C454" t="str">
        <f>VLOOKUP(A454,Sheet1!$A$339:$A$750,1,FALSE)</f>
        <v>9302458</v>
      </c>
    </row>
    <row r="455" spans="1:3" x14ac:dyDescent="0.2">
      <c r="A455" s="20" t="s">
        <v>734</v>
      </c>
      <c r="B455" s="22">
        <v>105711.41</v>
      </c>
      <c r="C455" t="str">
        <f>VLOOKUP(A455,Sheet1!$A$339:$A$750,1,FALSE)</f>
        <v>9310001</v>
      </c>
    </row>
    <row r="456" spans="1:3" x14ac:dyDescent="0.2">
      <c r="A456" s="20" t="s">
        <v>735</v>
      </c>
      <c r="B456" s="22">
        <v>233428.62999999995</v>
      </c>
      <c r="C456" t="str">
        <f>VLOOKUP(A456,Sheet1!$A$339:$A$750,1,FALSE)</f>
        <v>9310002</v>
      </c>
    </row>
    <row r="457" spans="1:3" x14ac:dyDescent="0.2">
      <c r="A457" s="20" t="s">
        <v>1492</v>
      </c>
      <c r="B457" s="22">
        <v>0</v>
      </c>
      <c r="C457" t="e">
        <f>VLOOKUP(A457,Sheet1!$A$339:$A$750,1,FALSE)</f>
        <v>#N/A</v>
      </c>
    </row>
    <row r="458" spans="1:3" x14ac:dyDescent="0.2">
      <c r="A458" s="20" t="s">
        <v>736</v>
      </c>
      <c r="B458" s="22">
        <v>148.51000000000002</v>
      </c>
      <c r="C458" t="str">
        <f>VLOOKUP(A458,Sheet1!$A$339:$A$750,1,FALSE)</f>
        <v>9350000</v>
      </c>
    </row>
    <row r="459" spans="1:3" x14ac:dyDescent="0.2">
      <c r="A459" s="20" t="s">
        <v>737</v>
      </c>
      <c r="B459" s="22">
        <v>316869.08</v>
      </c>
      <c r="C459" t="str">
        <f>VLOOKUP(A459,Sheet1!$A$339:$A$750,1,FALSE)</f>
        <v>9350001</v>
      </c>
    </row>
    <row r="460" spans="1:3" x14ac:dyDescent="0.2">
      <c r="A460" s="20" t="s">
        <v>738</v>
      </c>
      <c r="B460" s="22">
        <v>57389.769999999975</v>
      </c>
      <c r="C460" t="str">
        <f>VLOOKUP(A460,Sheet1!$A$339:$A$750,1,FALSE)</f>
        <v>9350002</v>
      </c>
    </row>
    <row r="461" spans="1:3" x14ac:dyDescent="0.2">
      <c r="A461" s="20" t="s">
        <v>739</v>
      </c>
      <c r="B461" s="22">
        <v>451.30999999999995</v>
      </c>
      <c r="C461" t="str">
        <f>VLOOKUP(A461,Sheet1!$A$339:$A$750,1,FALSE)</f>
        <v>9350003</v>
      </c>
    </row>
    <row r="462" spans="1:3" x14ac:dyDescent="0.2">
      <c r="A462" s="20" t="s">
        <v>740</v>
      </c>
      <c r="B462" s="22">
        <v>13</v>
      </c>
      <c r="C462" t="str">
        <f>VLOOKUP(A462,Sheet1!$A$339:$A$750,1,FALSE)</f>
        <v>9350006</v>
      </c>
    </row>
    <row r="463" spans="1:3" x14ac:dyDescent="0.2">
      <c r="A463" s="20" t="s">
        <v>741</v>
      </c>
      <c r="B463" s="22">
        <v>345.82999999999993</v>
      </c>
      <c r="C463" t="str">
        <f>VLOOKUP(A463,Sheet1!$A$339:$A$750,1,FALSE)</f>
        <v>9350012</v>
      </c>
    </row>
    <row r="464" spans="1:3" x14ac:dyDescent="0.2">
      <c r="A464" s="20" t="s">
        <v>742</v>
      </c>
      <c r="B464" s="22">
        <v>751796.42999999982</v>
      </c>
      <c r="C464" t="str">
        <f>VLOOKUP(A464,Sheet1!$A$339:$A$750,1,FALSE)</f>
        <v>9350013</v>
      </c>
    </row>
    <row r="465" spans="1:3" x14ac:dyDescent="0.2">
      <c r="A465" s="20" t="s">
        <v>743</v>
      </c>
      <c r="B465" s="22">
        <v>470528.53000000014</v>
      </c>
      <c r="C465" t="str">
        <f>VLOOKUP(A465,Sheet1!$A$339:$A$750,1,FALSE)</f>
        <v>9350015</v>
      </c>
    </row>
    <row r="466" spans="1:3" x14ac:dyDescent="0.2">
      <c r="A466" s="20" t="s">
        <v>744</v>
      </c>
      <c r="B466" s="22">
        <v>119.9</v>
      </c>
      <c r="C466" t="str">
        <f>VLOOKUP(A466,Sheet1!$A$339:$A$750,1,FALSE)</f>
        <v>9350016</v>
      </c>
    </row>
    <row r="467" spans="1:3" x14ac:dyDescent="0.2">
      <c r="A467" s="20" t="s">
        <v>745</v>
      </c>
      <c r="B467" s="22">
        <v>409.67999999999995</v>
      </c>
      <c r="C467" t="str">
        <f>VLOOKUP(A467,Sheet1!$A$339:$A$750,1,FALSE)</f>
        <v>9350019</v>
      </c>
    </row>
    <row r="468" spans="1:3" x14ac:dyDescent="0.2">
      <c r="A468" s="20" t="s">
        <v>746</v>
      </c>
      <c r="B468" s="22">
        <v>286.3900000000001</v>
      </c>
      <c r="C468" t="str">
        <f>VLOOKUP(A468,Sheet1!$A$339:$A$750,1,FALSE)</f>
        <v>9350023</v>
      </c>
    </row>
    <row r="469" spans="1:3" x14ac:dyDescent="0.2">
      <c r="A469" s="20" t="s">
        <v>747</v>
      </c>
      <c r="B469" s="22">
        <v>14740.8</v>
      </c>
      <c r="C469" t="str">
        <f>VLOOKUP(A469,Sheet1!$A$339:$A$750,1,FALSE)</f>
        <v>9350024</v>
      </c>
    </row>
    <row r="470" spans="1:3" x14ac:dyDescent="0.2">
      <c r="A470" s="19" t="s">
        <v>1493</v>
      </c>
      <c r="B470" s="23">
        <v>-66087389.85400001</v>
      </c>
    </row>
    <row r="472" spans="1:3" x14ac:dyDescent="0.2">
      <c r="B472" s="27">
        <f>B470-Sheet1!C751</f>
        <v>4.0002763271331787E-3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3"/>
  <sheetViews>
    <sheetView workbookViewId="0">
      <selection activeCell="A2" sqref="A2:C429"/>
    </sheetView>
  </sheetViews>
  <sheetFormatPr defaultRowHeight="12.75" x14ac:dyDescent="0.2"/>
  <cols>
    <col min="1" max="1" width="11.7109375" bestFit="1" customWidth="1"/>
    <col min="2" max="2" width="68.7109375" bestFit="1" customWidth="1"/>
    <col min="3" max="3" width="14.42578125" bestFit="1" customWidth="1"/>
  </cols>
  <sheetData>
    <row r="1" spans="1:3" x14ac:dyDescent="0.2">
      <c r="A1" t="s">
        <v>1668</v>
      </c>
      <c r="B1" t="s">
        <v>1669</v>
      </c>
      <c r="C1" t="s">
        <v>1670</v>
      </c>
    </row>
    <row r="2" spans="1:3" x14ac:dyDescent="0.2">
      <c r="A2" s="29" t="s">
        <v>331</v>
      </c>
      <c r="B2" s="30" t="s">
        <v>1058</v>
      </c>
      <c r="C2" s="45">
        <v>-9.9999999999909051E-3</v>
      </c>
    </row>
    <row r="3" spans="1:3" x14ac:dyDescent="0.2">
      <c r="A3" s="29" t="s">
        <v>332</v>
      </c>
      <c r="B3" s="30" t="s">
        <v>1059</v>
      </c>
      <c r="C3" s="45">
        <v>81034541.319999993</v>
      </c>
    </row>
    <row r="4" spans="1:3" x14ac:dyDescent="0.2">
      <c r="A4" s="29" t="s">
        <v>333</v>
      </c>
      <c r="B4" s="30" t="s">
        <v>1060</v>
      </c>
      <c r="C4" s="45">
        <v>365154.42000000004</v>
      </c>
    </row>
    <row r="5" spans="1:3" x14ac:dyDescent="0.2">
      <c r="A5" s="29" t="s">
        <v>334</v>
      </c>
      <c r="B5" s="30" t="s">
        <v>1061</v>
      </c>
      <c r="C5" s="45">
        <v>3535477.09</v>
      </c>
    </row>
    <row r="6" spans="1:3" x14ac:dyDescent="0.2">
      <c r="A6" s="29" t="s">
        <v>335</v>
      </c>
      <c r="B6" s="30" t="s">
        <v>1062</v>
      </c>
      <c r="C6" s="45">
        <v>38616</v>
      </c>
    </row>
    <row r="7" spans="1:3" x14ac:dyDescent="0.2">
      <c r="A7" s="29" t="s">
        <v>336</v>
      </c>
      <c r="B7" s="30" t="s">
        <v>1063</v>
      </c>
      <c r="C7" s="45">
        <v>289086.72000000003</v>
      </c>
    </row>
    <row r="8" spans="1:3" x14ac:dyDescent="0.2">
      <c r="A8" s="29" t="s">
        <v>337</v>
      </c>
      <c r="B8" s="30" t="s">
        <v>959</v>
      </c>
      <c r="C8" s="45">
        <v>3620727.12</v>
      </c>
    </row>
    <row r="9" spans="1:3" x14ac:dyDescent="0.2">
      <c r="A9" s="29" t="s">
        <v>338</v>
      </c>
      <c r="B9" s="30" t="s">
        <v>960</v>
      </c>
      <c r="C9" s="45">
        <v>48654.049999999988</v>
      </c>
    </row>
    <row r="10" spans="1:3" x14ac:dyDescent="0.2">
      <c r="A10" s="29" t="s">
        <v>346</v>
      </c>
      <c r="B10" s="30" t="s">
        <v>961</v>
      </c>
      <c r="C10" s="45">
        <v>74666.53</v>
      </c>
    </row>
    <row r="11" spans="1:3" x14ac:dyDescent="0.2">
      <c r="A11" s="29" t="s">
        <v>363</v>
      </c>
      <c r="B11" s="30" t="s">
        <v>1071</v>
      </c>
      <c r="C11" s="45">
        <v>-1248622.9100000001</v>
      </c>
    </row>
    <row r="12" spans="1:3" x14ac:dyDescent="0.2">
      <c r="A12" s="29" t="s">
        <v>364</v>
      </c>
      <c r="B12" s="30" t="s">
        <v>1072</v>
      </c>
      <c r="C12" s="45">
        <v>-8973.93</v>
      </c>
    </row>
    <row r="13" spans="1:3" x14ac:dyDescent="0.2">
      <c r="A13" s="29" t="s">
        <v>365</v>
      </c>
      <c r="B13" s="30" t="s">
        <v>1073</v>
      </c>
      <c r="C13" s="45">
        <v>-23079.42</v>
      </c>
    </row>
    <row r="14" spans="1:3" x14ac:dyDescent="0.2">
      <c r="A14" s="29" t="s">
        <v>370</v>
      </c>
      <c r="B14" s="30" t="s">
        <v>1074</v>
      </c>
      <c r="C14" s="45">
        <v>42061990.660000004</v>
      </c>
    </row>
    <row r="15" spans="1:3" x14ac:dyDescent="0.2">
      <c r="A15" s="29" t="s">
        <v>374</v>
      </c>
      <c r="B15" s="30" t="s">
        <v>1076</v>
      </c>
      <c r="C15" s="45">
        <v>-11042326.229999999</v>
      </c>
    </row>
    <row r="16" spans="1:3" x14ac:dyDescent="0.2">
      <c r="A16" s="29" t="s">
        <v>378</v>
      </c>
      <c r="B16" s="30" t="s">
        <v>1079</v>
      </c>
      <c r="C16" s="45">
        <v>61956774.379999995</v>
      </c>
    </row>
    <row r="17" spans="1:3" x14ac:dyDescent="0.2">
      <c r="A17" s="29" t="s">
        <v>379</v>
      </c>
      <c r="B17" s="30" t="s">
        <v>1080</v>
      </c>
      <c r="C17" s="45">
        <v>574214.9</v>
      </c>
    </row>
    <row r="18" spans="1:3" x14ac:dyDescent="0.2">
      <c r="A18" s="29" t="s">
        <v>380</v>
      </c>
      <c r="B18" s="30" t="s">
        <v>1081</v>
      </c>
      <c r="C18" s="45">
        <v>56116024.630000003</v>
      </c>
    </row>
    <row r="19" spans="1:3" x14ac:dyDescent="0.2">
      <c r="A19" s="29" t="s">
        <v>381</v>
      </c>
      <c r="B19" s="30" t="s">
        <v>1082</v>
      </c>
      <c r="C19" s="45">
        <v>458640</v>
      </c>
    </row>
    <row r="20" spans="1:3" x14ac:dyDescent="0.2">
      <c r="A20" s="29" t="s">
        <v>382</v>
      </c>
      <c r="B20" s="30" t="s">
        <v>1083</v>
      </c>
      <c r="C20" s="45">
        <v>728945.58000000007</v>
      </c>
    </row>
    <row r="21" spans="1:3" x14ac:dyDescent="0.2">
      <c r="A21" s="29" t="s">
        <v>383</v>
      </c>
      <c r="B21" s="30" t="s">
        <v>1084</v>
      </c>
      <c r="C21" s="45">
        <v>881941.85000000009</v>
      </c>
    </row>
    <row r="22" spans="1:3" x14ac:dyDescent="0.2">
      <c r="A22" s="29" t="s">
        <v>384</v>
      </c>
      <c r="B22" s="30" t="s">
        <v>1085</v>
      </c>
      <c r="C22" s="45">
        <v>-129532.84</v>
      </c>
    </row>
    <row r="23" spans="1:3" x14ac:dyDescent="0.2">
      <c r="A23" s="29" t="s">
        <v>385</v>
      </c>
      <c r="B23" s="30" t="s">
        <v>1086</v>
      </c>
      <c r="C23" s="45">
        <v>3900</v>
      </c>
    </row>
    <row r="24" spans="1:3" x14ac:dyDescent="0.2">
      <c r="A24" s="29" t="s">
        <v>386</v>
      </c>
      <c r="B24" s="30" t="s">
        <v>1087</v>
      </c>
      <c r="C24" s="45">
        <v>383.33</v>
      </c>
    </row>
    <row r="25" spans="1:3" x14ac:dyDescent="0.2">
      <c r="A25" s="29" t="s">
        <v>387</v>
      </c>
      <c r="B25" s="30" t="s">
        <v>1088</v>
      </c>
      <c r="C25" s="45">
        <v>16316</v>
      </c>
    </row>
    <row r="26" spans="1:3" x14ac:dyDescent="0.2">
      <c r="A26" s="29" t="s">
        <v>388</v>
      </c>
      <c r="B26" s="30" t="s">
        <v>1089</v>
      </c>
      <c r="C26" s="45">
        <v>30597.34</v>
      </c>
    </row>
    <row r="27" spans="1:3" x14ac:dyDescent="0.2">
      <c r="A27" s="29" t="s">
        <v>389</v>
      </c>
      <c r="B27" s="30" t="s">
        <v>1090</v>
      </c>
      <c r="C27" s="45">
        <v>32200</v>
      </c>
    </row>
    <row r="28" spans="1:3" x14ac:dyDescent="0.2">
      <c r="A28" s="29" t="s">
        <v>390</v>
      </c>
      <c r="B28" s="30" t="s">
        <v>1091</v>
      </c>
      <c r="C28" s="45">
        <v>-235.42</v>
      </c>
    </row>
    <row r="29" spans="1:3" x14ac:dyDescent="0.2">
      <c r="A29" s="29" t="s">
        <v>391</v>
      </c>
      <c r="B29" s="30" t="s">
        <v>1092</v>
      </c>
      <c r="C29" s="45">
        <v>-6669.7200000000021</v>
      </c>
    </row>
    <row r="30" spans="1:3" x14ac:dyDescent="0.2">
      <c r="A30" s="29" t="s">
        <v>392</v>
      </c>
      <c r="B30" s="30" t="s">
        <v>1093</v>
      </c>
      <c r="C30" s="45">
        <v>14193.18</v>
      </c>
    </row>
    <row r="31" spans="1:3" x14ac:dyDescent="0.2">
      <c r="A31" s="29" t="s">
        <v>393</v>
      </c>
      <c r="B31" s="30" t="s">
        <v>1094</v>
      </c>
      <c r="C31" s="45">
        <v>24719.939999999988</v>
      </c>
    </row>
    <row r="32" spans="1:3" x14ac:dyDescent="0.2">
      <c r="A32" s="29" t="s">
        <v>394</v>
      </c>
      <c r="B32" s="30" t="s">
        <v>1095</v>
      </c>
      <c r="C32" s="45">
        <v>53788.999999999993</v>
      </c>
    </row>
    <row r="33" spans="1:3" x14ac:dyDescent="0.2">
      <c r="A33" s="29" t="s">
        <v>395</v>
      </c>
      <c r="B33" s="30" t="s">
        <v>1096</v>
      </c>
      <c r="C33" s="45">
        <v>3676293.6000000006</v>
      </c>
    </row>
    <row r="34" spans="1:3" x14ac:dyDescent="0.2">
      <c r="A34" s="29" t="s">
        <v>396</v>
      </c>
      <c r="B34" s="30" t="s">
        <v>1097</v>
      </c>
      <c r="C34" s="45">
        <v>1926.64</v>
      </c>
    </row>
    <row r="35" spans="1:3" x14ac:dyDescent="0.2">
      <c r="A35" s="29" t="s">
        <v>397</v>
      </c>
      <c r="B35" s="30" t="s">
        <v>1098</v>
      </c>
      <c r="C35" s="45">
        <v>1629.03</v>
      </c>
    </row>
    <row r="36" spans="1:3" x14ac:dyDescent="0.2">
      <c r="A36" s="29" t="s">
        <v>398</v>
      </c>
      <c r="B36" s="30" t="s">
        <v>1099</v>
      </c>
      <c r="C36" s="45">
        <v>180817.31</v>
      </c>
    </row>
    <row r="37" spans="1:3" x14ac:dyDescent="0.2">
      <c r="A37" s="29" t="s">
        <v>399</v>
      </c>
      <c r="B37" s="30" t="s">
        <v>1100</v>
      </c>
      <c r="C37" s="45">
        <v>-9851.2799999999988</v>
      </c>
    </row>
    <row r="38" spans="1:3" x14ac:dyDescent="0.2">
      <c r="A38" s="29" t="s">
        <v>400</v>
      </c>
      <c r="B38" s="30" t="s">
        <v>1101</v>
      </c>
      <c r="C38" s="45">
        <v>181874.98</v>
      </c>
    </row>
    <row r="39" spans="1:3" x14ac:dyDescent="0.2">
      <c r="A39" s="29" t="s">
        <v>401</v>
      </c>
      <c r="B39" s="30" t="s">
        <v>1102</v>
      </c>
      <c r="C39" s="45">
        <v>-555.13</v>
      </c>
    </row>
    <row r="40" spans="1:3" x14ac:dyDescent="0.2">
      <c r="A40" s="29" t="s">
        <v>402</v>
      </c>
      <c r="B40" s="30" t="s">
        <v>1103</v>
      </c>
      <c r="C40" s="45">
        <v>63397.32</v>
      </c>
    </row>
    <row r="41" spans="1:3" x14ac:dyDescent="0.2">
      <c r="A41" s="29" t="s">
        <v>404</v>
      </c>
      <c r="B41" s="30" t="s">
        <v>1104</v>
      </c>
      <c r="C41" s="45">
        <v>461069.75999999995</v>
      </c>
    </row>
    <row r="42" spans="1:3" x14ac:dyDescent="0.2">
      <c r="A42" s="29" t="s">
        <v>405</v>
      </c>
      <c r="B42" s="30" t="s">
        <v>1105</v>
      </c>
      <c r="C42" s="45">
        <v>63080.310000000005</v>
      </c>
    </row>
    <row r="43" spans="1:3" x14ac:dyDescent="0.2">
      <c r="A43" s="29" t="s">
        <v>406</v>
      </c>
      <c r="B43" s="30" t="s">
        <v>1106</v>
      </c>
      <c r="C43" s="45">
        <v>262419.95999999996</v>
      </c>
    </row>
    <row r="44" spans="1:3" x14ac:dyDescent="0.2">
      <c r="A44" s="29" t="s">
        <v>407</v>
      </c>
      <c r="B44" s="30" t="s">
        <v>1107</v>
      </c>
      <c r="C44" s="45">
        <v>14404.890000000001</v>
      </c>
    </row>
    <row r="45" spans="1:3" x14ac:dyDescent="0.2">
      <c r="A45" s="29" t="s">
        <v>408</v>
      </c>
      <c r="B45" s="30" t="s">
        <v>1108</v>
      </c>
      <c r="C45" s="45">
        <v>57258.21</v>
      </c>
    </row>
    <row r="46" spans="1:3" x14ac:dyDescent="0.2">
      <c r="A46" s="29" t="s">
        <v>409</v>
      </c>
      <c r="B46" s="30" t="s">
        <v>1109</v>
      </c>
      <c r="C46" s="45">
        <v>2878.91</v>
      </c>
    </row>
    <row r="47" spans="1:3" x14ac:dyDescent="0.2">
      <c r="A47" s="29" t="s">
        <v>410</v>
      </c>
      <c r="B47" s="30" t="s">
        <v>1110</v>
      </c>
      <c r="C47" s="45">
        <v>900348.35000000009</v>
      </c>
    </row>
    <row r="48" spans="1:3" x14ac:dyDescent="0.2">
      <c r="A48" s="29" t="s">
        <v>410</v>
      </c>
      <c r="B48" s="30" t="s">
        <v>1110</v>
      </c>
      <c r="C48" s="45">
        <v>900348.35000000009</v>
      </c>
    </row>
    <row r="49" spans="1:3" x14ac:dyDescent="0.2">
      <c r="A49" s="29" t="s">
        <v>410</v>
      </c>
      <c r="B49" s="30" t="s">
        <v>1110</v>
      </c>
      <c r="C49" s="45">
        <v>900348.35000000009</v>
      </c>
    </row>
    <row r="50" spans="1:3" x14ac:dyDescent="0.2">
      <c r="A50" s="29" t="s">
        <v>411</v>
      </c>
      <c r="B50" s="30" t="s">
        <v>1111</v>
      </c>
      <c r="C50" s="45">
        <v>1679664.9400000002</v>
      </c>
    </row>
    <row r="51" spans="1:3" x14ac:dyDescent="0.2">
      <c r="A51" s="29" t="s">
        <v>411</v>
      </c>
      <c r="B51" s="30" t="s">
        <v>1111</v>
      </c>
      <c r="C51" s="45">
        <v>1679664.9400000002</v>
      </c>
    </row>
    <row r="52" spans="1:3" x14ac:dyDescent="0.2">
      <c r="A52" s="29" t="s">
        <v>411</v>
      </c>
      <c r="B52" s="30" t="s">
        <v>1111</v>
      </c>
      <c r="C52" s="45">
        <v>1679664.9400000002</v>
      </c>
    </row>
    <row r="53" spans="1:3" x14ac:dyDescent="0.2">
      <c r="A53" s="29" t="s">
        <v>412</v>
      </c>
      <c r="B53" s="30" t="s">
        <v>1112</v>
      </c>
      <c r="C53" s="45">
        <v>11610.51</v>
      </c>
    </row>
    <row r="54" spans="1:3" x14ac:dyDescent="0.2">
      <c r="A54" s="29" t="s">
        <v>413</v>
      </c>
      <c r="B54" s="30" t="s">
        <v>1113</v>
      </c>
      <c r="C54" s="45">
        <v>10506.85</v>
      </c>
    </row>
    <row r="55" spans="1:3" x14ac:dyDescent="0.2">
      <c r="A55" s="29" t="s">
        <v>414</v>
      </c>
      <c r="B55" s="30" t="s">
        <v>1114</v>
      </c>
      <c r="C55" s="45">
        <v>2176805.56</v>
      </c>
    </row>
    <row r="56" spans="1:3" x14ac:dyDescent="0.2">
      <c r="A56" s="29" t="s">
        <v>415</v>
      </c>
      <c r="B56" s="30" t="s">
        <v>1115</v>
      </c>
      <c r="C56" s="45">
        <v>33998706.240000002</v>
      </c>
    </row>
    <row r="57" spans="1:3" x14ac:dyDescent="0.2">
      <c r="A57" s="29" t="s">
        <v>416</v>
      </c>
      <c r="B57" s="30" t="s">
        <v>1116</v>
      </c>
      <c r="C57" s="45">
        <v>14193.18</v>
      </c>
    </row>
    <row r="58" spans="1:3" x14ac:dyDescent="0.2">
      <c r="A58" s="29" t="s">
        <v>417</v>
      </c>
      <c r="B58" s="30" t="s">
        <v>1117</v>
      </c>
      <c r="C58" s="45">
        <v>5279.62</v>
      </c>
    </row>
    <row r="59" spans="1:3" x14ac:dyDescent="0.2">
      <c r="A59" s="29" t="s">
        <v>418</v>
      </c>
      <c r="B59" s="30" t="s">
        <v>1118</v>
      </c>
      <c r="C59" s="45">
        <v>473998.91999999993</v>
      </c>
    </row>
    <row r="60" spans="1:3" x14ac:dyDescent="0.2">
      <c r="A60" s="29" t="s">
        <v>419</v>
      </c>
      <c r="B60" s="30" t="s">
        <v>1119</v>
      </c>
      <c r="C60" s="45">
        <v>33648.519999999997</v>
      </c>
    </row>
    <row r="61" spans="1:3" x14ac:dyDescent="0.2">
      <c r="A61" s="29" t="s">
        <v>420</v>
      </c>
      <c r="B61" s="30" t="s">
        <v>1120</v>
      </c>
      <c r="C61" s="45">
        <v>1050000.0900000001</v>
      </c>
    </row>
    <row r="62" spans="1:3" x14ac:dyDescent="0.2">
      <c r="A62" s="29" t="s">
        <v>421</v>
      </c>
      <c r="B62" s="30" t="s">
        <v>1121</v>
      </c>
      <c r="C62" s="45">
        <v>28510.09</v>
      </c>
    </row>
    <row r="63" spans="1:3" x14ac:dyDescent="0.2">
      <c r="A63" s="29" t="s">
        <v>422</v>
      </c>
      <c r="B63" s="30" t="s">
        <v>1122</v>
      </c>
      <c r="C63" s="45">
        <v>73200.399999999994</v>
      </c>
    </row>
    <row r="64" spans="1:3" x14ac:dyDescent="0.2">
      <c r="A64" s="29" t="s">
        <v>423</v>
      </c>
      <c r="B64" s="30" t="s">
        <v>1123</v>
      </c>
      <c r="C64" s="45">
        <v>32734.720000000001</v>
      </c>
    </row>
    <row r="65" spans="1:3" x14ac:dyDescent="0.2">
      <c r="A65" s="29" t="s">
        <v>424</v>
      </c>
      <c r="B65" s="30" t="s">
        <v>1124</v>
      </c>
      <c r="C65" s="45">
        <v>796338.99000000011</v>
      </c>
    </row>
    <row r="66" spans="1:3" x14ac:dyDescent="0.2">
      <c r="A66" s="29" t="s">
        <v>425</v>
      </c>
      <c r="B66" s="30" t="s">
        <v>1125</v>
      </c>
      <c r="C66" s="45">
        <v>-28816</v>
      </c>
    </row>
    <row r="67" spans="1:3" x14ac:dyDescent="0.2">
      <c r="A67" s="29" t="s">
        <v>426</v>
      </c>
      <c r="B67" s="30" t="s">
        <v>1126</v>
      </c>
      <c r="C67" s="45">
        <v>1901266.9300000002</v>
      </c>
    </row>
    <row r="68" spans="1:3" x14ac:dyDescent="0.2">
      <c r="A68" s="29" t="s">
        <v>427</v>
      </c>
      <c r="B68" s="30" t="s">
        <v>1127</v>
      </c>
      <c r="C68" s="45">
        <v>114927663.04999998</v>
      </c>
    </row>
    <row r="69" spans="1:3" x14ac:dyDescent="0.2">
      <c r="A69" s="29" t="s">
        <v>428</v>
      </c>
      <c r="B69" s="30" t="s">
        <v>1128</v>
      </c>
      <c r="C69" s="45">
        <v>52419887.939999998</v>
      </c>
    </row>
    <row r="70" spans="1:3" x14ac:dyDescent="0.2">
      <c r="A70" s="29" t="s">
        <v>429</v>
      </c>
      <c r="B70" s="30" t="s">
        <v>1129</v>
      </c>
      <c r="C70" s="45">
        <v>74203502.280000001</v>
      </c>
    </row>
    <row r="71" spans="1:3" x14ac:dyDescent="0.2">
      <c r="A71" s="29" t="s">
        <v>430</v>
      </c>
      <c r="B71" s="30" t="s">
        <v>1130</v>
      </c>
      <c r="C71" s="45">
        <v>73708899.400000006</v>
      </c>
    </row>
    <row r="72" spans="1:3" x14ac:dyDescent="0.2">
      <c r="A72" s="29" t="s">
        <v>431</v>
      </c>
      <c r="B72" s="30" t="s">
        <v>1131</v>
      </c>
      <c r="C72" s="45">
        <v>60975872.710000008</v>
      </c>
    </row>
    <row r="73" spans="1:3" x14ac:dyDescent="0.2">
      <c r="A73" s="29" t="s">
        <v>432</v>
      </c>
      <c r="B73" s="30" t="s">
        <v>1132</v>
      </c>
      <c r="C73" s="45">
        <v>28611266.899999999</v>
      </c>
    </row>
    <row r="74" spans="1:3" x14ac:dyDescent="0.2">
      <c r="A74" s="29" t="s">
        <v>433</v>
      </c>
      <c r="B74" s="30" t="s">
        <v>1133</v>
      </c>
      <c r="C74" s="45">
        <v>13373087.760000002</v>
      </c>
    </row>
    <row r="75" spans="1:3" x14ac:dyDescent="0.2">
      <c r="A75" s="29" t="s">
        <v>434</v>
      </c>
      <c r="B75" s="30" t="s">
        <v>1134</v>
      </c>
      <c r="C75" s="45">
        <v>13738629.23</v>
      </c>
    </row>
    <row r="76" spans="1:3" x14ac:dyDescent="0.2">
      <c r="A76" s="29" t="s">
        <v>435</v>
      </c>
      <c r="B76" s="30" t="s">
        <v>1135</v>
      </c>
      <c r="C76" s="45">
        <v>43562471.720000006</v>
      </c>
    </row>
    <row r="77" spans="1:3" x14ac:dyDescent="0.2">
      <c r="A77" s="29" t="s">
        <v>436</v>
      </c>
      <c r="B77" s="30" t="s">
        <v>1136</v>
      </c>
      <c r="C77" s="45">
        <v>90186501.170000017</v>
      </c>
    </row>
    <row r="78" spans="1:3" x14ac:dyDescent="0.2">
      <c r="A78" s="29" t="s">
        <v>437</v>
      </c>
      <c r="B78" s="30" t="s">
        <v>1137</v>
      </c>
      <c r="C78" s="45">
        <v>1411707.36</v>
      </c>
    </row>
    <row r="79" spans="1:3" x14ac:dyDescent="0.2">
      <c r="A79" s="29" t="s">
        <v>438</v>
      </c>
      <c r="B79" s="30" t="s">
        <v>1138</v>
      </c>
      <c r="C79" s="45">
        <v>330886.57</v>
      </c>
    </row>
    <row r="80" spans="1:3" x14ac:dyDescent="0.2">
      <c r="A80" s="29" t="s">
        <v>439</v>
      </c>
      <c r="B80" s="30" t="s">
        <v>1139</v>
      </c>
      <c r="C80" s="45">
        <v>3570.7000000000003</v>
      </c>
    </row>
    <row r="81" spans="1:3" x14ac:dyDescent="0.2">
      <c r="A81" s="29" t="s">
        <v>440</v>
      </c>
      <c r="B81" s="30" t="s">
        <v>1140</v>
      </c>
      <c r="C81" s="45">
        <v>997117.85199999996</v>
      </c>
    </row>
    <row r="82" spans="1:3" x14ac:dyDescent="0.2">
      <c r="A82" s="29" t="s">
        <v>441</v>
      </c>
      <c r="B82" s="30" t="s">
        <v>1141</v>
      </c>
      <c r="C82" s="45">
        <v>16025312.559999999</v>
      </c>
    </row>
    <row r="83" spans="1:3" x14ac:dyDescent="0.2">
      <c r="A83" s="29" t="s">
        <v>442</v>
      </c>
      <c r="B83" s="30" t="s">
        <v>1142</v>
      </c>
      <c r="C83" s="45">
        <v>-14698089.550000001</v>
      </c>
    </row>
    <row r="84" spans="1:3" x14ac:dyDescent="0.2">
      <c r="A84" s="29" t="s">
        <v>443</v>
      </c>
      <c r="B84" s="30" t="s">
        <v>1143</v>
      </c>
      <c r="C84" s="45">
        <v>2788250.4700000007</v>
      </c>
    </row>
    <row r="85" spans="1:3" x14ac:dyDescent="0.2">
      <c r="A85" s="29" t="s">
        <v>444</v>
      </c>
      <c r="B85" s="30" t="s">
        <v>1144</v>
      </c>
      <c r="C85" s="45">
        <v>1137563.3119999999</v>
      </c>
    </row>
    <row r="86" spans="1:3" x14ac:dyDescent="0.2">
      <c r="A86" s="29" t="s">
        <v>445</v>
      </c>
      <c r="B86" s="30" t="s">
        <v>1145</v>
      </c>
      <c r="C86" s="45">
        <v>3871869.09</v>
      </c>
    </row>
    <row r="87" spans="1:3" x14ac:dyDescent="0.2">
      <c r="A87" s="29" t="s">
        <v>446</v>
      </c>
      <c r="B87" s="30" t="s">
        <v>1146</v>
      </c>
      <c r="C87" s="45">
        <v>39554.459999999992</v>
      </c>
    </row>
    <row r="88" spans="1:3" x14ac:dyDescent="0.2">
      <c r="A88" s="29" t="s">
        <v>447</v>
      </c>
      <c r="B88" s="30" t="s">
        <v>1147</v>
      </c>
      <c r="C88" s="45">
        <v>-123.73</v>
      </c>
    </row>
    <row r="89" spans="1:3" x14ac:dyDescent="0.2">
      <c r="A89" s="29" t="s">
        <v>448</v>
      </c>
      <c r="B89" s="30" t="s">
        <v>1148</v>
      </c>
      <c r="C89" s="45">
        <v>119588.70000000001</v>
      </c>
    </row>
    <row r="90" spans="1:3" x14ac:dyDescent="0.2">
      <c r="A90" s="29" t="s">
        <v>449</v>
      </c>
      <c r="B90" s="30" t="s">
        <v>1149</v>
      </c>
      <c r="C90" s="45">
        <v>722279.45000000007</v>
      </c>
    </row>
    <row r="91" spans="1:3" x14ac:dyDescent="0.2">
      <c r="A91" s="29" t="s">
        <v>450</v>
      </c>
      <c r="B91" s="30" t="s">
        <v>1150</v>
      </c>
      <c r="C91" s="45">
        <v>112332337.83</v>
      </c>
    </row>
    <row r="92" spans="1:3" x14ac:dyDescent="0.2">
      <c r="A92" s="29" t="s">
        <v>451</v>
      </c>
      <c r="B92" s="30" t="s">
        <v>1151</v>
      </c>
      <c r="C92" s="45">
        <v>-20004934.199999999</v>
      </c>
    </row>
    <row r="93" spans="1:3" x14ac:dyDescent="0.2">
      <c r="A93" s="29" t="s">
        <v>452</v>
      </c>
      <c r="B93" s="30" t="s">
        <v>1152</v>
      </c>
      <c r="C93" s="45">
        <v>-2782691.75</v>
      </c>
    </row>
    <row r="94" spans="1:3" x14ac:dyDescent="0.2">
      <c r="A94" s="29" t="s">
        <v>453</v>
      </c>
      <c r="B94" s="30" t="s">
        <v>1153</v>
      </c>
      <c r="C94" s="45">
        <v>549664.01</v>
      </c>
    </row>
    <row r="95" spans="1:3" x14ac:dyDescent="0.2">
      <c r="A95" s="29" t="s">
        <v>454</v>
      </c>
      <c r="B95" s="30" t="s">
        <v>1154</v>
      </c>
      <c r="C95" s="45">
        <v>827286.53999999992</v>
      </c>
    </row>
    <row r="96" spans="1:3" x14ac:dyDescent="0.2">
      <c r="A96" s="29" t="s">
        <v>455</v>
      </c>
      <c r="B96" s="30" t="s">
        <v>1155</v>
      </c>
      <c r="C96" s="45">
        <v>9650962.3600000013</v>
      </c>
    </row>
    <row r="97" spans="1:3" x14ac:dyDescent="0.2">
      <c r="A97" s="29" t="s">
        <v>456</v>
      </c>
      <c r="B97" s="30" t="s">
        <v>1156</v>
      </c>
      <c r="C97" s="45">
        <v>154188501.74000001</v>
      </c>
    </row>
    <row r="98" spans="1:3" x14ac:dyDescent="0.2">
      <c r="A98" s="29" t="s">
        <v>457</v>
      </c>
      <c r="B98" s="30" t="s">
        <v>1157</v>
      </c>
      <c r="C98" s="45">
        <v>-358.05</v>
      </c>
    </row>
    <row r="99" spans="1:3" x14ac:dyDescent="0.2">
      <c r="A99" s="29" t="s">
        <v>458</v>
      </c>
      <c r="B99" s="30" t="s">
        <v>1158</v>
      </c>
      <c r="C99" s="45">
        <v>8673.4099999999962</v>
      </c>
    </row>
    <row r="100" spans="1:3" x14ac:dyDescent="0.2">
      <c r="A100" s="29" t="s">
        <v>459</v>
      </c>
      <c r="B100" s="30" t="s">
        <v>1159</v>
      </c>
      <c r="C100" s="45">
        <v>-36316.050000000025</v>
      </c>
    </row>
    <row r="101" spans="1:3" x14ac:dyDescent="0.2">
      <c r="A101" s="29" t="s">
        <v>460</v>
      </c>
      <c r="B101" s="30" t="s">
        <v>1160</v>
      </c>
      <c r="C101" s="45">
        <v>34377.739999999991</v>
      </c>
    </row>
    <row r="102" spans="1:3" x14ac:dyDescent="0.2">
      <c r="A102" s="29" t="s">
        <v>461</v>
      </c>
      <c r="B102" s="30" t="s">
        <v>1161</v>
      </c>
      <c r="C102" s="45">
        <v>4943.2700000000004</v>
      </c>
    </row>
    <row r="103" spans="1:3" x14ac:dyDescent="0.2">
      <c r="A103" s="29" t="s">
        <v>462</v>
      </c>
      <c r="B103" s="30" t="s">
        <v>1162</v>
      </c>
      <c r="C103" s="45">
        <v>14216.970000000007</v>
      </c>
    </row>
    <row r="104" spans="1:3" x14ac:dyDescent="0.2">
      <c r="A104" s="29" t="s">
        <v>463</v>
      </c>
      <c r="B104" s="30" t="s">
        <v>1163</v>
      </c>
      <c r="C104" s="45">
        <v>53562.669999999991</v>
      </c>
    </row>
    <row r="105" spans="1:3" x14ac:dyDescent="0.2">
      <c r="A105" s="29" t="s">
        <v>464</v>
      </c>
      <c r="B105" s="30" t="s">
        <v>1164</v>
      </c>
      <c r="C105" s="45">
        <v>0.84000000000000008</v>
      </c>
    </row>
    <row r="106" spans="1:3" x14ac:dyDescent="0.2">
      <c r="A106" s="29" t="s">
        <v>465</v>
      </c>
      <c r="B106" s="30" t="s">
        <v>1165</v>
      </c>
      <c r="C106" s="45">
        <v>-28632133.77</v>
      </c>
    </row>
    <row r="107" spans="1:3" x14ac:dyDescent="0.2">
      <c r="A107" s="29" t="s">
        <v>466</v>
      </c>
      <c r="B107" s="30" t="s">
        <v>1166</v>
      </c>
      <c r="C107" s="45">
        <v>14455691</v>
      </c>
    </row>
    <row r="108" spans="1:3" x14ac:dyDescent="0.2">
      <c r="A108" s="29" t="s">
        <v>468</v>
      </c>
      <c r="B108" s="30" t="s">
        <v>1167</v>
      </c>
      <c r="C108" s="45">
        <v>104.97999999999999</v>
      </c>
    </row>
    <row r="109" spans="1:3" x14ac:dyDescent="0.2">
      <c r="A109" s="29" t="s">
        <v>469</v>
      </c>
      <c r="B109" s="30" t="s">
        <v>1168</v>
      </c>
      <c r="C109" s="45">
        <v>2242312.4399999995</v>
      </c>
    </row>
    <row r="110" spans="1:3" x14ac:dyDescent="0.2">
      <c r="A110" s="29" t="s">
        <v>470</v>
      </c>
      <c r="B110" s="30" t="s">
        <v>1169</v>
      </c>
      <c r="C110" s="45">
        <v>318</v>
      </c>
    </row>
    <row r="111" spans="1:3" x14ac:dyDescent="0.2">
      <c r="A111" s="29" t="s">
        <v>471</v>
      </c>
      <c r="B111" s="30" t="s">
        <v>1170</v>
      </c>
      <c r="C111" s="45">
        <v>22807.120000000003</v>
      </c>
    </row>
    <row r="112" spans="1:3" x14ac:dyDescent="0.2">
      <c r="A112" s="29" t="s">
        <v>472</v>
      </c>
      <c r="B112" s="30" t="s">
        <v>1171</v>
      </c>
      <c r="C112" s="45">
        <v>-326485.32999999996</v>
      </c>
    </row>
    <row r="113" spans="1:3" x14ac:dyDescent="0.2">
      <c r="A113" s="29" t="s">
        <v>473</v>
      </c>
      <c r="B113" s="30" t="s">
        <v>1172</v>
      </c>
      <c r="C113" s="45">
        <v>326485.32999999996</v>
      </c>
    </row>
    <row r="114" spans="1:3" x14ac:dyDescent="0.2">
      <c r="A114" s="29" t="s">
        <v>474</v>
      </c>
      <c r="B114" s="30" t="s">
        <v>1173</v>
      </c>
      <c r="C114" s="45">
        <v>-18647.829999999998</v>
      </c>
    </row>
    <row r="115" spans="1:3" x14ac:dyDescent="0.2">
      <c r="A115" s="29" t="s">
        <v>475</v>
      </c>
      <c r="B115" s="30" t="s">
        <v>1174</v>
      </c>
      <c r="C115" s="45">
        <v>2274237.4589999998</v>
      </c>
    </row>
    <row r="116" spans="1:3" x14ac:dyDescent="0.2">
      <c r="A116" s="29" t="s">
        <v>476</v>
      </c>
      <c r="B116" s="30" t="s">
        <v>1175</v>
      </c>
      <c r="C116" s="45">
        <v>6635.28</v>
      </c>
    </row>
    <row r="117" spans="1:3" x14ac:dyDescent="0.2">
      <c r="A117" s="29" t="s">
        <v>477</v>
      </c>
      <c r="B117" s="30" t="s">
        <v>1176</v>
      </c>
      <c r="C117" s="45">
        <v>-482908.95999999985</v>
      </c>
    </row>
    <row r="118" spans="1:3" x14ac:dyDescent="0.2">
      <c r="A118" s="29" t="s">
        <v>478</v>
      </c>
      <c r="B118" s="30" t="s">
        <v>1177</v>
      </c>
      <c r="C118" s="45">
        <v>482908.95999999985</v>
      </c>
    </row>
    <row r="119" spans="1:3" x14ac:dyDescent="0.2">
      <c r="A119" s="29" t="s">
        <v>479</v>
      </c>
      <c r="B119" s="30" t="s">
        <v>1178</v>
      </c>
      <c r="C119" s="45">
        <v>-139088.54</v>
      </c>
    </row>
    <row r="120" spans="1:3" x14ac:dyDescent="0.2">
      <c r="A120" s="29" t="s">
        <v>480</v>
      </c>
      <c r="B120" s="30" t="s">
        <v>1179</v>
      </c>
      <c r="C120" s="45">
        <v>139088.54</v>
      </c>
    </row>
    <row r="121" spans="1:3" x14ac:dyDescent="0.2">
      <c r="A121" s="29" t="s">
        <v>481</v>
      </c>
      <c r="B121" s="30" t="s">
        <v>1180</v>
      </c>
      <c r="C121" s="45">
        <v>1937677.18</v>
      </c>
    </row>
    <row r="122" spans="1:3" x14ac:dyDescent="0.2">
      <c r="A122" s="29" t="s">
        <v>482</v>
      </c>
      <c r="B122" s="30" t="s">
        <v>1181</v>
      </c>
      <c r="C122" s="45">
        <v>-5537329.1600000011</v>
      </c>
    </row>
    <row r="123" spans="1:3" x14ac:dyDescent="0.2">
      <c r="A123" s="29" t="s">
        <v>483</v>
      </c>
      <c r="B123" s="30" t="s">
        <v>1182</v>
      </c>
      <c r="C123" s="45">
        <v>-0.04</v>
      </c>
    </row>
    <row r="124" spans="1:3" x14ac:dyDescent="0.2">
      <c r="A124" s="29" t="s">
        <v>484</v>
      </c>
      <c r="B124" s="30" t="s">
        <v>1183</v>
      </c>
      <c r="C124" s="45">
        <v>1868448.4300000002</v>
      </c>
    </row>
    <row r="125" spans="1:3" x14ac:dyDescent="0.2">
      <c r="A125" s="29" t="s">
        <v>485</v>
      </c>
      <c r="B125" s="30" t="s">
        <v>1184</v>
      </c>
      <c r="C125" s="45">
        <v>-15647822.899999999</v>
      </c>
    </row>
    <row r="126" spans="1:3" x14ac:dyDescent="0.2">
      <c r="A126" s="29" t="s">
        <v>486</v>
      </c>
      <c r="B126" s="30" t="s">
        <v>1185</v>
      </c>
      <c r="C126" s="45">
        <v>2455074.84</v>
      </c>
    </row>
    <row r="127" spans="1:3" x14ac:dyDescent="0.2">
      <c r="A127" s="29" t="s">
        <v>487</v>
      </c>
      <c r="B127" s="30" t="s">
        <v>1186</v>
      </c>
      <c r="C127" s="45">
        <v>-14804121.669999998</v>
      </c>
    </row>
    <row r="128" spans="1:3" x14ac:dyDescent="0.2">
      <c r="A128" s="29" t="s">
        <v>488</v>
      </c>
      <c r="B128" s="30" t="s">
        <v>1187</v>
      </c>
      <c r="C128" s="45">
        <v>28587.08</v>
      </c>
    </row>
    <row r="129" spans="1:3" x14ac:dyDescent="0.2">
      <c r="A129" s="29" t="s">
        <v>489</v>
      </c>
      <c r="B129" s="30" t="s">
        <v>1188</v>
      </c>
      <c r="C129" s="45">
        <v>184598.91999999998</v>
      </c>
    </row>
    <row r="130" spans="1:3" x14ac:dyDescent="0.2">
      <c r="A130" s="29" t="s">
        <v>490</v>
      </c>
      <c r="B130" s="30" t="s">
        <v>1189</v>
      </c>
      <c r="C130" s="45">
        <v>42867.839999999997</v>
      </c>
    </row>
    <row r="131" spans="1:3" x14ac:dyDescent="0.2">
      <c r="A131" s="29" t="s">
        <v>491</v>
      </c>
      <c r="B131" s="30" t="s">
        <v>1190</v>
      </c>
      <c r="C131" s="45">
        <v>568358.84</v>
      </c>
    </row>
    <row r="132" spans="1:3" x14ac:dyDescent="0.2">
      <c r="A132" s="29" t="s">
        <v>492</v>
      </c>
      <c r="B132" s="30" t="s">
        <v>1191</v>
      </c>
      <c r="C132" s="45">
        <v>71157.540000000008</v>
      </c>
    </row>
    <row r="133" spans="1:3" x14ac:dyDescent="0.2">
      <c r="A133" s="29" t="s">
        <v>493</v>
      </c>
      <c r="B133" s="30" t="s">
        <v>1192</v>
      </c>
      <c r="C133" s="45">
        <v>3643763.5700000008</v>
      </c>
    </row>
    <row r="134" spans="1:3" x14ac:dyDescent="0.2">
      <c r="A134" s="29" t="s">
        <v>494</v>
      </c>
      <c r="B134" s="30" t="s">
        <v>1193</v>
      </c>
      <c r="C134" s="45">
        <v>385608.83999999997</v>
      </c>
    </row>
    <row r="135" spans="1:3" x14ac:dyDescent="0.2">
      <c r="A135" s="29" t="s">
        <v>495</v>
      </c>
      <c r="B135" s="30" t="s">
        <v>1194</v>
      </c>
      <c r="C135" s="45">
        <v>261113.59600000002</v>
      </c>
    </row>
    <row r="136" spans="1:3" x14ac:dyDescent="0.2">
      <c r="A136" s="29" t="s">
        <v>496</v>
      </c>
      <c r="B136" s="30" t="s">
        <v>1195</v>
      </c>
      <c r="C136" s="45">
        <v>109327.9</v>
      </c>
    </row>
    <row r="137" spans="1:3" x14ac:dyDescent="0.2">
      <c r="A137" s="29" t="s">
        <v>497</v>
      </c>
      <c r="B137" s="30" t="s">
        <v>1196</v>
      </c>
      <c r="C137" s="45">
        <v>94599.92</v>
      </c>
    </row>
    <row r="138" spans="1:3" x14ac:dyDescent="0.2">
      <c r="A138" s="29" t="s">
        <v>498</v>
      </c>
      <c r="B138" s="30" t="s">
        <v>1197</v>
      </c>
      <c r="C138" s="45">
        <v>4840671.6500000013</v>
      </c>
    </row>
    <row r="139" spans="1:3" x14ac:dyDescent="0.2">
      <c r="A139" s="29" t="s">
        <v>499</v>
      </c>
      <c r="B139" s="30" t="s">
        <v>1198</v>
      </c>
      <c r="C139" s="45">
        <v>22774.442999999999</v>
      </c>
    </row>
    <row r="140" spans="1:3" x14ac:dyDescent="0.2">
      <c r="A140" s="29" t="s">
        <v>500</v>
      </c>
      <c r="B140" s="30" t="s">
        <v>1199</v>
      </c>
      <c r="C140" s="45">
        <v>5225913.3600000003</v>
      </c>
    </row>
    <row r="141" spans="1:3" x14ac:dyDescent="0.2">
      <c r="A141" s="29" t="s">
        <v>501</v>
      </c>
      <c r="B141" s="30" t="s">
        <v>1200</v>
      </c>
      <c r="C141" s="45">
        <v>396924.17</v>
      </c>
    </row>
    <row r="142" spans="1:3" x14ac:dyDescent="0.2">
      <c r="A142" s="29" t="s">
        <v>1452</v>
      </c>
      <c r="B142" s="30" t="s">
        <v>1499</v>
      </c>
      <c r="C142" s="45">
        <v>0</v>
      </c>
    </row>
    <row r="143" spans="1:3" x14ac:dyDescent="0.2">
      <c r="A143" s="29" t="s">
        <v>502</v>
      </c>
      <c r="B143" s="30" t="s">
        <v>1201</v>
      </c>
      <c r="C143" s="45">
        <v>2290.7100000000005</v>
      </c>
    </row>
    <row r="144" spans="1:3" x14ac:dyDescent="0.2">
      <c r="A144" s="29" t="s">
        <v>503</v>
      </c>
      <c r="B144" s="30" t="s">
        <v>1202</v>
      </c>
      <c r="C144" s="45">
        <v>6163.51</v>
      </c>
    </row>
    <row r="145" spans="1:3" x14ac:dyDescent="0.2">
      <c r="A145" s="29" t="s">
        <v>504</v>
      </c>
      <c r="B145" s="30" t="s">
        <v>1203</v>
      </c>
      <c r="C145" s="45">
        <v>82885.289999999994</v>
      </c>
    </row>
    <row r="146" spans="1:3" x14ac:dyDescent="0.2">
      <c r="A146" s="29" t="s">
        <v>505</v>
      </c>
      <c r="B146" s="30" t="s">
        <v>1204</v>
      </c>
      <c r="C146" s="45">
        <v>680081.75000000012</v>
      </c>
    </row>
    <row r="147" spans="1:3" x14ac:dyDescent="0.2">
      <c r="A147" s="29" t="s">
        <v>506</v>
      </c>
      <c r="B147" s="30" t="s">
        <v>1205</v>
      </c>
      <c r="C147" s="45">
        <v>290664.24999999994</v>
      </c>
    </row>
    <row r="148" spans="1:3" x14ac:dyDescent="0.2">
      <c r="A148" s="29" t="s">
        <v>507</v>
      </c>
      <c r="B148" s="30" t="s">
        <v>1206</v>
      </c>
      <c r="C148" s="45">
        <v>15157771.179999998</v>
      </c>
    </row>
    <row r="149" spans="1:3" x14ac:dyDescent="0.2">
      <c r="A149" s="29" t="s">
        <v>508</v>
      </c>
      <c r="B149" s="30" t="s">
        <v>1207</v>
      </c>
      <c r="C149" s="45">
        <v>58487.22</v>
      </c>
    </row>
    <row r="150" spans="1:3" x14ac:dyDescent="0.2">
      <c r="A150" s="29" t="s">
        <v>509</v>
      </c>
      <c r="B150" s="30" t="s">
        <v>1208</v>
      </c>
      <c r="C150" s="45">
        <v>6027.38</v>
      </c>
    </row>
    <row r="151" spans="1:3" x14ac:dyDescent="0.2">
      <c r="A151" s="29" t="s">
        <v>510</v>
      </c>
      <c r="B151" s="30" t="s">
        <v>1209</v>
      </c>
      <c r="C151" s="45">
        <v>2755267.36</v>
      </c>
    </row>
    <row r="152" spans="1:3" x14ac:dyDescent="0.2">
      <c r="A152" s="29" t="s">
        <v>511</v>
      </c>
      <c r="B152" s="30" t="s">
        <v>1210</v>
      </c>
      <c r="C152" s="45">
        <v>44910.78</v>
      </c>
    </row>
    <row r="153" spans="1:3" x14ac:dyDescent="0.2">
      <c r="A153" s="29" t="s">
        <v>512</v>
      </c>
      <c r="B153" s="30" t="s">
        <v>1211</v>
      </c>
      <c r="C153" s="45">
        <v>25958282.759999998</v>
      </c>
    </row>
    <row r="154" spans="1:3" x14ac:dyDescent="0.2">
      <c r="A154" s="29" t="s">
        <v>513</v>
      </c>
      <c r="B154" s="30" t="s">
        <v>1212</v>
      </c>
      <c r="C154" s="45">
        <v>41520.879999999997</v>
      </c>
    </row>
    <row r="155" spans="1:3" x14ac:dyDescent="0.2">
      <c r="A155" s="29" t="s">
        <v>514</v>
      </c>
      <c r="B155" s="30" t="s">
        <v>1213</v>
      </c>
      <c r="C155" s="45">
        <v>-25065733.149999999</v>
      </c>
    </row>
    <row r="156" spans="1:3" x14ac:dyDescent="0.2">
      <c r="A156" s="29" t="s">
        <v>515</v>
      </c>
      <c r="B156" s="30" t="s">
        <v>1214</v>
      </c>
      <c r="C156" s="45">
        <v>-41474.829999999994</v>
      </c>
    </row>
    <row r="157" spans="1:3" x14ac:dyDescent="0.2">
      <c r="A157" s="29" t="s">
        <v>516</v>
      </c>
      <c r="B157" s="30" t="s">
        <v>1215</v>
      </c>
      <c r="C157" s="45">
        <v>472738.73000000004</v>
      </c>
    </row>
    <row r="158" spans="1:3" x14ac:dyDescent="0.2">
      <c r="A158" s="29" t="s">
        <v>517</v>
      </c>
      <c r="B158" s="30" t="s">
        <v>1216</v>
      </c>
      <c r="C158" s="45">
        <v>368711.20999999996</v>
      </c>
    </row>
    <row r="159" spans="1:3" x14ac:dyDescent="0.2">
      <c r="A159" s="29" t="s">
        <v>518</v>
      </c>
      <c r="B159" s="30" t="s">
        <v>1217</v>
      </c>
      <c r="C159" s="45">
        <v>-351198.67</v>
      </c>
    </row>
    <row r="160" spans="1:3" x14ac:dyDescent="0.2">
      <c r="A160" s="29" t="s">
        <v>519</v>
      </c>
      <c r="B160" s="30" t="s">
        <v>1218</v>
      </c>
      <c r="C160" s="45">
        <v>34876.370000000003</v>
      </c>
    </row>
    <row r="161" spans="1:3" x14ac:dyDescent="0.2">
      <c r="A161" s="29" t="s">
        <v>520</v>
      </c>
      <c r="B161" s="30" t="s">
        <v>1219</v>
      </c>
      <c r="C161" s="45">
        <v>-1509483.5799999996</v>
      </c>
    </row>
    <row r="162" spans="1:3" x14ac:dyDescent="0.2">
      <c r="A162" s="29" t="s">
        <v>521</v>
      </c>
      <c r="B162" s="30" t="s">
        <v>1220</v>
      </c>
      <c r="C162" s="45">
        <v>1901476.9099999997</v>
      </c>
    </row>
    <row r="163" spans="1:3" x14ac:dyDescent="0.2">
      <c r="A163" s="29" t="s">
        <v>522</v>
      </c>
      <c r="B163" s="30" t="s">
        <v>1221</v>
      </c>
      <c r="C163" s="45">
        <v>146253.90000000002</v>
      </c>
    </row>
    <row r="164" spans="1:3" x14ac:dyDescent="0.2">
      <c r="A164" s="29" t="s">
        <v>523</v>
      </c>
      <c r="B164" s="30" t="s">
        <v>1222</v>
      </c>
      <c r="C164" s="45">
        <v>860979.94000000006</v>
      </c>
    </row>
    <row r="165" spans="1:3" x14ac:dyDescent="0.2">
      <c r="A165" s="29" t="s">
        <v>524</v>
      </c>
      <c r="B165" s="30" t="s">
        <v>1223</v>
      </c>
      <c r="C165" s="45">
        <v>3295535.3800000004</v>
      </c>
    </row>
    <row r="166" spans="1:3" x14ac:dyDescent="0.2">
      <c r="A166" s="29" t="s">
        <v>525</v>
      </c>
      <c r="B166" s="30" t="s">
        <v>1224</v>
      </c>
      <c r="C166" s="45">
        <v>52712.240000000005</v>
      </c>
    </row>
    <row r="167" spans="1:3" x14ac:dyDescent="0.2">
      <c r="A167" s="29" t="s">
        <v>526</v>
      </c>
      <c r="B167" s="30" t="s">
        <v>1225</v>
      </c>
      <c r="C167" s="45">
        <v>1577061.5299999998</v>
      </c>
    </row>
    <row r="168" spans="1:3" x14ac:dyDescent="0.2">
      <c r="A168" s="29" t="s">
        <v>527</v>
      </c>
      <c r="B168" s="30" t="s">
        <v>1226</v>
      </c>
      <c r="C168" s="45">
        <v>226716449.50000003</v>
      </c>
    </row>
    <row r="169" spans="1:3" x14ac:dyDescent="0.2">
      <c r="A169" s="29" t="s">
        <v>528</v>
      </c>
      <c r="B169" s="30" t="s">
        <v>1227</v>
      </c>
      <c r="C169" s="45">
        <v>9044658.6300000008</v>
      </c>
    </row>
    <row r="170" spans="1:3" x14ac:dyDescent="0.2">
      <c r="A170" s="29" t="s">
        <v>529</v>
      </c>
      <c r="B170" s="30" t="s">
        <v>1228</v>
      </c>
      <c r="C170" s="45">
        <v>-14572129.370000001</v>
      </c>
    </row>
    <row r="171" spans="1:3" x14ac:dyDescent="0.2">
      <c r="A171" s="29" t="s">
        <v>530</v>
      </c>
      <c r="B171" s="30" t="s">
        <v>1229</v>
      </c>
      <c r="C171" s="45">
        <v>-10816.99</v>
      </c>
    </row>
    <row r="172" spans="1:3" x14ac:dyDescent="0.2">
      <c r="A172" s="29" t="s">
        <v>531</v>
      </c>
      <c r="B172" s="30" t="s">
        <v>1230</v>
      </c>
      <c r="C172" s="45">
        <v>-77282.660000000033</v>
      </c>
    </row>
    <row r="173" spans="1:3" x14ac:dyDescent="0.2">
      <c r="A173" s="29" t="s">
        <v>532</v>
      </c>
      <c r="B173" s="30" t="s">
        <v>1231</v>
      </c>
      <c r="C173" s="45">
        <v>5821070.4400000004</v>
      </c>
    </row>
    <row r="174" spans="1:3" x14ac:dyDescent="0.2">
      <c r="A174" s="29" t="s">
        <v>533</v>
      </c>
      <c r="B174" s="30" t="s">
        <v>1232</v>
      </c>
      <c r="C174" s="45">
        <v>325319.38</v>
      </c>
    </row>
    <row r="175" spans="1:3" x14ac:dyDescent="0.2">
      <c r="A175" s="29" t="s">
        <v>534</v>
      </c>
      <c r="B175" s="30" t="s">
        <v>1233</v>
      </c>
      <c r="C175" s="45">
        <v>-563041.96</v>
      </c>
    </row>
    <row r="176" spans="1:3" x14ac:dyDescent="0.2">
      <c r="A176" s="29" t="s">
        <v>535</v>
      </c>
      <c r="B176" s="30" t="s">
        <v>1234</v>
      </c>
      <c r="C176" s="45">
        <v>138374.67000000001</v>
      </c>
    </row>
    <row r="177" spans="1:3" x14ac:dyDescent="0.2">
      <c r="A177" s="29" t="s">
        <v>536</v>
      </c>
      <c r="B177" s="30" t="s">
        <v>1235</v>
      </c>
      <c r="C177" s="45">
        <v>2119388.81</v>
      </c>
    </row>
    <row r="178" spans="1:3" x14ac:dyDescent="0.2">
      <c r="A178" s="29" t="s">
        <v>537</v>
      </c>
      <c r="B178" s="30" t="s">
        <v>1236</v>
      </c>
      <c r="C178" s="45">
        <v>4386187.74</v>
      </c>
    </row>
    <row r="179" spans="1:3" x14ac:dyDescent="0.2">
      <c r="A179" s="29" t="s">
        <v>538</v>
      </c>
      <c r="B179" s="30" t="s">
        <v>1237</v>
      </c>
      <c r="C179" s="45">
        <v>266029.73</v>
      </c>
    </row>
    <row r="180" spans="1:3" x14ac:dyDescent="0.2">
      <c r="A180" s="29" t="s">
        <v>539</v>
      </c>
      <c r="B180" s="30" t="s">
        <v>1238</v>
      </c>
      <c r="C180" s="45">
        <v>3011044.4399999995</v>
      </c>
    </row>
    <row r="181" spans="1:3" x14ac:dyDescent="0.2">
      <c r="A181" s="29" t="s">
        <v>540</v>
      </c>
      <c r="B181" s="30" t="s">
        <v>1239</v>
      </c>
      <c r="C181" s="45">
        <v>68695.97</v>
      </c>
    </row>
    <row r="182" spans="1:3" x14ac:dyDescent="0.2">
      <c r="A182" s="29" t="s">
        <v>541</v>
      </c>
      <c r="B182" s="30" t="s">
        <v>1240</v>
      </c>
      <c r="C182" s="45">
        <v>13539.62</v>
      </c>
    </row>
    <row r="183" spans="1:3" x14ac:dyDescent="0.2">
      <c r="A183" s="29" t="s">
        <v>542</v>
      </c>
      <c r="B183" s="30" t="s">
        <v>1241</v>
      </c>
      <c r="C183" s="45">
        <v>465369.39</v>
      </c>
    </row>
    <row r="184" spans="1:3" x14ac:dyDescent="0.2">
      <c r="A184" s="29" t="s">
        <v>543</v>
      </c>
      <c r="B184" s="30" t="s">
        <v>1242</v>
      </c>
      <c r="C184" s="45">
        <v>7119189.9359999988</v>
      </c>
    </row>
    <row r="185" spans="1:3" x14ac:dyDescent="0.2">
      <c r="A185" s="29" t="s">
        <v>544</v>
      </c>
      <c r="B185" s="30" t="s">
        <v>1243</v>
      </c>
      <c r="C185" s="45">
        <v>4.4000000000000004</v>
      </c>
    </row>
    <row r="186" spans="1:3" x14ac:dyDescent="0.2">
      <c r="A186" s="29" t="s">
        <v>545</v>
      </c>
      <c r="B186" s="30" t="s">
        <v>1244</v>
      </c>
      <c r="C186" s="45">
        <v>50208.23</v>
      </c>
    </row>
    <row r="187" spans="1:3" x14ac:dyDescent="0.2">
      <c r="A187" s="29" t="s">
        <v>546</v>
      </c>
      <c r="B187" s="30" t="s">
        <v>1245</v>
      </c>
      <c r="C187" s="45">
        <v>-74926.450000000012</v>
      </c>
    </row>
    <row r="188" spans="1:3" x14ac:dyDescent="0.2">
      <c r="A188" s="29" t="s">
        <v>547</v>
      </c>
      <c r="B188" s="30" t="s">
        <v>1246</v>
      </c>
      <c r="C188" s="45">
        <v>-20867.68</v>
      </c>
    </row>
    <row r="189" spans="1:3" x14ac:dyDescent="0.2">
      <c r="A189" s="29" t="s">
        <v>548</v>
      </c>
      <c r="B189" s="30" t="s">
        <v>1247</v>
      </c>
      <c r="C189" s="45">
        <v>-9.2199999999999989</v>
      </c>
    </row>
    <row r="190" spans="1:3" x14ac:dyDescent="0.2">
      <c r="A190" s="29" t="s">
        <v>550</v>
      </c>
      <c r="B190" s="30" t="s">
        <v>1248</v>
      </c>
      <c r="C190" s="45">
        <v>8259092.7899999991</v>
      </c>
    </row>
    <row r="191" spans="1:3" x14ac:dyDescent="0.2">
      <c r="A191" s="29" t="s">
        <v>551</v>
      </c>
      <c r="B191" s="30" t="s">
        <v>1249</v>
      </c>
      <c r="C191" s="45">
        <v>33844.03</v>
      </c>
    </row>
    <row r="192" spans="1:3" x14ac:dyDescent="0.2">
      <c r="A192" s="29" t="s">
        <v>553</v>
      </c>
      <c r="B192" s="30" t="s">
        <v>1251</v>
      </c>
      <c r="C192" s="45">
        <v>107402.17000000001</v>
      </c>
    </row>
    <row r="193" spans="1:3" x14ac:dyDescent="0.2">
      <c r="A193" s="29" t="s">
        <v>554</v>
      </c>
      <c r="B193" s="30" t="s">
        <v>1252</v>
      </c>
      <c r="C193" s="45">
        <v>3238998.29</v>
      </c>
    </row>
    <row r="194" spans="1:3" x14ac:dyDescent="0.2">
      <c r="A194" s="29" t="s">
        <v>555</v>
      </c>
      <c r="B194" s="30" t="s">
        <v>1253</v>
      </c>
      <c r="C194" s="45">
        <v>1738412.8199999998</v>
      </c>
    </row>
    <row r="195" spans="1:3" x14ac:dyDescent="0.2">
      <c r="A195" s="29" t="s">
        <v>556</v>
      </c>
      <c r="B195" s="30" t="s">
        <v>1254</v>
      </c>
      <c r="C195" s="45">
        <v>14797981.800000001</v>
      </c>
    </row>
    <row r="196" spans="1:3" x14ac:dyDescent="0.2">
      <c r="A196" s="29" t="s">
        <v>557</v>
      </c>
      <c r="B196" s="30" t="s">
        <v>1255</v>
      </c>
      <c r="C196" s="45">
        <v>0</v>
      </c>
    </row>
    <row r="197" spans="1:3" x14ac:dyDescent="0.2">
      <c r="A197" s="29" t="s">
        <v>558</v>
      </c>
      <c r="B197" s="30" t="s">
        <v>1256</v>
      </c>
      <c r="C197" s="45">
        <v>1139393.8400000001</v>
      </c>
    </row>
    <row r="198" spans="1:3" x14ac:dyDescent="0.2">
      <c r="A198" s="29" t="s">
        <v>559</v>
      </c>
      <c r="B198" s="30" t="s">
        <v>1257</v>
      </c>
      <c r="C198" s="45">
        <v>1240452.21</v>
      </c>
    </row>
    <row r="199" spans="1:3" x14ac:dyDescent="0.2">
      <c r="A199" s="29" t="s">
        <v>1459</v>
      </c>
      <c r="B199" s="30" t="s">
        <v>1223</v>
      </c>
      <c r="C199" s="45">
        <v>0</v>
      </c>
    </row>
    <row r="200" spans="1:3" x14ac:dyDescent="0.2">
      <c r="A200" s="29" t="s">
        <v>1460</v>
      </c>
      <c r="B200" s="30" t="s">
        <v>1235</v>
      </c>
      <c r="C200" s="45">
        <v>0</v>
      </c>
    </row>
    <row r="201" spans="1:3" x14ac:dyDescent="0.2">
      <c r="A201" s="29" t="s">
        <v>1462</v>
      </c>
      <c r="B201" s="30" t="s">
        <v>1252</v>
      </c>
      <c r="C201" s="45">
        <v>0</v>
      </c>
    </row>
    <row r="202" spans="1:3" x14ac:dyDescent="0.2">
      <c r="A202" s="29" t="s">
        <v>1463</v>
      </c>
      <c r="B202" s="30" t="s">
        <v>1525</v>
      </c>
      <c r="C202" s="45">
        <v>0</v>
      </c>
    </row>
    <row r="203" spans="1:3" x14ac:dyDescent="0.2">
      <c r="A203" s="29" t="s">
        <v>1467</v>
      </c>
      <c r="B203" s="30" t="s">
        <v>1526</v>
      </c>
      <c r="C203" s="45">
        <v>0</v>
      </c>
    </row>
    <row r="204" spans="1:3" x14ac:dyDescent="0.2">
      <c r="A204" s="29" t="s">
        <v>1472</v>
      </c>
      <c r="B204" s="30" t="s">
        <v>1508</v>
      </c>
      <c r="C204" s="45">
        <v>0</v>
      </c>
    </row>
    <row r="205" spans="1:3" x14ac:dyDescent="0.2">
      <c r="A205" s="29" t="s">
        <v>1479</v>
      </c>
      <c r="B205" s="30" t="s">
        <v>1510</v>
      </c>
      <c r="C205" s="45">
        <v>0</v>
      </c>
    </row>
    <row r="206" spans="1:3" x14ac:dyDescent="0.2">
      <c r="A206" s="29" t="s">
        <v>1481</v>
      </c>
      <c r="B206" s="30" t="s">
        <v>1511</v>
      </c>
      <c r="C206" s="45">
        <v>0</v>
      </c>
    </row>
    <row r="207" spans="1:3" x14ac:dyDescent="0.2">
      <c r="A207" s="29" t="s">
        <v>1483</v>
      </c>
      <c r="B207" s="30" t="s">
        <v>1529</v>
      </c>
      <c r="C207" s="45">
        <v>0</v>
      </c>
    </row>
    <row r="208" spans="1:3" x14ac:dyDescent="0.2">
      <c r="A208" s="29" t="s">
        <v>561</v>
      </c>
      <c r="B208" s="30" t="s">
        <v>1258</v>
      </c>
      <c r="C208" s="45">
        <v>272.60000000000002</v>
      </c>
    </row>
    <row r="209" spans="1:3" x14ac:dyDescent="0.2">
      <c r="A209" s="29" t="s">
        <v>562</v>
      </c>
      <c r="B209" s="30" t="s">
        <v>1259</v>
      </c>
      <c r="C209" s="45">
        <v>837494.7100000002</v>
      </c>
    </row>
    <row r="210" spans="1:3" x14ac:dyDescent="0.2">
      <c r="A210" s="29" t="s">
        <v>563</v>
      </c>
      <c r="B210" s="30" t="s">
        <v>1260</v>
      </c>
      <c r="C210" s="45">
        <v>7925179</v>
      </c>
    </row>
    <row r="211" spans="1:3" x14ac:dyDescent="0.2">
      <c r="A211" s="29" t="s">
        <v>564</v>
      </c>
      <c r="B211" s="30" t="s">
        <v>1261</v>
      </c>
      <c r="C211" s="45">
        <v>22134276</v>
      </c>
    </row>
    <row r="212" spans="1:3" x14ac:dyDescent="0.2">
      <c r="A212" s="29" t="s">
        <v>565</v>
      </c>
      <c r="B212" s="30" t="s">
        <v>1262</v>
      </c>
      <c r="C212" s="45">
        <v>49399362</v>
      </c>
    </row>
    <row r="213" spans="1:3" x14ac:dyDescent="0.2">
      <c r="A213" s="29" t="s">
        <v>566</v>
      </c>
      <c r="B213" s="30" t="s">
        <v>1263</v>
      </c>
      <c r="C213" s="45">
        <v>57269.189999999995</v>
      </c>
    </row>
    <row r="214" spans="1:3" x14ac:dyDescent="0.2">
      <c r="A214" s="29" t="s">
        <v>567</v>
      </c>
      <c r="B214" s="30" t="s">
        <v>1264</v>
      </c>
      <c r="C214" s="45">
        <v>-66032.53</v>
      </c>
    </row>
    <row r="215" spans="1:3" x14ac:dyDescent="0.2">
      <c r="A215" s="29" t="s">
        <v>568</v>
      </c>
      <c r="B215" s="30" t="s">
        <v>1265</v>
      </c>
      <c r="C215" s="45">
        <v>-42077.369999999995</v>
      </c>
    </row>
    <row r="216" spans="1:3" x14ac:dyDescent="0.2">
      <c r="A216" s="29" t="s">
        <v>569</v>
      </c>
      <c r="B216" s="30" t="s">
        <v>1266</v>
      </c>
      <c r="C216" s="45">
        <v>5610.88</v>
      </c>
    </row>
    <row r="217" spans="1:3" x14ac:dyDescent="0.2">
      <c r="A217" s="29" t="s">
        <v>570</v>
      </c>
      <c r="B217" s="30" t="s">
        <v>1267</v>
      </c>
      <c r="C217" s="45">
        <v>68821840.620000005</v>
      </c>
    </row>
    <row r="218" spans="1:3" x14ac:dyDescent="0.2">
      <c r="A218" s="29" t="s">
        <v>571</v>
      </c>
      <c r="B218" s="30" t="s">
        <v>1268</v>
      </c>
      <c r="C218" s="45">
        <v>-10124.840000000004</v>
      </c>
    </row>
    <row r="219" spans="1:3" x14ac:dyDescent="0.2">
      <c r="A219" s="29" t="s">
        <v>572</v>
      </c>
      <c r="B219" s="30" t="s">
        <v>1269</v>
      </c>
      <c r="C219" s="45">
        <v>28425.570000000007</v>
      </c>
    </row>
    <row r="220" spans="1:3" x14ac:dyDescent="0.2">
      <c r="A220" s="29" t="s">
        <v>573</v>
      </c>
      <c r="B220" s="30" t="s">
        <v>1270</v>
      </c>
      <c r="C220" s="45">
        <v>2003256.4300000002</v>
      </c>
    </row>
    <row r="221" spans="1:3" x14ac:dyDescent="0.2">
      <c r="A221" s="29" t="s">
        <v>574</v>
      </c>
      <c r="B221" s="30" t="s">
        <v>1271</v>
      </c>
      <c r="C221" s="45">
        <v>-3073.3699999999985</v>
      </c>
    </row>
    <row r="222" spans="1:3" x14ac:dyDescent="0.2">
      <c r="A222" s="29" t="s">
        <v>575</v>
      </c>
      <c r="B222" s="30" t="s">
        <v>1272</v>
      </c>
      <c r="C222" s="45">
        <v>1914421.29</v>
      </c>
    </row>
    <row r="223" spans="1:3" x14ac:dyDescent="0.2">
      <c r="A223" s="29" t="s">
        <v>576</v>
      </c>
      <c r="B223" s="30" t="s">
        <v>1273</v>
      </c>
      <c r="C223" s="45">
        <v>-434775.45999999996</v>
      </c>
    </row>
    <row r="224" spans="1:3" x14ac:dyDescent="0.2">
      <c r="A224" s="29" t="s">
        <v>577</v>
      </c>
      <c r="B224" s="30" t="s">
        <v>1274</v>
      </c>
      <c r="C224" s="45">
        <v>31065285.819999997</v>
      </c>
    </row>
    <row r="225" spans="1:3" x14ac:dyDescent="0.2">
      <c r="A225" s="29" t="s">
        <v>578</v>
      </c>
      <c r="B225" s="30" t="s">
        <v>1275</v>
      </c>
      <c r="C225" s="45">
        <v>1381828.02</v>
      </c>
    </row>
    <row r="226" spans="1:3" x14ac:dyDescent="0.2">
      <c r="A226" s="29" t="s">
        <v>579</v>
      </c>
      <c r="B226" s="30" t="s">
        <v>1276</v>
      </c>
      <c r="C226" s="45">
        <v>-340677.12000000005</v>
      </c>
    </row>
    <row r="227" spans="1:3" x14ac:dyDescent="0.2">
      <c r="A227" s="29" t="s">
        <v>580</v>
      </c>
      <c r="B227" s="30" t="s">
        <v>1277</v>
      </c>
      <c r="C227" s="45">
        <v>382926.03000000009</v>
      </c>
    </row>
    <row r="228" spans="1:3" x14ac:dyDescent="0.2">
      <c r="A228" s="29" t="s">
        <v>581</v>
      </c>
      <c r="B228" s="30" t="s">
        <v>1278</v>
      </c>
      <c r="C228" s="45">
        <v>-67132.98</v>
      </c>
    </row>
    <row r="229" spans="1:3" x14ac:dyDescent="0.2">
      <c r="A229" s="29" t="s">
        <v>582</v>
      </c>
      <c r="B229" s="30" t="s">
        <v>1279</v>
      </c>
      <c r="C229" s="45">
        <v>128093.29000000001</v>
      </c>
    </row>
    <row r="230" spans="1:3" x14ac:dyDescent="0.2">
      <c r="A230" s="29" t="s">
        <v>583</v>
      </c>
      <c r="B230" s="30" t="s">
        <v>1280</v>
      </c>
      <c r="C230" s="45">
        <v>2098111.33</v>
      </c>
    </row>
    <row r="231" spans="1:3" x14ac:dyDescent="0.2">
      <c r="A231" s="29" t="s">
        <v>584</v>
      </c>
      <c r="B231" s="30" t="s">
        <v>1281</v>
      </c>
      <c r="C231" s="45">
        <v>118556.23999999999</v>
      </c>
    </row>
    <row r="232" spans="1:3" x14ac:dyDescent="0.2">
      <c r="A232" s="29" t="s">
        <v>585</v>
      </c>
      <c r="B232" s="30" t="s">
        <v>1282</v>
      </c>
      <c r="C232" s="45">
        <v>3540384</v>
      </c>
    </row>
    <row r="233" spans="1:3" x14ac:dyDescent="0.2">
      <c r="A233" s="29" t="s">
        <v>586</v>
      </c>
      <c r="B233" s="30" t="s">
        <v>1283</v>
      </c>
      <c r="C233" s="45">
        <v>13605641.43</v>
      </c>
    </row>
    <row r="234" spans="1:3" x14ac:dyDescent="0.2">
      <c r="A234" s="29" t="s">
        <v>587</v>
      </c>
      <c r="B234" s="30" t="s">
        <v>1284</v>
      </c>
      <c r="C234" s="45">
        <v>248187.23000000004</v>
      </c>
    </row>
    <row r="235" spans="1:3" x14ac:dyDescent="0.2">
      <c r="A235" s="29" t="s">
        <v>588</v>
      </c>
      <c r="B235" s="30" t="s">
        <v>1285</v>
      </c>
      <c r="C235" s="45">
        <v>419192.44</v>
      </c>
    </row>
    <row r="236" spans="1:3" x14ac:dyDescent="0.2">
      <c r="A236" s="29" t="s">
        <v>589</v>
      </c>
      <c r="B236" s="30" t="s">
        <v>1286</v>
      </c>
      <c r="C236" s="45">
        <v>1621391.25</v>
      </c>
    </row>
    <row r="237" spans="1:3" x14ac:dyDescent="0.2">
      <c r="A237" s="29" t="s">
        <v>590</v>
      </c>
      <c r="B237" s="30" t="s">
        <v>1287</v>
      </c>
      <c r="C237" s="45">
        <v>26385.42</v>
      </c>
    </row>
    <row r="238" spans="1:3" x14ac:dyDescent="0.2">
      <c r="A238" s="29" t="s">
        <v>591</v>
      </c>
      <c r="B238" s="30" t="s">
        <v>1288</v>
      </c>
      <c r="C238" s="45">
        <v>70</v>
      </c>
    </row>
    <row r="239" spans="1:3" x14ac:dyDescent="0.2">
      <c r="A239" s="29" t="s">
        <v>592</v>
      </c>
      <c r="B239" s="30" t="s">
        <v>1223</v>
      </c>
      <c r="C239" s="45">
        <v>1140236.77</v>
      </c>
    </row>
    <row r="240" spans="1:3" x14ac:dyDescent="0.2">
      <c r="A240" s="29" t="s">
        <v>593</v>
      </c>
      <c r="B240" s="30" t="s">
        <v>1289</v>
      </c>
      <c r="C240" s="45">
        <v>8544.4600000000009</v>
      </c>
    </row>
    <row r="241" spans="1:3" x14ac:dyDescent="0.2">
      <c r="A241" s="29" t="s">
        <v>594</v>
      </c>
      <c r="B241" s="30" t="s">
        <v>1290</v>
      </c>
      <c r="C241" s="45">
        <v>868554.30999999994</v>
      </c>
    </row>
    <row r="242" spans="1:3" x14ac:dyDescent="0.2">
      <c r="A242" s="29" t="s">
        <v>595</v>
      </c>
      <c r="B242" s="30" t="s">
        <v>1291</v>
      </c>
      <c r="C242" s="45">
        <v>472517.40000000008</v>
      </c>
    </row>
    <row r="243" spans="1:3" x14ac:dyDescent="0.2">
      <c r="A243" s="29" t="s">
        <v>596</v>
      </c>
      <c r="B243" s="30" t="s">
        <v>1292</v>
      </c>
      <c r="C243" s="45">
        <v>626172.12</v>
      </c>
    </row>
    <row r="244" spans="1:3" x14ac:dyDescent="0.2">
      <c r="A244" s="29" t="s">
        <v>597</v>
      </c>
      <c r="B244" s="30" t="s">
        <v>1293</v>
      </c>
      <c r="C244" s="45">
        <v>2364.71</v>
      </c>
    </row>
    <row r="245" spans="1:3" x14ac:dyDescent="0.2">
      <c r="A245" s="29" t="s">
        <v>598</v>
      </c>
      <c r="B245" s="30" t="s">
        <v>1294</v>
      </c>
      <c r="C245" s="45">
        <v>2417.3200000000002</v>
      </c>
    </row>
    <row r="246" spans="1:3" x14ac:dyDescent="0.2">
      <c r="A246" s="29" t="s">
        <v>599</v>
      </c>
      <c r="B246" s="30" t="s">
        <v>1295</v>
      </c>
      <c r="C246" s="45">
        <v>108953.75</v>
      </c>
    </row>
    <row r="247" spans="1:3" x14ac:dyDescent="0.2">
      <c r="A247" s="29" t="s">
        <v>600</v>
      </c>
      <c r="B247" s="30" t="s">
        <v>1296</v>
      </c>
      <c r="C247" s="45">
        <v>113053.46000000002</v>
      </c>
    </row>
    <row r="248" spans="1:3" x14ac:dyDescent="0.2">
      <c r="A248" s="29" t="s">
        <v>601</v>
      </c>
      <c r="B248" s="30" t="s">
        <v>1297</v>
      </c>
      <c r="C248" s="45">
        <v>149196.42000000001</v>
      </c>
    </row>
    <row r="249" spans="1:3" x14ac:dyDescent="0.2">
      <c r="A249" s="29" t="s">
        <v>602</v>
      </c>
      <c r="B249" s="30" t="s">
        <v>1298</v>
      </c>
      <c r="C249" s="45">
        <v>410818.32</v>
      </c>
    </row>
    <row r="250" spans="1:3" x14ac:dyDescent="0.2">
      <c r="A250" s="29" t="s">
        <v>603</v>
      </c>
      <c r="B250" s="30" t="s">
        <v>1299</v>
      </c>
      <c r="C250" s="45">
        <v>169803.57000000004</v>
      </c>
    </row>
    <row r="251" spans="1:3" x14ac:dyDescent="0.2">
      <c r="A251" s="29" t="s">
        <v>1487</v>
      </c>
      <c r="B251" s="30" t="s">
        <v>1320</v>
      </c>
      <c r="C251" s="45">
        <v>0</v>
      </c>
    </row>
    <row r="252" spans="1:3" x14ac:dyDescent="0.2">
      <c r="A252" s="29" t="s">
        <v>604</v>
      </c>
      <c r="B252" s="30" t="s">
        <v>1300</v>
      </c>
      <c r="C252" s="45">
        <v>181852.2</v>
      </c>
    </row>
    <row r="253" spans="1:3" x14ac:dyDescent="0.2">
      <c r="A253" s="29" t="s">
        <v>605</v>
      </c>
      <c r="B253" s="30" t="s">
        <v>1301</v>
      </c>
      <c r="C253" s="45">
        <v>3976612.1799999997</v>
      </c>
    </row>
    <row r="254" spans="1:3" x14ac:dyDescent="0.2">
      <c r="A254" s="29" t="s">
        <v>606</v>
      </c>
      <c r="B254" s="30" t="s">
        <v>1302</v>
      </c>
      <c r="C254" s="45">
        <v>41136.649999999994</v>
      </c>
    </row>
    <row r="255" spans="1:3" x14ac:dyDescent="0.2">
      <c r="A255" s="29" t="s">
        <v>607</v>
      </c>
      <c r="B255" s="30" t="s">
        <v>1303</v>
      </c>
      <c r="C255" s="45">
        <v>5140478.3100000005</v>
      </c>
    </row>
    <row r="256" spans="1:3" x14ac:dyDescent="0.2">
      <c r="A256" s="29" t="s">
        <v>608</v>
      </c>
      <c r="B256" s="30" t="s">
        <v>1304</v>
      </c>
      <c r="C256" s="45">
        <v>355174.36</v>
      </c>
    </row>
    <row r="257" spans="1:3" x14ac:dyDescent="0.2">
      <c r="A257" s="29" t="s">
        <v>609</v>
      </c>
      <c r="B257" s="30" t="s">
        <v>1305</v>
      </c>
      <c r="C257" s="45">
        <v>828987.7</v>
      </c>
    </row>
    <row r="258" spans="1:3" x14ac:dyDescent="0.2">
      <c r="A258" s="29" t="s">
        <v>610</v>
      </c>
      <c r="B258" s="30" t="s">
        <v>1306</v>
      </c>
      <c r="C258" s="45">
        <v>1365759.79</v>
      </c>
    </row>
    <row r="259" spans="1:3" x14ac:dyDescent="0.2">
      <c r="A259" s="29" t="s">
        <v>611</v>
      </c>
      <c r="B259" s="30" t="s">
        <v>1307</v>
      </c>
      <c r="C259" s="45">
        <v>4980</v>
      </c>
    </row>
    <row r="260" spans="1:3" x14ac:dyDescent="0.2">
      <c r="A260" s="29" t="s">
        <v>612</v>
      </c>
      <c r="B260" s="30" t="s">
        <v>1252</v>
      </c>
      <c r="C260" s="45">
        <v>87217.2</v>
      </c>
    </row>
    <row r="261" spans="1:3" x14ac:dyDescent="0.2">
      <c r="A261" s="29" t="s">
        <v>613</v>
      </c>
      <c r="B261" s="30" t="s">
        <v>1253</v>
      </c>
      <c r="C261" s="45">
        <v>5900.9800000000005</v>
      </c>
    </row>
    <row r="262" spans="1:3" x14ac:dyDescent="0.2">
      <c r="A262" s="29" t="s">
        <v>614</v>
      </c>
      <c r="B262" s="30" t="s">
        <v>1308</v>
      </c>
      <c r="C262" s="45">
        <v>18596.87</v>
      </c>
    </row>
    <row r="263" spans="1:3" x14ac:dyDescent="0.2">
      <c r="A263" s="29" t="s">
        <v>615</v>
      </c>
      <c r="B263" s="30" t="s">
        <v>1309</v>
      </c>
      <c r="C263" s="45">
        <v>262812.26</v>
      </c>
    </row>
    <row r="264" spans="1:3" x14ac:dyDescent="0.2">
      <c r="A264" s="29" t="s">
        <v>616</v>
      </c>
      <c r="B264" s="30" t="s">
        <v>1310</v>
      </c>
      <c r="C264" s="45">
        <v>21595.489999999994</v>
      </c>
    </row>
    <row r="265" spans="1:3" x14ac:dyDescent="0.2">
      <c r="A265" s="29" t="s">
        <v>617</v>
      </c>
      <c r="B265" s="30" t="s">
        <v>1311</v>
      </c>
      <c r="C265" s="45">
        <v>837964.62000000011</v>
      </c>
    </row>
    <row r="266" spans="1:3" x14ac:dyDescent="0.2">
      <c r="A266" s="29" t="s">
        <v>618</v>
      </c>
      <c r="B266" s="30" t="s">
        <v>1312</v>
      </c>
      <c r="C266" s="45">
        <v>2794799.76</v>
      </c>
    </row>
    <row r="267" spans="1:3" x14ac:dyDescent="0.2">
      <c r="A267" s="29" t="s">
        <v>619</v>
      </c>
      <c r="B267" s="30" t="s">
        <v>1313</v>
      </c>
      <c r="C267" s="45">
        <v>208.16000000000003</v>
      </c>
    </row>
    <row r="268" spans="1:3" x14ac:dyDescent="0.2">
      <c r="A268" s="29" t="s">
        <v>620</v>
      </c>
      <c r="B268" s="30" t="s">
        <v>1314</v>
      </c>
      <c r="C268" s="45">
        <v>210802.28</v>
      </c>
    </row>
    <row r="269" spans="1:3" x14ac:dyDescent="0.2">
      <c r="A269" s="29" t="s">
        <v>621</v>
      </c>
      <c r="B269" s="30" t="s">
        <v>1315</v>
      </c>
      <c r="C269" s="45">
        <v>510751.29000000004</v>
      </c>
    </row>
    <row r="270" spans="1:3" x14ac:dyDescent="0.2">
      <c r="A270" s="29" t="s">
        <v>622</v>
      </c>
      <c r="B270" s="30" t="s">
        <v>1316</v>
      </c>
      <c r="C270" s="45">
        <v>688222.77</v>
      </c>
    </row>
    <row r="271" spans="1:3" x14ac:dyDescent="0.2">
      <c r="A271" s="29" t="s">
        <v>623</v>
      </c>
      <c r="B271" s="30" t="s">
        <v>1317</v>
      </c>
      <c r="C271" s="45">
        <v>0.01</v>
      </c>
    </row>
    <row r="272" spans="1:3" x14ac:dyDescent="0.2">
      <c r="A272" s="29" t="s">
        <v>624</v>
      </c>
      <c r="B272" s="30" t="s">
        <v>1223</v>
      </c>
      <c r="C272" s="45">
        <v>675741.19000000006</v>
      </c>
    </row>
    <row r="273" spans="1:3" x14ac:dyDescent="0.2">
      <c r="A273" s="29" t="s">
        <v>625</v>
      </c>
      <c r="B273" s="30" t="s">
        <v>1318</v>
      </c>
      <c r="C273" s="45">
        <v>3750.21</v>
      </c>
    </row>
    <row r="274" spans="1:3" x14ac:dyDescent="0.2">
      <c r="A274" s="29" t="s">
        <v>626</v>
      </c>
      <c r="B274" s="30" t="s">
        <v>1319</v>
      </c>
      <c r="C274" s="45">
        <v>200768.69999999998</v>
      </c>
    </row>
    <row r="275" spans="1:3" x14ac:dyDescent="0.2">
      <c r="A275" s="29" t="s">
        <v>627</v>
      </c>
      <c r="B275" s="30" t="s">
        <v>1299</v>
      </c>
      <c r="C275" s="45">
        <v>964615.33000000007</v>
      </c>
    </row>
    <row r="276" spans="1:3" x14ac:dyDescent="0.2">
      <c r="A276" s="29" t="s">
        <v>628</v>
      </c>
      <c r="B276" s="30" t="s">
        <v>1320</v>
      </c>
      <c r="C276" s="45">
        <v>108208.08000000002</v>
      </c>
    </row>
    <row r="277" spans="1:3" x14ac:dyDescent="0.2">
      <c r="A277" s="29" t="s">
        <v>629</v>
      </c>
      <c r="B277" s="30" t="s">
        <v>1321</v>
      </c>
      <c r="C277" s="45">
        <v>0.02</v>
      </c>
    </row>
    <row r="278" spans="1:3" x14ac:dyDescent="0.2">
      <c r="A278" s="29" t="s">
        <v>630</v>
      </c>
      <c r="B278" s="30" t="s">
        <v>1322</v>
      </c>
      <c r="C278" s="45">
        <v>144178.5</v>
      </c>
    </row>
    <row r="279" spans="1:3" x14ac:dyDescent="0.2">
      <c r="A279" s="29" t="s">
        <v>631</v>
      </c>
      <c r="B279" s="30" t="s">
        <v>1323</v>
      </c>
      <c r="C279" s="45">
        <v>854475.02</v>
      </c>
    </row>
    <row r="280" spans="1:3" x14ac:dyDescent="0.2">
      <c r="A280" s="29" t="s">
        <v>632</v>
      </c>
      <c r="B280" s="30" t="s">
        <v>1324</v>
      </c>
      <c r="C280" s="45">
        <v>189412.55999999997</v>
      </c>
    </row>
    <row r="281" spans="1:3" x14ac:dyDescent="0.2">
      <c r="A281" s="29" t="s">
        <v>633</v>
      </c>
      <c r="B281" s="30" t="s">
        <v>1325</v>
      </c>
      <c r="C281" s="45">
        <v>3882777.68</v>
      </c>
    </row>
    <row r="282" spans="1:3" x14ac:dyDescent="0.2">
      <c r="A282" s="29" t="s">
        <v>634</v>
      </c>
      <c r="B282" s="30" t="s">
        <v>1307</v>
      </c>
      <c r="C282" s="45">
        <v>1620220.0500000003</v>
      </c>
    </row>
    <row r="283" spans="1:3" x14ac:dyDescent="0.2">
      <c r="A283" s="29" t="s">
        <v>635</v>
      </c>
      <c r="B283" s="30" t="s">
        <v>1326</v>
      </c>
      <c r="C283" s="45">
        <v>68003.820999999996</v>
      </c>
    </row>
    <row r="284" spans="1:3" x14ac:dyDescent="0.2">
      <c r="A284" s="29" t="s">
        <v>636</v>
      </c>
      <c r="B284" s="30" t="s">
        <v>1252</v>
      </c>
      <c r="C284" s="45">
        <v>2254.8000000000002</v>
      </c>
    </row>
    <row r="285" spans="1:3" x14ac:dyDescent="0.2">
      <c r="A285" s="29" t="s">
        <v>637</v>
      </c>
      <c r="B285" s="30" t="s">
        <v>1253</v>
      </c>
      <c r="C285" s="45">
        <v>27880.160000000003</v>
      </c>
    </row>
    <row r="286" spans="1:3" x14ac:dyDescent="0.2">
      <c r="A286" s="29" t="s">
        <v>638</v>
      </c>
      <c r="B286" s="30" t="s">
        <v>1311</v>
      </c>
      <c r="C286" s="45">
        <v>744501.14</v>
      </c>
    </row>
    <row r="287" spans="1:3" x14ac:dyDescent="0.2">
      <c r="A287" s="29" t="s">
        <v>639</v>
      </c>
      <c r="B287" s="30" t="s">
        <v>1312</v>
      </c>
      <c r="C287" s="45">
        <v>28773807.170000006</v>
      </c>
    </row>
    <row r="288" spans="1:3" x14ac:dyDescent="0.2">
      <c r="A288" s="29" t="s">
        <v>640</v>
      </c>
      <c r="B288" s="30" t="s">
        <v>1327</v>
      </c>
      <c r="C288" s="45">
        <v>361078.7</v>
      </c>
    </row>
    <row r="289" spans="1:3" x14ac:dyDescent="0.2">
      <c r="A289" s="29" t="s">
        <v>641</v>
      </c>
      <c r="B289" s="30" t="s">
        <v>1328</v>
      </c>
      <c r="C289" s="45">
        <v>1292.17</v>
      </c>
    </row>
    <row r="290" spans="1:3" x14ac:dyDescent="0.2">
      <c r="A290" s="29" t="s">
        <v>642</v>
      </c>
      <c r="B290" s="30" t="s">
        <v>1329</v>
      </c>
      <c r="C290" s="45">
        <v>4698444</v>
      </c>
    </row>
    <row r="291" spans="1:3" x14ac:dyDescent="0.2">
      <c r="A291" s="29" t="s">
        <v>643</v>
      </c>
      <c r="B291" s="30" t="s">
        <v>1313</v>
      </c>
      <c r="C291" s="45">
        <v>79563.679999999993</v>
      </c>
    </row>
    <row r="292" spans="1:3" x14ac:dyDescent="0.2">
      <c r="A292" s="29" t="s">
        <v>644</v>
      </c>
      <c r="B292" s="30" t="s">
        <v>1330</v>
      </c>
      <c r="C292" s="45">
        <v>67160.42</v>
      </c>
    </row>
    <row r="293" spans="1:3" x14ac:dyDescent="0.2">
      <c r="A293" s="29" t="s">
        <v>645</v>
      </c>
      <c r="B293" s="30" t="s">
        <v>1331</v>
      </c>
      <c r="C293" s="45">
        <v>52820.89</v>
      </c>
    </row>
    <row r="294" spans="1:3" x14ac:dyDescent="0.2">
      <c r="A294" s="29" t="s">
        <v>646</v>
      </c>
      <c r="B294" s="30" t="s">
        <v>1332</v>
      </c>
      <c r="C294" s="45">
        <v>79421.91</v>
      </c>
    </row>
    <row r="295" spans="1:3" x14ac:dyDescent="0.2">
      <c r="A295" s="29" t="s">
        <v>647</v>
      </c>
      <c r="B295" s="30" t="s">
        <v>1333</v>
      </c>
      <c r="C295" s="45">
        <v>189845.78999999998</v>
      </c>
    </row>
    <row r="296" spans="1:3" x14ac:dyDescent="0.2">
      <c r="A296" s="29" t="s">
        <v>648</v>
      </c>
      <c r="B296" s="30" t="s">
        <v>1334</v>
      </c>
      <c r="C296" s="45">
        <v>287016.83</v>
      </c>
    </row>
    <row r="297" spans="1:3" x14ac:dyDescent="0.2">
      <c r="A297" s="29" t="s">
        <v>649</v>
      </c>
      <c r="B297" s="30" t="s">
        <v>1335</v>
      </c>
      <c r="C297" s="45">
        <v>7665.4000000000015</v>
      </c>
    </row>
    <row r="298" spans="1:3" x14ac:dyDescent="0.2">
      <c r="A298" s="29" t="s">
        <v>650</v>
      </c>
      <c r="B298" s="30" t="s">
        <v>1336</v>
      </c>
      <c r="C298" s="45">
        <v>324.71999999999997</v>
      </c>
    </row>
    <row r="299" spans="1:3" x14ac:dyDescent="0.2">
      <c r="A299" s="29" t="s">
        <v>651</v>
      </c>
      <c r="B299" s="30" t="s">
        <v>1337</v>
      </c>
      <c r="C299" s="45">
        <v>430282.36</v>
      </c>
    </row>
    <row r="300" spans="1:3" x14ac:dyDescent="0.2">
      <c r="A300" s="29" t="s">
        <v>652</v>
      </c>
      <c r="B300" s="30" t="s">
        <v>1338</v>
      </c>
      <c r="C300" s="45">
        <v>54224.94</v>
      </c>
    </row>
    <row r="301" spans="1:3" x14ac:dyDescent="0.2">
      <c r="A301" s="29" t="s">
        <v>653</v>
      </c>
      <c r="B301" s="30" t="s">
        <v>1339</v>
      </c>
      <c r="C301" s="45">
        <v>58335.29</v>
      </c>
    </row>
    <row r="302" spans="1:3" x14ac:dyDescent="0.2">
      <c r="A302" s="29" t="s">
        <v>654</v>
      </c>
      <c r="B302" s="30" t="s">
        <v>1340</v>
      </c>
      <c r="C302" s="45">
        <v>335251.74</v>
      </c>
    </row>
    <row r="303" spans="1:3" x14ac:dyDescent="0.2">
      <c r="A303" s="29" t="s">
        <v>655</v>
      </c>
      <c r="B303" s="30" t="s">
        <v>1341</v>
      </c>
      <c r="C303" s="45">
        <v>2403091.66</v>
      </c>
    </row>
    <row r="304" spans="1:3" x14ac:dyDescent="0.2">
      <c r="A304" s="29" t="s">
        <v>656</v>
      </c>
      <c r="B304" s="30" t="s">
        <v>1342</v>
      </c>
      <c r="C304" s="45">
        <v>38816.73000000001</v>
      </c>
    </row>
    <row r="305" spans="1:3" x14ac:dyDescent="0.2">
      <c r="A305" s="29" t="s">
        <v>657</v>
      </c>
      <c r="B305" s="30" t="s">
        <v>1343</v>
      </c>
      <c r="C305" s="45">
        <v>810459.9800000001</v>
      </c>
    </row>
    <row r="306" spans="1:3" x14ac:dyDescent="0.2">
      <c r="A306" s="29" t="s">
        <v>658</v>
      </c>
      <c r="B306" s="30" t="s">
        <v>1344</v>
      </c>
      <c r="C306" s="45">
        <v>134288.80000000002</v>
      </c>
    </row>
    <row r="307" spans="1:3" x14ac:dyDescent="0.2">
      <c r="A307" s="29" t="s">
        <v>659</v>
      </c>
      <c r="B307" s="30" t="s">
        <v>1345</v>
      </c>
      <c r="C307" s="45">
        <v>66162.559999999998</v>
      </c>
    </row>
    <row r="308" spans="1:3" x14ac:dyDescent="0.2">
      <c r="A308" s="29" t="s">
        <v>660</v>
      </c>
      <c r="B308" s="30" t="s">
        <v>1346</v>
      </c>
      <c r="C308" s="45">
        <v>752718.85000000021</v>
      </c>
    </row>
    <row r="309" spans="1:3" x14ac:dyDescent="0.2">
      <c r="A309" s="29" t="s">
        <v>661</v>
      </c>
      <c r="B309" s="30" t="s">
        <v>1347</v>
      </c>
      <c r="C309" s="45">
        <v>583351.66</v>
      </c>
    </row>
    <row r="310" spans="1:3" x14ac:dyDescent="0.2">
      <c r="A310" s="29" t="s">
        <v>662</v>
      </c>
      <c r="B310" s="30" t="s">
        <v>1348</v>
      </c>
      <c r="C310" s="45">
        <v>165509.14000000001</v>
      </c>
    </row>
    <row r="311" spans="1:3" x14ac:dyDescent="0.2">
      <c r="A311" s="29" t="s">
        <v>663</v>
      </c>
      <c r="B311" s="30" t="s">
        <v>1349</v>
      </c>
      <c r="C311" s="45">
        <v>-42603.66</v>
      </c>
    </row>
    <row r="312" spans="1:3" x14ac:dyDescent="0.2">
      <c r="A312" s="29" t="s">
        <v>664</v>
      </c>
      <c r="B312" s="30" t="s">
        <v>1350</v>
      </c>
      <c r="C312" s="45">
        <v>25173.539999999997</v>
      </c>
    </row>
    <row r="313" spans="1:3" x14ac:dyDescent="0.2">
      <c r="A313" s="29" t="s">
        <v>665</v>
      </c>
      <c r="B313" s="30" t="s">
        <v>1351</v>
      </c>
      <c r="C313" s="45">
        <v>157258.71000000002</v>
      </c>
    </row>
    <row r="314" spans="1:3" x14ac:dyDescent="0.2">
      <c r="A314" s="29" t="s">
        <v>666</v>
      </c>
      <c r="B314" s="30" t="s">
        <v>1352</v>
      </c>
      <c r="C314" s="45">
        <v>-1.5599999999999983</v>
      </c>
    </row>
    <row r="315" spans="1:3" x14ac:dyDescent="0.2">
      <c r="A315" s="29" t="s">
        <v>667</v>
      </c>
      <c r="B315" s="30" t="s">
        <v>1353</v>
      </c>
      <c r="C315" s="45">
        <v>491678.62</v>
      </c>
    </row>
    <row r="316" spans="1:3" x14ac:dyDescent="0.2">
      <c r="A316" s="29" t="s">
        <v>668</v>
      </c>
      <c r="B316" s="30" t="s">
        <v>1354</v>
      </c>
      <c r="C316" s="45">
        <v>937.49</v>
      </c>
    </row>
    <row r="317" spans="1:3" x14ac:dyDescent="0.2">
      <c r="A317" s="29" t="s">
        <v>669</v>
      </c>
      <c r="B317" s="30" t="s">
        <v>1355</v>
      </c>
      <c r="C317" s="45">
        <v>4188794.7</v>
      </c>
    </row>
    <row r="318" spans="1:3" x14ac:dyDescent="0.2">
      <c r="A318" s="29" t="s">
        <v>670</v>
      </c>
      <c r="B318" s="30" t="s">
        <v>1356</v>
      </c>
      <c r="C318" s="45">
        <v>137018.09</v>
      </c>
    </row>
    <row r="319" spans="1:3" x14ac:dyDescent="0.2">
      <c r="A319" s="29" t="s">
        <v>671</v>
      </c>
      <c r="B319" s="30" t="s">
        <v>1357</v>
      </c>
      <c r="C319" s="45">
        <v>49526.8</v>
      </c>
    </row>
    <row r="320" spans="1:3" x14ac:dyDescent="0.2">
      <c r="A320" s="29" t="s">
        <v>672</v>
      </c>
      <c r="B320" s="30" t="s">
        <v>1358</v>
      </c>
      <c r="C320" s="45">
        <v>34948.54</v>
      </c>
    </row>
    <row r="321" spans="1:3" x14ac:dyDescent="0.2">
      <c r="A321" s="29" t="s">
        <v>673</v>
      </c>
      <c r="B321" s="30" t="s">
        <v>1359</v>
      </c>
      <c r="C321" s="45">
        <v>28.209999999999994</v>
      </c>
    </row>
    <row r="322" spans="1:3" x14ac:dyDescent="0.2">
      <c r="A322" s="29" t="s">
        <v>674</v>
      </c>
      <c r="B322" s="30" t="s">
        <v>1360</v>
      </c>
      <c r="C322" s="45">
        <v>9314932.5700000003</v>
      </c>
    </row>
    <row r="323" spans="1:3" x14ac:dyDescent="0.2">
      <c r="A323" s="29" t="s">
        <v>675</v>
      </c>
      <c r="B323" s="30" t="s">
        <v>1361</v>
      </c>
      <c r="C323" s="45">
        <v>614973.75</v>
      </c>
    </row>
    <row r="324" spans="1:3" x14ac:dyDescent="0.2">
      <c r="A324" s="29" t="s">
        <v>676</v>
      </c>
      <c r="B324" s="30" t="s">
        <v>1362</v>
      </c>
      <c r="C324" s="45">
        <v>13.009999999999998</v>
      </c>
    </row>
    <row r="325" spans="1:3" x14ac:dyDescent="0.2">
      <c r="A325" s="29" t="s">
        <v>677</v>
      </c>
      <c r="B325" s="30" t="s">
        <v>1363</v>
      </c>
      <c r="C325" s="45">
        <v>-638893.77999999991</v>
      </c>
    </row>
    <row r="326" spans="1:3" x14ac:dyDescent="0.2">
      <c r="A326" s="29" t="s">
        <v>678</v>
      </c>
      <c r="B326" s="30" t="s">
        <v>1364</v>
      </c>
      <c r="C326" s="45">
        <v>-475249</v>
      </c>
    </row>
    <row r="327" spans="1:3" x14ac:dyDescent="0.2">
      <c r="A327" s="29" t="s">
        <v>679</v>
      </c>
      <c r="B327" s="30" t="s">
        <v>1365</v>
      </c>
      <c r="C327" s="45">
        <v>-6673.4800000000005</v>
      </c>
    </row>
    <row r="328" spans="1:3" x14ac:dyDescent="0.2">
      <c r="A328" s="29" t="s">
        <v>680</v>
      </c>
      <c r="B328" s="30" t="s">
        <v>1366</v>
      </c>
      <c r="C328" s="45">
        <v>1588693.067</v>
      </c>
    </row>
    <row r="329" spans="1:3" x14ac:dyDescent="0.2">
      <c r="A329" s="29" t="s">
        <v>681</v>
      </c>
      <c r="B329" s="30" t="s">
        <v>1367</v>
      </c>
      <c r="C329" s="45">
        <v>-0.03</v>
      </c>
    </row>
    <row r="330" spans="1:3" x14ac:dyDescent="0.2">
      <c r="A330" s="29" t="s">
        <v>682</v>
      </c>
      <c r="B330" s="30" t="s">
        <v>1368</v>
      </c>
      <c r="C330" s="45">
        <v>299317.08999999997</v>
      </c>
    </row>
    <row r="331" spans="1:3" x14ac:dyDescent="0.2">
      <c r="A331" s="29" t="s">
        <v>683</v>
      </c>
      <c r="B331" s="30" t="s">
        <v>1369</v>
      </c>
      <c r="C331" s="45">
        <v>513893.97000000009</v>
      </c>
    </row>
    <row r="332" spans="1:3" x14ac:dyDescent="0.2">
      <c r="A332" s="29" t="s">
        <v>684</v>
      </c>
      <c r="B332" s="30" t="s">
        <v>1370</v>
      </c>
      <c r="C332" s="45">
        <v>1187048.075</v>
      </c>
    </row>
    <row r="333" spans="1:3" x14ac:dyDescent="0.2">
      <c r="A333" s="29" t="s">
        <v>685</v>
      </c>
      <c r="B333" s="30" t="s">
        <v>1371</v>
      </c>
      <c r="C333" s="45">
        <v>3685.89</v>
      </c>
    </row>
    <row r="334" spans="1:3" x14ac:dyDescent="0.2">
      <c r="A334" s="29" t="s">
        <v>686</v>
      </c>
      <c r="B334" s="30" t="s">
        <v>1372</v>
      </c>
      <c r="C334" s="45">
        <v>11073.05</v>
      </c>
    </row>
    <row r="335" spans="1:3" x14ac:dyDescent="0.2">
      <c r="A335" s="29" t="s">
        <v>687</v>
      </c>
      <c r="B335" s="30" t="s">
        <v>1373</v>
      </c>
      <c r="C335" s="45">
        <v>4464.22</v>
      </c>
    </row>
    <row r="336" spans="1:3" x14ac:dyDescent="0.2">
      <c r="A336" s="29" t="s">
        <v>688</v>
      </c>
      <c r="B336" s="30" t="s">
        <v>1374</v>
      </c>
      <c r="C336" s="45">
        <v>-84940.15</v>
      </c>
    </row>
    <row r="337" spans="1:3" x14ac:dyDescent="0.2">
      <c r="A337" s="29" t="s">
        <v>689</v>
      </c>
      <c r="B337" s="30" t="s">
        <v>1375</v>
      </c>
      <c r="C337" s="45">
        <v>88147.9</v>
      </c>
    </row>
    <row r="338" spans="1:3" x14ac:dyDescent="0.2">
      <c r="A338" s="29" t="s">
        <v>690</v>
      </c>
      <c r="B338" s="30" t="s">
        <v>1376</v>
      </c>
      <c r="C338" s="45">
        <v>-237480.79000000004</v>
      </c>
    </row>
    <row r="339" spans="1:3" x14ac:dyDescent="0.2">
      <c r="A339" s="29" t="s">
        <v>691</v>
      </c>
      <c r="B339" s="30" t="s">
        <v>1377</v>
      </c>
      <c r="C339" s="45">
        <v>14499.880000000003</v>
      </c>
    </row>
    <row r="340" spans="1:3" x14ac:dyDescent="0.2">
      <c r="A340" s="29" t="s">
        <v>692</v>
      </c>
      <c r="B340" s="30" t="s">
        <v>1378</v>
      </c>
      <c r="C340" s="45">
        <v>22311.11</v>
      </c>
    </row>
    <row r="341" spans="1:3" x14ac:dyDescent="0.2">
      <c r="A341" s="29" t="s">
        <v>693</v>
      </c>
      <c r="B341" s="30" t="s">
        <v>1379</v>
      </c>
      <c r="C341" s="45">
        <v>34456.020000000004</v>
      </c>
    </row>
    <row r="342" spans="1:3" x14ac:dyDescent="0.2">
      <c r="A342" s="29" t="s">
        <v>694</v>
      </c>
      <c r="B342" s="30" t="s">
        <v>1380</v>
      </c>
      <c r="C342" s="45">
        <v>4817152.5399999991</v>
      </c>
    </row>
    <row r="343" spans="1:3" x14ac:dyDescent="0.2">
      <c r="A343" s="29" t="s">
        <v>695</v>
      </c>
      <c r="B343" s="30" t="s">
        <v>1381</v>
      </c>
      <c r="C343" s="45">
        <v>138899.78</v>
      </c>
    </row>
    <row r="344" spans="1:3" x14ac:dyDescent="0.2">
      <c r="A344" s="29" t="s">
        <v>696</v>
      </c>
      <c r="B344" s="30" t="s">
        <v>1382</v>
      </c>
      <c r="C344" s="45">
        <v>4766153.9800000004</v>
      </c>
    </row>
    <row r="345" spans="1:3" x14ac:dyDescent="0.2">
      <c r="A345" s="29" t="s">
        <v>697</v>
      </c>
      <c r="B345" s="30" t="s">
        <v>1383</v>
      </c>
      <c r="C345" s="45">
        <v>1.51</v>
      </c>
    </row>
    <row r="346" spans="1:3" x14ac:dyDescent="0.2">
      <c r="A346" s="29" t="s">
        <v>698</v>
      </c>
      <c r="B346" s="30" t="s">
        <v>1384</v>
      </c>
      <c r="C346" s="45">
        <v>14515.619999999999</v>
      </c>
    </row>
    <row r="347" spans="1:3" x14ac:dyDescent="0.2">
      <c r="A347" s="29" t="s">
        <v>699</v>
      </c>
      <c r="B347" s="30" t="s">
        <v>1385</v>
      </c>
      <c r="C347" s="45">
        <v>198317.45</v>
      </c>
    </row>
    <row r="348" spans="1:3" x14ac:dyDescent="0.2">
      <c r="A348" s="29" t="s">
        <v>700</v>
      </c>
      <c r="B348" s="30" t="s">
        <v>1386</v>
      </c>
      <c r="C348" s="45">
        <v>2502.5800000000004</v>
      </c>
    </row>
    <row r="349" spans="1:3" x14ac:dyDescent="0.2">
      <c r="A349" s="29" t="s">
        <v>701</v>
      </c>
      <c r="B349" s="30" t="s">
        <v>1387</v>
      </c>
      <c r="C349" s="45">
        <v>8276.86</v>
      </c>
    </row>
    <row r="350" spans="1:3" x14ac:dyDescent="0.2">
      <c r="A350" s="29" t="s">
        <v>702</v>
      </c>
      <c r="B350" s="30" t="s">
        <v>1388</v>
      </c>
      <c r="C350" s="45">
        <v>1438.37</v>
      </c>
    </row>
    <row r="351" spans="1:3" x14ac:dyDescent="0.2">
      <c r="A351" s="29" t="s">
        <v>703</v>
      </c>
      <c r="B351" s="30" t="s">
        <v>1389</v>
      </c>
      <c r="C351" s="45">
        <v>10000</v>
      </c>
    </row>
    <row r="352" spans="1:3" x14ac:dyDescent="0.2">
      <c r="A352" s="29" t="s">
        <v>704</v>
      </c>
      <c r="B352" s="30" t="s">
        <v>1390</v>
      </c>
      <c r="C352" s="45">
        <v>-3119725.870000001</v>
      </c>
    </row>
    <row r="353" spans="1:3" x14ac:dyDescent="0.2">
      <c r="A353" s="29" t="s">
        <v>705</v>
      </c>
      <c r="B353" s="30" t="s">
        <v>1391</v>
      </c>
      <c r="C353" s="45">
        <v>1993864.1800000002</v>
      </c>
    </row>
    <row r="354" spans="1:3" x14ac:dyDescent="0.2">
      <c r="A354" s="29" t="s">
        <v>706</v>
      </c>
      <c r="B354" s="30" t="s">
        <v>1392</v>
      </c>
      <c r="C354" s="45">
        <v>20151.469999999998</v>
      </c>
    </row>
    <row r="355" spans="1:3" x14ac:dyDescent="0.2">
      <c r="A355" s="29" t="s">
        <v>707</v>
      </c>
      <c r="B355" s="30" t="s">
        <v>1393</v>
      </c>
      <c r="C355" s="45">
        <v>1153.0200000000004</v>
      </c>
    </row>
    <row r="356" spans="1:3" x14ac:dyDescent="0.2">
      <c r="A356" s="29" t="s">
        <v>708</v>
      </c>
      <c r="B356" s="30" t="s">
        <v>849</v>
      </c>
      <c r="C356" s="45">
        <v>433979.36</v>
      </c>
    </row>
    <row r="357" spans="1:3" x14ac:dyDescent="0.2">
      <c r="A357" s="29" t="s">
        <v>709</v>
      </c>
      <c r="B357" s="30" t="s">
        <v>1394</v>
      </c>
      <c r="C357" s="45">
        <v>-1632135.5899999999</v>
      </c>
    </row>
    <row r="358" spans="1:3" x14ac:dyDescent="0.2">
      <c r="A358" s="29" t="s">
        <v>710</v>
      </c>
      <c r="B358" s="30" t="s">
        <v>1395</v>
      </c>
      <c r="C358" s="45">
        <v>-1861864.11</v>
      </c>
    </row>
    <row r="359" spans="1:3" x14ac:dyDescent="0.2">
      <c r="A359" s="29" t="s">
        <v>711</v>
      </c>
      <c r="B359" s="30" t="s">
        <v>1396</v>
      </c>
      <c r="C359" s="45">
        <v>-695871.21</v>
      </c>
    </row>
    <row r="360" spans="1:3" x14ac:dyDescent="0.2">
      <c r="A360" s="29" t="s">
        <v>712</v>
      </c>
      <c r="B360" s="30" t="s">
        <v>1397</v>
      </c>
      <c r="C360" s="45">
        <v>487625.73000000004</v>
      </c>
    </row>
    <row r="361" spans="1:3" x14ac:dyDescent="0.2">
      <c r="A361" s="29" t="s">
        <v>713</v>
      </c>
      <c r="B361" s="30" t="s">
        <v>1398</v>
      </c>
      <c r="C361" s="45">
        <v>-1560497.3599999999</v>
      </c>
    </row>
    <row r="362" spans="1:3" x14ac:dyDescent="0.2">
      <c r="A362" s="29" t="s">
        <v>714</v>
      </c>
      <c r="B362" s="30" t="s">
        <v>1399</v>
      </c>
      <c r="C362" s="45">
        <v>585123.08000000019</v>
      </c>
    </row>
    <row r="363" spans="1:3" x14ac:dyDescent="0.2">
      <c r="A363" s="29" t="s">
        <v>715</v>
      </c>
      <c r="B363" s="30" t="s">
        <v>1400</v>
      </c>
      <c r="C363" s="45">
        <v>33384.490000000034</v>
      </c>
    </row>
    <row r="364" spans="1:3" x14ac:dyDescent="0.2">
      <c r="A364" s="29" t="s">
        <v>716</v>
      </c>
      <c r="B364" s="30" t="s">
        <v>1401</v>
      </c>
      <c r="C364" s="45">
        <v>216620.15999999997</v>
      </c>
    </row>
    <row r="365" spans="1:3" x14ac:dyDescent="0.2">
      <c r="A365" s="29" t="s">
        <v>717</v>
      </c>
      <c r="B365" s="30" t="s">
        <v>1402</v>
      </c>
      <c r="C365" s="45">
        <v>141384.24</v>
      </c>
    </row>
    <row r="366" spans="1:3" x14ac:dyDescent="0.2">
      <c r="A366" s="29" t="s">
        <v>718</v>
      </c>
      <c r="B366" s="30" t="s">
        <v>1403</v>
      </c>
      <c r="C366" s="45">
        <v>86198.46</v>
      </c>
    </row>
    <row r="367" spans="1:3" x14ac:dyDescent="0.2">
      <c r="A367" s="29" t="s">
        <v>719</v>
      </c>
      <c r="B367" s="30" t="s">
        <v>1404</v>
      </c>
      <c r="C367" s="45">
        <v>1.9999999999999352E-2</v>
      </c>
    </row>
    <row r="368" spans="1:3" x14ac:dyDescent="0.2">
      <c r="A368" s="29" t="s">
        <v>720</v>
      </c>
      <c r="B368" s="30" t="s">
        <v>1405</v>
      </c>
      <c r="C368" s="45">
        <v>182260</v>
      </c>
    </row>
    <row r="369" spans="1:3" x14ac:dyDescent="0.2">
      <c r="A369" s="29" t="s">
        <v>721</v>
      </c>
      <c r="B369" s="30" t="s">
        <v>1406</v>
      </c>
      <c r="C369" s="45">
        <v>5596.87</v>
      </c>
    </row>
    <row r="370" spans="1:3" x14ac:dyDescent="0.2">
      <c r="A370" s="29" t="s">
        <v>722</v>
      </c>
      <c r="B370" s="30" t="s">
        <v>1407</v>
      </c>
      <c r="C370" s="45">
        <v>11163.150000000001</v>
      </c>
    </row>
    <row r="371" spans="1:3" x14ac:dyDescent="0.2">
      <c r="A371" s="29" t="s">
        <v>723</v>
      </c>
      <c r="B371" s="30" t="s">
        <v>1408</v>
      </c>
      <c r="C371" s="45">
        <v>4457.28</v>
      </c>
    </row>
    <row r="372" spans="1:3" x14ac:dyDescent="0.2">
      <c r="A372" s="29" t="s">
        <v>724</v>
      </c>
      <c r="B372" s="30" t="s">
        <v>1409</v>
      </c>
      <c r="C372" s="45">
        <v>2599.98</v>
      </c>
    </row>
    <row r="373" spans="1:3" x14ac:dyDescent="0.2">
      <c r="A373" s="29" t="s">
        <v>725</v>
      </c>
      <c r="B373" s="30" t="s">
        <v>1410</v>
      </c>
      <c r="C373" s="45">
        <v>2856.99</v>
      </c>
    </row>
    <row r="374" spans="1:3" x14ac:dyDescent="0.2">
      <c r="A374" s="29" t="s">
        <v>726</v>
      </c>
      <c r="B374" s="30" t="s">
        <v>1411</v>
      </c>
      <c r="C374" s="45">
        <v>38038.65</v>
      </c>
    </row>
    <row r="375" spans="1:3" x14ac:dyDescent="0.2">
      <c r="A375" s="29" t="s">
        <v>727</v>
      </c>
      <c r="B375" s="30" t="s">
        <v>1412</v>
      </c>
      <c r="C375" s="45">
        <v>22145.910000000003</v>
      </c>
    </row>
    <row r="376" spans="1:3" x14ac:dyDescent="0.2">
      <c r="A376" s="29" t="s">
        <v>728</v>
      </c>
      <c r="B376" s="30" t="s">
        <v>1413</v>
      </c>
      <c r="C376" s="45">
        <v>205136.14200000002</v>
      </c>
    </row>
    <row r="377" spans="1:3" x14ac:dyDescent="0.2">
      <c r="A377" s="29" t="s">
        <v>729</v>
      </c>
      <c r="B377" s="30" t="s">
        <v>1414</v>
      </c>
      <c r="C377" s="45">
        <v>26636.917000000001</v>
      </c>
    </row>
    <row r="378" spans="1:3" x14ac:dyDescent="0.2">
      <c r="A378" s="29" t="s">
        <v>730</v>
      </c>
      <c r="B378" s="30" t="s">
        <v>1415</v>
      </c>
      <c r="C378" s="45">
        <v>4678.9900000000007</v>
      </c>
    </row>
    <row r="379" spans="1:3" x14ac:dyDescent="0.2">
      <c r="A379" s="29" t="s">
        <v>731</v>
      </c>
      <c r="B379" s="30" t="s">
        <v>1416</v>
      </c>
      <c r="C379" s="45">
        <v>12237.630000000001</v>
      </c>
    </row>
    <row r="380" spans="1:3" x14ac:dyDescent="0.2">
      <c r="A380" s="29" t="s">
        <v>732</v>
      </c>
      <c r="B380" s="30" t="s">
        <v>1417</v>
      </c>
      <c r="C380" s="45">
        <v>165818.82999999993</v>
      </c>
    </row>
    <row r="381" spans="1:3" x14ac:dyDescent="0.2">
      <c r="A381" s="29" t="s">
        <v>733</v>
      </c>
      <c r="B381" s="30" t="s">
        <v>1418</v>
      </c>
      <c r="C381" s="45">
        <v>6.5600000000000014</v>
      </c>
    </row>
    <row r="382" spans="1:3" x14ac:dyDescent="0.2">
      <c r="A382" s="29" t="s">
        <v>734</v>
      </c>
      <c r="B382" s="30" t="s">
        <v>1419</v>
      </c>
      <c r="C382" s="45">
        <v>105711.41</v>
      </c>
    </row>
    <row r="383" spans="1:3" x14ac:dyDescent="0.2">
      <c r="A383" s="29" t="s">
        <v>735</v>
      </c>
      <c r="B383" s="30" t="s">
        <v>1420</v>
      </c>
      <c r="C383" s="45">
        <v>233428.63</v>
      </c>
    </row>
    <row r="384" spans="1:3" x14ac:dyDescent="0.2">
      <c r="A384" s="29" t="s">
        <v>1492</v>
      </c>
      <c r="B384" s="30" t="s">
        <v>1520</v>
      </c>
      <c r="C384" s="45">
        <v>0</v>
      </c>
    </row>
    <row r="385" spans="1:3" x14ac:dyDescent="0.2">
      <c r="A385" s="29" t="s">
        <v>736</v>
      </c>
      <c r="B385" s="30" t="s">
        <v>1421</v>
      </c>
      <c r="C385" s="45">
        <v>148.51</v>
      </c>
    </row>
    <row r="386" spans="1:3" x14ac:dyDescent="0.2">
      <c r="A386" s="29" t="s">
        <v>737</v>
      </c>
      <c r="B386" s="30" t="s">
        <v>1422</v>
      </c>
      <c r="C386" s="45">
        <v>316869.07999999996</v>
      </c>
    </row>
    <row r="387" spans="1:3" x14ac:dyDescent="0.2">
      <c r="A387" s="29" t="s">
        <v>738</v>
      </c>
      <c r="B387" s="30" t="s">
        <v>1423</v>
      </c>
      <c r="C387" s="45">
        <v>57389.77</v>
      </c>
    </row>
    <row r="388" spans="1:3" x14ac:dyDescent="0.2">
      <c r="A388" s="29" t="s">
        <v>739</v>
      </c>
      <c r="B388" s="30" t="s">
        <v>1424</v>
      </c>
      <c r="C388" s="45">
        <v>451.31</v>
      </c>
    </row>
    <row r="389" spans="1:3" x14ac:dyDescent="0.2">
      <c r="A389" s="29" t="s">
        <v>740</v>
      </c>
      <c r="B389" s="30" t="s">
        <v>1425</v>
      </c>
      <c r="C389" s="45">
        <v>13</v>
      </c>
    </row>
    <row r="390" spans="1:3" x14ac:dyDescent="0.2">
      <c r="A390" s="29" t="s">
        <v>741</v>
      </c>
      <c r="B390" s="30" t="s">
        <v>1426</v>
      </c>
      <c r="C390" s="45">
        <v>345.83</v>
      </c>
    </row>
    <row r="391" spans="1:3" x14ac:dyDescent="0.2">
      <c r="A391" s="29" t="s">
        <v>742</v>
      </c>
      <c r="B391" s="30" t="s">
        <v>1427</v>
      </c>
      <c r="C391" s="45">
        <v>751796.43</v>
      </c>
    </row>
    <row r="392" spans="1:3" x14ac:dyDescent="0.2">
      <c r="A392" s="29" t="s">
        <v>743</v>
      </c>
      <c r="B392" s="30" t="s">
        <v>1428</v>
      </c>
      <c r="C392" s="45">
        <v>470528.53000000009</v>
      </c>
    </row>
    <row r="393" spans="1:3" x14ac:dyDescent="0.2">
      <c r="A393" s="29" t="s">
        <v>744</v>
      </c>
      <c r="B393" s="30" t="s">
        <v>1429</v>
      </c>
      <c r="C393" s="45">
        <v>119.9</v>
      </c>
    </row>
    <row r="394" spans="1:3" x14ac:dyDescent="0.2">
      <c r="A394" s="29" t="s">
        <v>745</v>
      </c>
      <c r="B394" s="30" t="s">
        <v>1430</v>
      </c>
      <c r="C394" s="45">
        <v>409.67999999999995</v>
      </c>
    </row>
    <row r="395" spans="1:3" x14ac:dyDescent="0.2">
      <c r="A395" s="29" t="s">
        <v>746</v>
      </c>
      <c r="B395" s="30" t="s">
        <v>1431</v>
      </c>
      <c r="C395" s="45">
        <v>286.39000000000004</v>
      </c>
    </row>
    <row r="396" spans="1:3" x14ac:dyDescent="0.2">
      <c r="A396" s="29" t="s">
        <v>747</v>
      </c>
      <c r="B396" s="30" t="s">
        <v>1432</v>
      </c>
      <c r="C396" s="45">
        <v>14740.800000000001</v>
      </c>
    </row>
    <row r="397" spans="1:3" x14ac:dyDescent="0.2">
      <c r="A397" s="29" t="s">
        <v>339</v>
      </c>
      <c r="B397" s="30" t="s">
        <v>1064</v>
      </c>
      <c r="C397" s="45">
        <v>3975.21</v>
      </c>
    </row>
    <row r="398" spans="1:3" x14ac:dyDescent="0.2">
      <c r="A398" s="29" t="s">
        <v>340</v>
      </c>
      <c r="B398" s="30" t="s">
        <v>963</v>
      </c>
      <c r="C398" s="45">
        <v>13879.36</v>
      </c>
    </row>
    <row r="399" spans="1:3" x14ac:dyDescent="0.2">
      <c r="A399" s="29" t="s">
        <v>341</v>
      </c>
      <c r="B399" s="30" t="s">
        <v>963</v>
      </c>
      <c r="C399" s="45">
        <v>-3536.21</v>
      </c>
    </row>
    <row r="400" spans="1:3" x14ac:dyDescent="0.2">
      <c r="A400" s="29" t="s">
        <v>342</v>
      </c>
      <c r="B400" s="30" t="s">
        <v>963</v>
      </c>
      <c r="C400" s="45">
        <v>4071214.26</v>
      </c>
    </row>
    <row r="401" spans="1:3" x14ac:dyDescent="0.2">
      <c r="A401" s="29" t="s">
        <v>343</v>
      </c>
      <c r="B401" s="30" t="s">
        <v>963</v>
      </c>
      <c r="C401" s="45">
        <v>8323166.3200000003</v>
      </c>
    </row>
    <row r="402" spans="1:3" x14ac:dyDescent="0.2">
      <c r="A402" s="29" t="s">
        <v>344</v>
      </c>
      <c r="B402" s="30" t="s">
        <v>966</v>
      </c>
      <c r="C402" s="45">
        <v>-5544</v>
      </c>
    </row>
    <row r="403" spans="1:3" x14ac:dyDescent="0.2">
      <c r="A403" s="29" t="s">
        <v>345</v>
      </c>
      <c r="B403" s="30" t="s">
        <v>966</v>
      </c>
      <c r="C403" s="45">
        <v>38930</v>
      </c>
    </row>
    <row r="404" spans="1:3" x14ac:dyDescent="0.2">
      <c r="A404" s="29" t="s">
        <v>347</v>
      </c>
      <c r="B404" s="30" t="s">
        <v>964</v>
      </c>
      <c r="C404" s="45">
        <v>-9120</v>
      </c>
    </row>
    <row r="405" spans="1:3" x14ac:dyDescent="0.2">
      <c r="A405" s="29" t="s">
        <v>348</v>
      </c>
      <c r="B405" s="30" t="s">
        <v>1065</v>
      </c>
      <c r="C405" s="45">
        <v>3744.46</v>
      </c>
    </row>
    <row r="406" spans="1:3" x14ac:dyDescent="0.2">
      <c r="A406" s="29" t="s">
        <v>349</v>
      </c>
      <c r="B406" s="30" t="s">
        <v>1066</v>
      </c>
      <c r="C406" s="45">
        <v>240</v>
      </c>
    </row>
    <row r="407" spans="1:3" x14ac:dyDescent="0.2">
      <c r="A407" s="29" t="s">
        <v>350</v>
      </c>
      <c r="B407" s="30" t="s">
        <v>1067</v>
      </c>
      <c r="C407" s="45">
        <v>709683.16</v>
      </c>
    </row>
    <row r="408" spans="1:3" x14ac:dyDescent="0.2">
      <c r="A408" s="29" t="s">
        <v>351</v>
      </c>
      <c r="B408" s="30" t="s">
        <v>1067</v>
      </c>
      <c r="C408" s="45">
        <v>267388.32</v>
      </c>
    </row>
    <row r="409" spans="1:3" x14ac:dyDescent="0.2">
      <c r="A409" s="29" t="s">
        <v>352</v>
      </c>
      <c r="B409" s="30" t="s">
        <v>962</v>
      </c>
      <c r="C409" s="45">
        <v>-336570</v>
      </c>
    </row>
    <row r="410" spans="1:3" x14ac:dyDescent="0.2">
      <c r="A410" s="29" t="s">
        <v>353</v>
      </c>
      <c r="B410" s="30" t="s">
        <v>962</v>
      </c>
      <c r="C410" s="45">
        <v>218038.95</v>
      </c>
    </row>
    <row r="411" spans="1:3" x14ac:dyDescent="0.2">
      <c r="A411" s="29" t="s">
        <v>354</v>
      </c>
      <c r="B411" s="30" t="s">
        <v>962</v>
      </c>
      <c r="C411" s="45">
        <v>3671.3900000000003</v>
      </c>
    </row>
    <row r="412" spans="1:3" x14ac:dyDescent="0.2">
      <c r="A412" s="29" t="s">
        <v>355</v>
      </c>
      <c r="B412" s="30" t="s">
        <v>962</v>
      </c>
      <c r="C412" s="45">
        <v>12549.79</v>
      </c>
    </row>
    <row r="413" spans="1:3" x14ac:dyDescent="0.2">
      <c r="A413" s="29" t="s">
        <v>356</v>
      </c>
      <c r="B413" s="30" t="s">
        <v>1068</v>
      </c>
      <c r="C413" s="45">
        <v>2979427.7700000005</v>
      </c>
    </row>
    <row r="414" spans="1:3" x14ac:dyDescent="0.2">
      <c r="A414" s="29" t="s">
        <v>357</v>
      </c>
      <c r="B414" s="30" t="s">
        <v>1069</v>
      </c>
      <c r="C414" s="45">
        <v>445</v>
      </c>
    </row>
    <row r="415" spans="1:3" x14ac:dyDescent="0.2">
      <c r="A415" s="29" t="s">
        <v>358</v>
      </c>
      <c r="B415" s="30" t="s">
        <v>1070</v>
      </c>
      <c r="C415" s="45">
        <v>12.36</v>
      </c>
    </row>
    <row r="416" spans="1:3" x14ac:dyDescent="0.2">
      <c r="A416" s="29" t="s">
        <v>359</v>
      </c>
      <c r="B416" s="30" t="s">
        <v>1070</v>
      </c>
      <c r="C416" s="45">
        <v>11.76</v>
      </c>
    </row>
    <row r="417" spans="1:3" x14ac:dyDescent="0.2">
      <c r="A417" s="29" t="s">
        <v>360</v>
      </c>
      <c r="B417" s="30" t="s">
        <v>1070</v>
      </c>
      <c r="C417" s="45">
        <v>-441.33</v>
      </c>
    </row>
    <row r="418" spans="1:3" x14ac:dyDescent="0.2">
      <c r="A418" s="29" t="s">
        <v>361</v>
      </c>
      <c r="B418" s="30" t="s">
        <v>1070</v>
      </c>
      <c r="C418" s="45">
        <v>7257.64</v>
      </c>
    </row>
    <row r="419" spans="1:3" x14ac:dyDescent="0.2">
      <c r="A419" s="29" t="s">
        <v>362</v>
      </c>
      <c r="B419" s="30" t="s">
        <v>1070</v>
      </c>
      <c r="C419" s="45">
        <v>16620.5</v>
      </c>
    </row>
    <row r="420" spans="1:3" x14ac:dyDescent="0.2">
      <c r="A420" s="29" t="s">
        <v>366</v>
      </c>
      <c r="B420" s="30" t="s">
        <v>968</v>
      </c>
      <c r="C420" s="45">
        <v>5276.51</v>
      </c>
    </row>
    <row r="421" spans="1:3" x14ac:dyDescent="0.2">
      <c r="A421" s="29" t="s">
        <v>367</v>
      </c>
      <c r="B421" s="30" t="s">
        <v>968</v>
      </c>
      <c r="C421" s="45">
        <v>19125</v>
      </c>
    </row>
    <row r="422" spans="1:3" x14ac:dyDescent="0.2">
      <c r="A422" s="29" t="s">
        <v>368</v>
      </c>
      <c r="B422" s="30" t="s">
        <v>963</v>
      </c>
      <c r="C422" s="45">
        <v>14147</v>
      </c>
    </row>
    <row r="423" spans="1:3" x14ac:dyDescent="0.2">
      <c r="A423" s="29" t="s">
        <v>369</v>
      </c>
      <c r="B423" s="30" t="s">
        <v>963</v>
      </c>
      <c r="C423" s="45">
        <v>44651.54</v>
      </c>
    </row>
    <row r="424" spans="1:3" x14ac:dyDescent="0.2">
      <c r="A424" s="29" t="s">
        <v>371</v>
      </c>
      <c r="B424" s="30" t="s">
        <v>1075</v>
      </c>
      <c r="C424" s="45">
        <v>-175241.83000000002</v>
      </c>
    </row>
    <row r="425" spans="1:3" x14ac:dyDescent="0.2">
      <c r="A425" s="29" t="s">
        <v>372</v>
      </c>
      <c r="B425" s="30" t="s">
        <v>1075</v>
      </c>
      <c r="C425" s="45">
        <v>2239029.36</v>
      </c>
    </row>
    <row r="426" spans="1:3" x14ac:dyDescent="0.2">
      <c r="A426" s="29" t="s">
        <v>373</v>
      </c>
      <c r="B426" s="30" t="s">
        <v>1075</v>
      </c>
      <c r="C426" s="45">
        <v>5716551.790000001</v>
      </c>
    </row>
    <row r="427" spans="1:3" x14ac:dyDescent="0.2">
      <c r="A427" s="29" t="s">
        <v>375</v>
      </c>
      <c r="B427" s="30" t="s">
        <v>1077</v>
      </c>
      <c r="C427" s="45">
        <v>-4866.5600000000004</v>
      </c>
    </row>
    <row r="428" spans="1:3" x14ac:dyDescent="0.2">
      <c r="A428" s="29" t="s">
        <v>376</v>
      </c>
      <c r="B428" s="30" t="s">
        <v>1078</v>
      </c>
      <c r="C428" s="45">
        <v>-1709020.97</v>
      </c>
    </row>
    <row r="429" spans="1:3" x14ac:dyDescent="0.2">
      <c r="A429" s="29" t="s">
        <v>377</v>
      </c>
      <c r="B429" s="30" t="s">
        <v>1078</v>
      </c>
      <c r="C429" s="45">
        <v>-75800.36</v>
      </c>
    </row>
    <row r="430" spans="1:3" x14ac:dyDescent="0.2">
      <c r="A430" s="31" t="s">
        <v>1546</v>
      </c>
      <c r="B430" s="35" t="s">
        <v>1547</v>
      </c>
      <c r="C430" s="48">
        <v>0</v>
      </c>
    </row>
    <row r="431" spans="1:3" x14ac:dyDescent="0.2">
      <c r="A431" s="31" t="s">
        <v>1548</v>
      </c>
      <c r="B431" s="35" t="s">
        <v>1549</v>
      </c>
      <c r="C431" s="48">
        <v>0</v>
      </c>
    </row>
    <row r="432" spans="1:3" x14ac:dyDescent="0.2">
      <c r="A432" s="31" t="s">
        <v>1550</v>
      </c>
      <c r="B432" s="35" t="s">
        <v>1551</v>
      </c>
      <c r="C432" s="48">
        <v>289086.72000000003</v>
      </c>
    </row>
    <row r="433" spans="1:3" x14ac:dyDescent="0.2">
      <c r="A433" s="31" t="s">
        <v>1552</v>
      </c>
      <c r="B433" s="35" t="s">
        <v>1553</v>
      </c>
      <c r="C433" s="48">
        <v>0</v>
      </c>
    </row>
    <row r="434" spans="1:3" x14ac:dyDescent="0.2">
      <c r="A434" s="31" t="s">
        <v>1554</v>
      </c>
      <c r="B434" s="35" t="s">
        <v>1555</v>
      </c>
      <c r="C434" s="48">
        <v>18802817.660000004</v>
      </c>
    </row>
    <row r="435" spans="1:3" x14ac:dyDescent="0.2">
      <c r="A435" s="31" t="s">
        <v>1559</v>
      </c>
      <c r="B435" s="35" t="s">
        <v>1560</v>
      </c>
      <c r="C435" s="48">
        <v>42964995.311499998</v>
      </c>
    </row>
    <row r="436" spans="1:3" x14ac:dyDescent="0.2">
      <c r="A436" s="31" t="s">
        <v>1561</v>
      </c>
      <c r="B436" s="35" t="s">
        <v>1562</v>
      </c>
      <c r="C436" s="48">
        <v>7780339.3199999994</v>
      </c>
    </row>
    <row r="437" spans="1:3" x14ac:dyDescent="0.2">
      <c r="A437" s="31" t="s">
        <v>1563</v>
      </c>
      <c r="B437" s="35" t="s">
        <v>1564</v>
      </c>
      <c r="C437" s="48">
        <v>61956774.379999995</v>
      </c>
    </row>
    <row r="438" spans="1:3" x14ac:dyDescent="0.2">
      <c r="A438" s="31" t="s">
        <v>1565</v>
      </c>
      <c r="B438" s="35" t="s">
        <v>1566</v>
      </c>
      <c r="C438" s="48">
        <v>56574664.630000003</v>
      </c>
    </row>
    <row r="439" spans="1:3" x14ac:dyDescent="0.2">
      <c r="A439" s="31" t="s">
        <v>1567</v>
      </c>
      <c r="B439" s="35" t="s">
        <v>1568</v>
      </c>
      <c r="C439" s="48">
        <v>-129532.84</v>
      </c>
    </row>
    <row r="440" spans="1:3" x14ac:dyDescent="0.2">
      <c r="A440" s="31" t="s">
        <v>1501</v>
      </c>
      <c r="B440" s="33" t="s">
        <v>1502</v>
      </c>
      <c r="C440" s="48">
        <v>831698515.6619997</v>
      </c>
    </row>
    <row r="441" spans="1:3" x14ac:dyDescent="0.2">
      <c r="A441" s="31" t="s">
        <v>1569</v>
      </c>
      <c r="B441" s="35" t="s">
        <v>1570</v>
      </c>
      <c r="C441" s="48">
        <v>3900</v>
      </c>
    </row>
    <row r="442" spans="1:3" x14ac:dyDescent="0.2">
      <c r="A442" s="31" t="s">
        <v>1571</v>
      </c>
      <c r="B442" s="35" t="s">
        <v>1572</v>
      </c>
      <c r="C442" s="48">
        <v>0</v>
      </c>
    </row>
    <row r="443" spans="1:3" x14ac:dyDescent="0.2">
      <c r="A443" s="31" t="s">
        <v>1573</v>
      </c>
      <c r="B443" s="35" t="s">
        <v>1574</v>
      </c>
      <c r="C443" s="48">
        <v>47296.67</v>
      </c>
    </row>
    <row r="444" spans="1:3" x14ac:dyDescent="0.2">
      <c r="A444" s="31" t="s">
        <v>1575</v>
      </c>
      <c r="B444" s="35" t="s">
        <v>1576</v>
      </c>
      <c r="C444" s="48">
        <v>0</v>
      </c>
    </row>
    <row r="445" spans="1:3" x14ac:dyDescent="0.2">
      <c r="A445" s="31" t="s">
        <v>1577</v>
      </c>
      <c r="B445" s="35" t="s">
        <v>1578</v>
      </c>
      <c r="C445" s="48">
        <v>728945.58000000007</v>
      </c>
    </row>
    <row r="446" spans="1:3" x14ac:dyDescent="0.2">
      <c r="A446" s="31" t="s">
        <v>1579</v>
      </c>
      <c r="B446" s="41" t="s">
        <v>1580</v>
      </c>
      <c r="C446" s="51">
        <v>743592026.34949994</v>
      </c>
    </row>
    <row r="447" spans="1:3" x14ac:dyDescent="0.2">
      <c r="A447" s="31" t="s">
        <v>1581</v>
      </c>
      <c r="B447" s="43" t="s">
        <v>1582</v>
      </c>
      <c r="C447" s="51">
        <v>88106489.312499881</v>
      </c>
    </row>
    <row r="448" spans="1:3" x14ac:dyDescent="0.2">
      <c r="A448" s="31" t="s">
        <v>1583</v>
      </c>
      <c r="B448" s="43" t="s">
        <v>1584</v>
      </c>
      <c r="C448" s="51">
        <v>88106489.312499881</v>
      </c>
    </row>
    <row r="449" spans="1:3" x14ac:dyDescent="0.2">
      <c r="A449" s="31" t="s">
        <v>1585</v>
      </c>
      <c r="B449" s="40" t="s">
        <v>1586</v>
      </c>
      <c r="C449" s="46">
        <v>0</v>
      </c>
    </row>
    <row r="450" spans="1:3" x14ac:dyDescent="0.2">
      <c r="A450" s="31" t="s">
        <v>1587</v>
      </c>
      <c r="B450" s="40" t="s">
        <v>1588</v>
      </c>
      <c r="C450" s="46">
        <v>0</v>
      </c>
    </row>
    <row r="451" spans="1:3" x14ac:dyDescent="0.2">
      <c r="A451" s="31" t="s">
        <v>1503</v>
      </c>
      <c r="B451" s="40" t="s">
        <v>1504</v>
      </c>
      <c r="C451" s="46">
        <v>0</v>
      </c>
    </row>
    <row r="452" spans="1:3" x14ac:dyDescent="0.2">
      <c r="A452" s="31" t="s">
        <v>1589</v>
      </c>
      <c r="B452" s="40" t="s">
        <v>1590</v>
      </c>
      <c r="C452" s="46">
        <v>0</v>
      </c>
    </row>
    <row r="453" spans="1:3" x14ac:dyDescent="0.2">
      <c r="A453" s="31" t="s">
        <v>1591</v>
      </c>
      <c r="B453" s="35" t="s">
        <v>1592</v>
      </c>
      <c r="C453" s="47">
        <v>0</v>
      </c>
    </row>
    <row r="454" spans="1:3" x14ac:dyDescent="0.2">
      <c r="A454" s="31" t="s">
        <v>1593</v>
      </c>
      <c r="B454" s="35" t="s">
        <v>1594</v>
      </c>
      <c r="C454" s="48">
        <v>0</v>
      </c>
    </row>
    <row r="455" spans="1:3" x14ac:dyDescent="0.2">
      <c r="A455" s="31" t="s">
        <v>1595</v>
      </c>
      <c r="B455" s="35" t="s">
        <v>1596</v>
      </c>
      <c r="C455" s="48">
        <v>0</v>
      </c>
    </row>
    <row r="456" spans="1:3" x14ac:dyDescent="0.2">
      <c r="A456" s="31" t="s">
        <v>1597</v>
      </c>
      <c r="B456" s="35" t="s">
        <v>1598</v>
      </c>
      <c r="C456" s="48">
        <v>0</v>
      </c>
    </row>
    <row r="457" spans="1:3" x14ac:dyDescent="0.2">
      <c r="A457" s="31" t="s">
        <v>1599</v>
      </c>
      <c r="B457" s="35" t="s">
        <v>1600</v>
      </c>
      <c r="C457" s="48">
        <v>25294.859999999997</v>
      </c>
    </row>
    <row r="458" spans="1:3" x14ac:dyDescent="0.2">
      <c r="A458" s="31" t="s">
        <v>1601</v>
      </c>
      <c r="B458" s="35" t="s">
        <v>1602</v>
      </c>
      <c r="C458" s="47">
        <v>0</v>
      </c>
    </row>
    <row r="459" spans="1:3" x14ac:dyDescent="0.2">
      <c r="A459" s="31" t="s">
        <v>1603</v>
      </c>
      <c r="B459" s="35" t="s">
        <v>1604</v>
      </c>
      <c r="C459" s="47">
        <v>92702.12000000001</v>
      </c>
    </row>
    <row r="460" spans="1:3" x14ac:dyDescent="0.2">
      <c r="A460" s="31" t="s">
        <v>1605</v>
      </c>
      <c r="B460" s="35" t="s">
        <v>1606</v>
      </c>
      <c r="C460" s="47">
        <v>3676293.6000000006</v>
      </c>
    </row>
    <row r="461" spans="1:3" x14ac:dyDescent="0.2">
      <c r="A461" s="31" t="s">
        <v>1607</v>
      </c>
      <c r="B461" s="35" t="s">
        <v>1608</v>
      </c>
      <c r="C461" s="47">
        <v>419238.87</v>
      </c>
    </row>
    <row r="462" spans="1:3" x14ac:dyDescent="0.2">
      <c r="A462" s="31" t="s">
        <v>1522</v>
      </c>
      <c r="B462" s="35" t="s">
        <v>1523</v>
      </c>
      <c r="C462" s="48">
        <v>519764366.04800004</v>
      </c>
    </row>
    <row r="463" spans="1:3" x14ac:dyDescent="0.2">
      <c r="A463" s="31" t="s">
        <v>1609</v>
      </c>
      <c r="B463" s="35" t="s">
        <v>1610</v>
      </c>
      <c r="C463" s="47">
        <v>0</v>
      </c>
    </row>
    <row r="464" spans="1:3" x14ac:dyDescent="0.2">
      <c r="A464" s="31" t="s">
        <v>1611</v>
      </c>
      <c r="B464" s="41" t="s">
        <v>1612</v>
      </c>
      <c r="C464" s="51">
        <v>4213529.45</v>
      </c>
    </row>
    <row r="465" spans="1:3" x14ac:dyDescent="0.2">
      <c r="A465" s="31" t="s">
        <v>1613</v>
      </c>
      <c r="B465" s="40" t="s">
        <v>1614</v>
      </c>
      <c r="C465" s="46">
        <v>0</v>
      </c>
    </row>
    <row r="466" spans="1:3" x14ac:dyDescent="0.2">
      <c r="A466" s="31" t="s">
        <v>1615</v>
      </c>
      <c r="B466" s="35" t="s">
        <v>1616</v>
      </c>
      <c r="C466" s="47">
        <v>0</v>
      </c>
    </row>
    <row r="467" spans="1:3" x14ac:dyDescent="0.2">
      <c r="A467" s="31" t="s">
        <v>1617</v>
      </c>
      <c r="B467" s="35" t="s">
        <v>1618</v>
      </c>
      <c r="C467" s="47">
        <v>0</v>
      </c>
    </row>
    <row r="468" spans="1:3" x14ac:dyDescent="0.2">
      <c r="A468" s="31" t="s">
        <v>1619</v>
      </c>
      <c r="B468" s="35" t="s">
        <v>1620</v>
      </c>
      <c r="C468" s="47">
        <v>461069.75999999995</v>
      </c>
    </row>
    <row r="469" spans="1:3" x14ac:dyDescent="0.2">
      <c r="A469" s="31" t="s">
        <v>1621</v>
      </c>
      <c r="B469" s="35" t="s">
        <v>1622</v>
      </c>
      <c r="C469" s="48">
        <v>0</v>
      </c>
    </row>
    <row r="470" spans="1:3" x14ac:dyDescent="0.2">
      <c r="A470" s="31" t="s">
        <v>1623</v>
      </c>
      <c r="B470" s="35" t="s">
        <v>1624</v>
      </c>
      <c r="C470" s="48">
        <v>63080.310000000005</v>
      </c>
    </row>
    <row r="471" spans="1:3" x14ac:dyDescent="0.2">
      <c r="A471" s="31" t="s">
        <v>1625</v>
      </c>
      <c r="B471" s="35" t="s">
        <v>1626</v>
      </c>
      <c r="C471" s="48">
        <v>262419.95999999996</v>
      </c>
    </row>
    <row r="472" spans="1:3" x14ac:dyDescent="0.2">
      <c r="A472" s="31" t="s">
        <v>1627</v>
      </c>
      <c r="B472" s="35" t="s">
        <v>1628</v>
      </c>
      <c r="C472" s="48">
        <v>2666165.8100000005</v>
      </c>
    </row>
    <row r="473" spans="1:3" x14ac:dyDescent="0.2">
      <c r="A473" s="31" t="s">
        <v>1536</v>
      </c>
      <c r="B473" s="35" t="s">
        <v>1537</v>
      </c>
      <c r="C473" s="48">
        <v>63086306.640000008</v>
      </c>
    </row>
    <row r="474" spans="1:3" x14ac:dyDescent="0.2">
      <c r="A474" s="31" t="s">
        <v>1629</v>
      </c>
      <c r="B474" s="41" t="s">
        <v>1630</v>
      </c>
      <c r="C474" s="51">
        <v>3452735.8400000003</v>
      </c>
    </row>
    <row r="475" spans="1:3" x14ac:dyDescent="0.2">
      <c r="A475" s="31" t="s">
        <v>1631</v>
      </c>
      <c r="B475" s="40" t="s">
        <v>1632</v>
      </c>
      <c r="C475" s="46">
        <v>0</v>
      </c>
    </row>
    <row r="476" spans="1:3" x14ac:dyDescent="0.2">
      <c r="A476" s="31" t="s">
        <v>1633</v>
      </c>
      <c r="B476" s="35" t="s">
        <v>1634</v>
      </c>
      <c r="C476" s="48">
        <v>58798.54</v>
      </c>
    </row>
    <row r="477" spans="1:3" x14ac:dyDescent="0.2">
      <c r="A477" s="31" t="s">
        <v>1636</v>
      </c>
      <c r="B477" s="35" t="s">
        <v>1637</v>
      </c>
      <c r="C477" s="48">
        <v>-11945330.881499998</v>
      </c>
    </row>
    <row r="478" spans="1:3" x14ac:dyDescent="0.2">
      <c r="A478" s="31" t="s">
        <v>1638</v>
      </c>
      <c r="B478" s="35" t="s">
        <v>1639</v>
      </c>
      <c r="C478" s="47">
        <v>-1789687.8899999997</v>
      </c>
    </row>
    <row r="479" spans="1:3" x14ac:dyDescent="0.2">
      <c r="A479" s="31" t="s">
        <v>1640</v>
      </c>
      <c r="B479" s="35" t="s">
        <v>1641</v>
      </c>
      <c r="C479" s="48">
        <v>574214.9</v>
      </c>
    </row>
    <row r="480" spans="1:3" x14ac:dyDescent="0.2">
      <c r="A480" s="31" t="s">
        <v>1642</v>
      </c>
      <c r="B480" s="35" t="s">
        <v>1643</v>
      </c>
      <c r="C480" s="47">
        <v>881941.85000000009</v>
      </c>
    </row>
    <row r="481" spans="1:3" x14ac:dyDescent="0.2">
      <c r="A481" s="31" t="s">
        <v>1644</v>
      </c>
      <c r="B481" s="35" t="s">
        <v>1645</v>
      </c>
      <c r="C481" s="48">
        <v>0</v>
      </c>
    </row>
    <row r="482" spans="1:3" x14ac:dyDescent="0.2">
      <c r="A482" s="31" t="s">
        <v>1646</v>
      </c>
      <c r="B482" s="35" t="s">
        <v>1647</v>
      </c>
      <c r="C482" s="47">
        <v>0</v>
      </c>
    </row>
    <row r="483" spans="1:3" x14ac:dyDescent="0.2">
      <c r="A483" s="31" t="s">
        <v>1648</v>
      </c>
      <c r="B483" s="28" t="s">
        <v>1649</v>
      </c>
      <c r="C483" s="55">
        <v>-13983947.181500001</v>
      </c>
    </row>
    <row r="484" spans="1:3" x14ac:dyDescent="0.2">
      <c r="A484" s="31" t="s">
        <v>1538</v>
      </c>
      <c r="B484" s="35" t="s">
        <v>1539</v>
      </c>
      <c r="C484" s="48">
        <v>81034541.319999993</v>
      </c>
    </row>
    <row r="485" spans="1:3" x14ac:dyDescent="0.2">
      <c r="A485" s="31" t="s">
        <v>1650</v>
      </c>
      <c r="B485" s="43" t="s">
        <v>1651</v>
      </c>
      <c r="C485" s="51">
        <v>14744740.7915</v>
      </c>
    </row>
    <row r="486" spans="1:3" x14ac:dyDescent="0.2">
      <c r="A486" s="31" t="s">
        <v>1652</v>
      </c>
      <c r="B486" s="40" t="s">
        <v>1653</v>
      </c>
      <c r="C486" s="46">
        <v>0</v>
      </c>
    </row>
    <row r="487" spans="1:3" x14ac:dyDescent="0.2">
      <c r="A487" s="31" t="s">
        <v>1654</v>
      </c>
      <c r="B487" s="33" t="s">
        <v>1655</v>
      </c>
      <c r="C487" s="48">
        <v>36200211.829999998</v>
      </c>
    </row>
    <row r="488" spans="1:3" x14ac:dyDescent="0.2">
      <c r="A488" s="31" t="s">
        <v>1656</v>
      </c>
      <c r="B488" s="33" t="s">
        <v>1657</v>
      </c>
      <c r="C488" s="48">
        <v>479278.54000000004</v>
      </c>
    </row>
    <row r="489" spans="1:3" x14ac:dyDescent="0.2">
      <c r="A489" s="31" t="s">
        <v>1658</v>
      </c>
      <c r="B489" s="33" t="s">
        <v>1659</v>
      </c>
      <c r="C489" s="48">
        <v>33648.519999999997</v>
      </c>
    </row>
    <row r="490" spans="1:3" x14ac:dyDescent="0.2">
      <c r="A490" s="31" t="s">
        <v>1660</v>
      </c>
      <c r="B490" s="33" t="s">
        <v>1661</v>
      </c>
      <c r="C490" s="48">
        <v>0</v>
      </c>
    </row>
    <row r="491" spans="1:3" x14ac:dyDescent="0.2">
      <c r="A491" s="31" t="s">
        <v>1662</v>
      </c>
      <c r="B491" s="33" t="s">
        <v>1663</v>
      </c>
      <c r="C491" s="48">
        <v>0</v>
      </c>
    </row>
    <row r="492" spans="1:3" x14ac:dyDescent="0.2">
      <c r="A492" s="31" t="s">
        <v>1664</v>
      </c>
      <c r="B492" s="33" t="s">
        <v>1665</v>
      </c>
      <c r="C492" s="48">
        <v>1078510.1800000002</v>
      </c>
    </row>
    <row r="493" spans="1:3" x14ac:dyDescent="0.2">
      <c r="A493" s="31" t="s">
        <v>1666</v>
      </c>
      <c r="B493" s="33" t="s">
        <v>1667</v>
      </c>
      <c r="C493" s="48">
        <v>873458.10999999987</v>
      </c>
    </row>
    <row r="494" spans="1:3" x14ac:dyDescent="0.2">
      <c r="A494" s="31" t="s">
        <v>1540</v>
      </c>
      <c r="B494" s="35" t="s">
        <v>1541</v>
      </c>
      <c r="C494" s="48">
        <v>365154.42000000004</v>
      </c>
    </row>
    <row r="495" spans="1:3" x14ac:dyDescent="0.2">
      <c r="A495" s="31" t="s">
        <v>1542</v>
      </c>
      <c r="B495" s="35" t="s">
        <v>1543</v>
      </c>
      <c r="C495" s="48">
        <v>3535477.09</v>
      </c>
    </row>
    <row r="496" spans="1:3" x14ac:dyDescent="0.2">
      <c r="A496" s="31" t="s">
        <v>1544</v>
      </c>
      <c r="B496" s="35" t="s">
        <v>1545</v>
      </c>
      <c r="C496" s="48">
        <v>38616</v>
      </c>
    </row>
    <row r="497" spans="1:3" x14ac:dyDescent="0.2">
      <c r="A497" s="31"/>
      <c r="B497" s="39" t="s">
        <v>1494</v>
      </c>
      <c r="C497" s="47">
        <v>241551053.26999998</v>
      </c>
    </row>
    <row r="498" spans="1:3" x14ac:dyDescent="0.2">
      <c r="A498" s="31"/>
      <c r="B498" s="39"/>
      <c r="C498" s="47">
        <v>0</v>
      </c>
    </row>
    <row r="499" spans="1:3" x14ac:dyDescent="0.2">
      <c r="A499" s="31"/>
      <c r="B499" s="39" t="s">
        <v>1130</v>
      </c>
      <c r="C499" s="47">
        <v>324156728.88999999</v>
      </c>
    </row>
    <row r="500" spans="1:3" x14ac:dyDescent="0.2">
      <c r="A500" s="31"/>
      <c r="B500" s="39"/>
      <c r="C500" s="47">
        <v>0</v>
      </c>
    </row>
    <row r="501" spans="1:3" x14ac:dyDescent="0.2">
      <c r="A501" s="31"/>
      <c r="B501" s="39" t="s">
        <v>1495</v>
      </c>
      <c r="C501" s="47">
        <v>1742593.9299999997</v>
      </c>
    </row>
    <row r="502" spans="1:3" x14ac:dyDescent="0.2">
      <c r="A502" s="31"/>
      <c r="B502" s="39"/>
      <c r="C502" s="47">
        <v>0</v>
      </c>
    </row>
    <row r="503" spans="1:3" x14ac:dyDescent="0.2">
      <c r="A503" s="31"/>
      <c r="B503" s="39" t="s">
        <v>1496</v>
      </c>
      <c r="C503" s="47">
        <v>227294784.68299997</v>
      </c>
    </row>
    <row r="504" spans="1:3" x14ac:dyDescent="0.2">
      <c r="A504" s="31"/>
      <c r="B504" s="35" t="s">
        <v>1497</v>
      </c>
      <c r="C504" s="47" t="e">
        <v>#REF!</v>
      </c>
    </row>
    <row r="505" spans="1:3" x14ac:dyDescent="0.2">
      <c r="A505" s="31"/>
      <c r="B505" s="35" t="s">
        <v>1498</v>
      </c>
      <c r="C505" s="47">
        <v>71157.540000000008</v>
      </c>
    </row>
    <row r="506" spans="1:3" x14ac:dyDescent="0.2">
      <c r="A506" s="31"/>
      <c r="B506" s="35"/>
      <c r="C506" s="47">
        <v>0</v>
      </c>
    </row>
    <row r="507" spans="1:3" x14ac:dyDescent="0.2">
      <c r="A507" s="31"/>
      <c r="B507" s="35" t="s">
        <v>1500</v>
      </c>
      <c r="C507" s="47">
        <v>36882197.348999999</v>
      </c>
    </row>
    <row r="508" spans="1:3" x14ac:dyDescent="0.2">
      <c r="A508" s="31"/>
      <c r="B508" s="33"/>
      <c r="C508" s="47">
        <v>0</v>
      </c>
    </row>
    <row r="509" spans="1:3" x14ac:dyDescent="0.2">
      <c r="A509" s="31"/>
      <c r="B509" s="39" t="s">
        <v>1505</v>
      </c>
      <c r="C509" s="47">
        <v>228399663.17000002</v>
      </c>
    </row>
    <row r="510" spans="1:3" x14ac:dyDescent="0.2">
      <c r="A510" s="31"/>
      <c r="B510" s="39"/>
      <c r="C510" s="47">
        <v>0</v>
      </c>
    </row>
    <row r="511" spans="1:3" x14ac:dyDescent="0.2">
      <c r="A511" s="31"/>
      <c r="B511" s="39" t="s">
        <v>1506</v>
      </c>
      <c r="C511" s="47">
        <v>29152441.526000004</v>
      </c>
    </row>
    <row r="512" spans="1:3" x14ac:dyDescent="0.2">
      <c r="A512" s="31"/>
      <c r="B512" s="39"/>
      <c r="C512" s="47">
        <v>0</v>
      </c>
    </row>
    <row r="513" spans="1:3" x14ac:dyDescent="0.2">
      <c r="A513" s="31"/>
      <c r="B513" s="39" t="s">
        <v>1507</v>
      </c>
      <c r="C513" s="47">
        <v>0</v>
      </c>
    </row>
    <row r="514" spans="1:3" x14ac:dyDescent="0.2">
      <c r="A514" s="31"/>
      <c r="B514" s="39"/>
      <c r="C514" s="47">
        <v>0</v>
      </c>
    </row>
    <row r="515" spans="1:3" x14ac:dyDescent="0.2">
      <c r="A515" s="31"/>
      <c r="B515" s="39" t="s">
        <v>1509</v>
      </c>
      <c r="C515" s="47">
        <v>0</v>
      </c>
    </row>
    <row r="516" spans="1:3" x14ac:dyDescent="0.2">
      <c r="A516" s="31"/>
      <c r="B516" s="39"/>
      <c r="C516" s="47">
        <v>0</v>
      </c>
    </row>
    <row r="517" spans="1:3" x14ac:dyDescent="0.2">
      <c r="A517" s="31"/>
      <c r="B517" s="39" t="s">
        <v>1512</v>
      </c>
      <c r="C517" s="47">
        <v>0</v>
      </c>
    </row>
    <row r="518" spans="1:3" x14ac:dyDescent="0.2">
      <c r="A518" s="31"/>
      <c r="B518" s="39"/>
      <c r="C518" s="47">
        <v>0</v>
      </c>
    </row>
    <row r="519" spans="1:3" x14ac:dyDescent="0.2">
      <c r="A519" s="31"/>
      <c r="B519" s="39" t="s">
        <v>1258</v>
      </c>
      <c r="C519" s="47">
        <v>206799567.11999997</v>
      </c>
    </row>
    <row r="520" spans="1:3" x14ac:dyDescent="0.2">
      <c r="A520" s="31"/>
      <c r="B520" s="39"/>
      <c r="C520" s="47">
        <v>0</v>
      </c>
    </row>
    <row r="521" spans="1:3" x14ac:dyDescent="0.2">
      <c r="A521" s="31"/>
      <c r="B521" s="39" t="s">
        <v>1513</v>
      </c>
      <c r="C521" s="47">
        <v>-9.9999999999909051E-3</v>
      </c>
    </row>
    <row r="522" spans="1:3" x14ac:dyDescent="0.2">
      <c r="A522" s="31"/>
      <c r="B522" s="39"/>
      <c r="C522" s="47">
        <v>0</v>
      </c>
    </row>
    <row r="523" spans="1:3" x14ac:dyDescent="0.2">
      <c r="A523" s="31"/>
      <c r="B523" s="54" t="s">
        <v>1514</v>
      </c>
      <c r="C523" s="52">
        <v>15967613.800000001</v>
      </c>
    </row>
    <row r="524" spans="1:3" x14ac:dyDescent="0.2">
      <c r="A524" s="31"/>
      <c r="B524" s="39"/>
      <c r="C524" s="47">
        <v>0</v>
      </c>
    </row>
    <row r="525" spans="1:3" x14ac:dyDescent="0.2">
      <c r="A525" s="31"/>
      <c r="B525" s="39" t="s">
        <v>1515</v>
      </c>
      <c r="C525" s="47">
        <v>1198974.07</v>
      </c>
    </row>
    <row r="526" spans="1:3" x14ac:dyDescent="0.2">
      <c r="A526" s="31"/>
      <c r="B526" s="39"/>
      <c r="C526" s="47">
        <v>0</v>
      </c>
    </row>
    <row r="527" spans="1:3" x14ac:dyDescent="0.2">
      <c r="A527" s="31"/>
      <c r="B527" s="39" t="s">
        <v>1516</v>
      </c>
      <c r="C527" s="47">
        <v>8712151.1610000003</v>
      </c>
    </row>
    <row r="528" spans="1:3" x14ac:dyDescent="0.2">
      <c r="A528" s="31"/>
      <c r="B528" s="39"/>
      <c r="C528" s="47">
        <v>0</v>
      </c>
    </row>
    <row r="529" spans="1:3" x14ac:dyDescent="0.2">
      <c r="A529" s="31"/>
      <c r="B529" s="39" t="s">
        <v>1517</v>
      </c>
      <c r="C529" s="47">
        <v>0</v>
      </c>
    </row>
    <row r="530" spans="1:3" x14ac:dyDescent="0.2">
      <c r="A530" s="31"/>
      <c r="B530" s="39"/>
      <c r="C530" s="47">
        <v>0</v>
      </c>
    </row>
    <row r="531" spans="1:3" x14ac:dyDescent="0.2">
      <c r="A531" s="31"/>
      <c r="B531" s="39" t="s">
        <v>1518</v>
      </c>
      <c r="C531" s="47">
        <v>6110070.54</v>
      </c>
    </row>
    <row r="532" spans="1:3" x14ac:dyDescent="0.2">
      <c r="A532" s="31"/>
      <c r="B532" s="39"/>
      <c r="C532" s="47">
        <v>0</v>
      </c>
    </row>
    <row r="533" spans="1:3" x14ac:dyDescent="0.2">
      <c r="A533" s="31"/>
      <c r="B533" s="39" t="s">
        <v>1519</v>
      </c>
      <c r="C533" s="47">
        <v>5060189.6000000006</v>
      </c>
    </row>
    <row r="534" spans="1:3" x14ac:dyDescent="0.2">
      <c r="A534" s="31"/>
      <c r="B534" s="39"/>
      <c r="C534" s="47">
        <v>0</v>
      </c>
    </row>
    <row r="535" spans="1:3" x14ac:dyDescent="0.2">
      <c r="A535" s="31"/>
      <c r="B535" s="39" t="s">
        <v>1521</v>
      </c>
      <c r="C535" s="47">
        <v>18363695.070999995</v>
      </c>
    </row>
    <row r="536" spans="1:3" x14ac:dyDescent="0.2">
      <c r="A536" s="31"/>
      <c r="B536" s="35"/>
      <c r="C536" s="48">
        <v>-6.577465683221817E-9</v>
      </c>
    </row>
    <row r="537" spans="1:3" x14ac:dyDescent="0.2">
      <c r="A537" s="31"/>
      <c r="B537" s="39" t="s">
        <v>1524</v>
      </c>
      <c r="C537" s="47">
        <v>22155238.959999997</v>
      </c>
    </row>
    <row r="538" spans="1:3" x14ac:dyDescent="0.2">
      <c r="A538" s="31"/>
      <c r="B538" s="39"/>
      <c r="C538" s="47">
        <v>0</v>
      </c>
    </row>
    <row r="539" spans="1:3" x14ac:dyDescent="0.2">
      <c r="A539" s="31"/>
      <c r="B539" s="39" t="s">
        <v>1527</v>
      </c>
      <c r="C539" s="47">
        <v>0</v>
      </c>
    </row>
    <row r="540" spans="1:3" x14ac:dyDescent="0.2">
      <c r="A540" s="31"/>
      <c r="B540" s="39"/>
      <c r="C540" s="47">
        <v>0</v>
      </c>
    </row>
    <row r="541" spans="1:3" x14ac:dyDescent="0.2">
      <c r="A541" s="31"/>
      <c r="B541" s="39" t="s">
        <v>1528</v>
      </c>
      <c r="C541" s="47">
        <v>0</v>
      </c>
    </row>
    <row r="542" spans="1:3" x14ac:dyDescent="0.2">
      <c r="A542" s="31"/>
      <c r="B542" s="39"/>
      <c r="C542" s="47">
        <v>0</v>
      </c>
    </row>
    <row r="543" spans="1:3" x14ac:dyDescent="0.2">
      <c r="A543" s="31"/>
      <c r="B543" s="39" t="s">
        <v>1530</v>
      </c>
      <c r="C543" s="47">
        <v>0</v>
      </c>
    </row>
    <row r="544" spans="1:3" x14ac:dyDescent="0.2">
      <c r="A544" s="31"/>
      <c r="B544" s="39"/>
      <c r="C544" s="47">
        <v>0</v>
      </c>
    </row>
    <row r="545" spans="1:3" x14ac:dyDescent="0.2">
      <c r="A545" s="31"/>
      <c r="B545" s="39" t="s">
        <v>1531</v>
      </c>
      <c r="C545" s="47">
        <v>0</v>
      </c>
    </row>
    <row r="546" spans="1:3" x14ac:dyDescent="0.2">
      <c r="A546" s="31"/>
      <c r="B546" s="39"/>
      <c r="C546" s="47">
        <v>0</v>
      </c>
    </row>
    <row r="547" spans="1:3" x14ac:dyDescent="0.2">
      <c r="A547" s="31"/>
      <c r="B547" s="39" t="s">
        <v>1532</v>
      </c>
      <c r="C547" s="47">
        <v>4239897.62</v>
      </c>
    </row>
    <row r="548" spans="1:3" x14ac:dyDescent="0.2">
      <c r="A548" s="31"/>
      <c r="B548" s="39"/>
      <c r="C548" s="47">
        <v>0</v>
      </c>
    </row>
    <row r="549" spans="1:3" x14ac:dyDescent="0.2">
      <c r="A549" s="31"/>
      <c r="B549" s="54" t="s">
        <v>1533</v>
      </c>
      <c r="C549" s="52">
        <v>35078070.829999998</v>
      </c>
    </row>
    <row r="550" spans="1:3" x14ac:dyDescent="0.2">
      <c r="A550" s="31"/>
      <c r="B550" s="39"/>
      <c r="C550" s="47">
        <v>0</v>
      </c>
    </row>
    <row r="551" spans="1:3" x14ac:dyDescent="0.2">
      <c r="A551" s="31"/>
      <c r="B551" s="39" t="s">
        <v>1534</v>
      </c>
      <c r="C551" s="47">
        <v>0</v>
      </c>
    </row>
    <row r="552" spans="1:3" x14ac:dyDescent="0.2">
      <c r="A552" s="31"/>
      <c r="B552" s="39"/>
      <c r="C552" s="47">
        <v>0</v>
      </c>
    </row>
    <row r="553" spans="1:3" x14ac:dyDescent="0.2">
      <c r="A553" s="31"/>
      <c r="B553" s="39" t="s">
        <v>1535</v>
      </c>
      <c r="C553" s="47">
        <v>1613099.2299999997</v>
      </c>
    </row>
    <row r="554" spans="1:3" x14ac:dyDescent="0.2">
      <c r="A554" s="31"/>
      <c r="B554" s="35"/>
      <c r="C554" s="48">
        <v>0</v>
      </c>
    </row>
    <row r="555" spans="1:3" x14ac:dyDescent="0.2">
      <c r="A555" s="31"/>
      <c r="B555" s="35"/>
      <c r="C555" s="48">
        <v>0</v>
      </c>
    </row>
    <row r="556" spans="1:3" x14ac:dyDescent="0.2">
      <c r="A556" s="31"/>
      <c r="B556" s="35"/>
      <c r="C556" s="48">
        <v>0</v>
      </c>
    </row>
    <row r="557" spans="1:3" x14ac:dyDescent="0.2">
      <c r="A557" s="31"/>
      <c r="B557" s="35"/>
      <c r="C557" s="48">
        <v>0</v>
      </c>
    </row>
    <row r="558" spans="1:3" x14ac:dyDescent="0.2">
      <c r="A558" s="31"/>
      <c r="B558" s="35"/>
      <c r="C558" s="48">
        <v>0</v>
      </c>
    </row>
    <row r="559" spans="1:3" x14ac:dyDescent="0.2">
      <c r="A559" s="31"/>
      <c r="B559" s="35"/>
      <c r="C559" s="48">
        <v>0</v>
      </c>
    </row>
    <row r="560" spans="1:3" x14ac:dyDescent="0.2">
      <c r="A560" s="31"/>
      <c r="B560" s="35"/>
      <c r="C560" s="48">
        <v>0</v>
      </c>
    </row>
    <row r="561" spans="1:3" x14ac:dyDescent="0.2">
      <c r="A561" s="31"/>
      <c r="B561" s="35"/>
      <c r="C561" s="48">
        <v>0</v>
      </c>
    </row>
    <row r="562" spans="1:3" x14ac:dyDescent="0.2">
      <c r="A562" s="31"/>
      <c r="B562" s="35"/>
      <c r="C562" s="48">
        <v>0</v>
      </c>
    </row>
    <row r="563" spans="1:3" x14ac:dyDescent="0.2">
      <c r="A563" s="36"/>
      <c r="B563" s="37" t="s">
        <v>1556</v>
      </c>
      <c r="C563" s="49">
        <v>42061990.660000004</v>
      </c>
    </row>
    <row r="564" spans="1:3" x14ac:dyDescent="0.2">
      <c r="A564" s="36"/>
      <c r="B564" s="44" t="s">
        <v>1557</v>
      </c>
      <c r="C564" s="49">
        <v>2580013.2900000005</v>
      </c>
    </row>
    <row r="565" spans="1:3" x14ac:dyDescent="0.2">
      <c r="A565" s="36"/>
      <c r="B565" s="37" t="s">
        <v>1558</v>
      </c>
      <c r="C565" s="49">
        <v>903004.65149999992</v>
      </c>
    </row>
    <row r="566" spans="1:3" x14ac:dyDescent="0.2">
      <c r="A566" s="31"/>
      <c r="B566" s="35"/>
      <c r="C566" s="48">
        <v>0</v>
      </c>
    </row>
    <row r="567" spans="1:3" x14ac:dyDescent="0.2">
      <c r="A567" s="31"/>
      <c r="B567" s="35"/>
      <c r="C567" s="48">
        <v>0</v>
      </c>
    </row>
    <row r="568" spans="1:3" x14ac:dyDescent="0.2">
      <c r="A568" s="31"/>
      <c r="B568" s="35"/>
      <c r="C568" s="48">
        <v>0</v>
      </c>
    </row>
    <row r="569" spans="1:3" x14ac:dyDescent="0.2">
      <c r="A569" s="31"/>
      <c r="B569" s="35"/>
      <c r="C569" s="48">
        <v>0</v>
      </c>
    </row>
    <row r="570" spans="1:3" x14ac:dyDescent="0.2">
      <c r="A570" s="31"/>
      <c r="B570" s="35"/>
      <c r="C570" s="48">
        <v>0</v>
      </c>
    </row>
    <row r="571" spans="1:3" x14ac:dyDescent="0.2">
      <c r="A571" s="31"/>
      <c r="B571" s="35"/>
      <c r="C571" s="48">
        <v>0</v>
      </c>
    </row>
    <row r="572" spans="1:3" x14ac:dyDescent="0.2">
      <c r="A572" s="31"/>
      <c r="B572" s="35"/>
      <c r="C572" s="48">
        <v>0</v>
      </c>
    </row>
    <row r="573" spans="1:3" x14ac:dyDescent="0.2">
      <c r="A573" s="31"/>
      <c r="B573" s="35"/>
      <c r="C573" s="48">
        <v>0</v>
      </c>
    </row>
    <row r="574" spans="1:3" x14ac:dyDescent="0.2">
      <c r="A574" s="31"/>
      <c r="B574" s="35"/>
      <c r="C574" s="48">
        <v>0</v>
      </c>
    </row>
    <row r="575" spans="1:3" x14ac:dyDescent="0.2">
      <c r="A575" s="31"/>
      <c r="B575" s="35"/>
      <c r="C575" s="48">
        <v>0</v>
      </c>
    </row>
    <row r="576" spans="1:3" x14ac:dyDescent="0.2">
      <c r="A576" s="31"/>
      <c r="B576" s="35"/>
      <c r="C576" s="47">
        <v>0</v>
      </c>
    </row>
    <row r="577" spans="1:3" x14ac:dyDescent="0.2">
      <c r="A577" s="31"/>
      <c r="B577" s="35"/>
      <c r="C577" s="48">
        <v>0</v>
      </c>
    </row>
    <row r="578" spans="1:3" x14ac:dyDescent="0.2">
      <c r="A578" s="31"/>
      <c r="B578" s="35"/>
      <c r="C578" s="48">
        <v>0</v>
      </c>
    </row>
    <row r="579" spans="1:3" x14ac:dyDescent="0.2">
      <c r="A579" s="31"/>
      <c r="B579" s="35"/>
      <c r="C579" s="48">
        <v>0</v>
      </c>
    </row>
    <row r="580" spans="1:3" x14ac:dyDescent="0.2">
      <c r="A580" s="31"/>
      <c r="B580" s="42"/>
      <c r="C580" s="50">
        <v>0</v>
      </c>
    </row>
    <row r="581" spans="1:3" x14ac:dyDescent="0.2">
      <c r="A581" s="31"/>
      <c r="B581" s="35"/>
      <c r="C581" s="47">
        <v>0</v>
      </c>
    </row>
    <row r="582" spans="1:3" x14ac:dyDescent="0.2">
      <c r="A582" s="31"/>
      <c r="B582" s="35"/>
      <c r="C582" s="47">
        <v>0</v>
      </c>
    </row>
    <row r="583" spans="1:3" x14ac:dyDescent="0.2">
      <c r="A583" s="31"/>
      <c r="B583" s="35"/>
      <c r="C583" s="47">
        <v>0</v>
      </c>
    </row>
    <row r="584" spans="1:3" x14ac:dyDescent="0.2">
      <c r="A584" s="31"/>
      <c r="B584" s="35"/>
      <c r="C584" s="47">
        <v>0</v>
      </c>
    </row>
    <row r="585" spans="1:3" x14ac:dyDescent="0.2">
      <c r="A585" s="31"/>
      <c r="B585" s="35"/>
      <c r="C585" s="47">
        <v>0</v>
      </c>
    </row>
    <row r="586" spans="1:3" x14ac:dyDescent="0.2">
      <c r="A586" s="31"/>
      <c r="B586" s="34"/>
      <c r="C586" s="53">
        <v>0</v>
      </c>
    </row>
    <row r="587" spans="1:3" x14ac:dyDescent="0.2">
      <c r="A587" s="31"/>
      <c r="B587" s="35"/>
      <c r="C587" s="47">
        <v>0</v>
      </c>
    </row>
    <row r="588" spans="1:3" x14ac:dyDescent="0.2">
      <c r="A588" s="31"/>
      <c r="B588" s="35"/>
      <c r="C588" s="47">
        <v>0</v>
      </c>
    </row>
    <row r="589" spans="1:3" x14ac:dyDescent="0.2">
      <c r="A589" s="31"/>
      <c r="B589" s="35"/>
      <c r="C589" s="47">
        <v>0</v>
      </c>
    </row>
    <row r="590" spans="1:3" x14ac:dyDescent="0.2">
      <c r="A590" s="31"/>
      <c r="B590" s="35"/>
      <c r="C590" s="48">
        <v>0</v>
      </c>
    </row>
    <row r="591" spans="1:3" x14ac:dyDescent="0.2">
      <c r="A591" s="31"/>
      <c r="B591" s="35"/>
      <c r="C591" s="48">
        <v>0</v>
      </c>
    </row>
    <row r="592" spans="1:3" x14ac:dyDescent="0.2">
      <c r="A592" s="31"/>
      <c r="B592" s="35"/>
      <c r="C592" s="48">
        <v>0</v>
      </c>
    </row>
    <row r="593" spans="1:3" x14ac:dyDescent="0.2">
      <c r="A593" s="31"/>
      <c r="B593" s="35"/>
      <c r="C593" s="48">
        <v>0</v>
      </c>
    </row>
    <row r="594" spans="1:3" x14ac:dyDescent="0.2">
      <c r="A594" s="31"/>
      <c r="B594" s="34"/>
      <c r="C594" s="53">
        <v>0</v>
      </c>
    </row>
    <row r="595" spans="1:3" x14ac:dyDescent="0.2">
      <c r="A595" s="31"/>
      <c r="B595" s="35"/>
      <c r="C595" s="48">
        <v>0</v>
      </c>
    </row>
    <row r="596" spans="1:3" x14ac:dyDescent="0.2">
      <c r="A596" s="36"/>
      <c r="B596" s="38"/>
      <c r="C596" s="49">
        <v>0</v>
      </c>
    </row>
    <row r="597" spans="1:3" x14ac:dyDescent="0.2">
      <c r="A597" s="36"/>
      <c r="B597" s="37" t="s">
        <v>1635</v>
      </c>
      <c r="C597" s="49">
        <v>-11042326.229999999</v>
      </c>
    </row>
    <row r="598" spans="1:3" x14ac:dyDescent="0.2">
      <c r="A598" s="36"/>
      <c r="B598" s="44" t="s">
        <v>1557</v>
      </c>
      <c r="C598" s="49">
        <v>2580013.2900000005</v>
      </c>
    </row>
    <row r="599" spans="1:3" x14ac:dyDescent="0.2">
      <c r="A599" s="36"/>
      <c r="B599" s="37" t="s">
        <v>1558</v>
      </c>
      <c r="C599" s="49">
        <v>903004.65149999992</v>
      </c>
    </row>
    <row r="600" spans="1:3" x14ac:dyDescent="0.2">
      <c r="A600" s="31"/>
      <c r="B600" s="35"/>
      <c r="C600" s="48">
        <v>0</v>
      </c>
    </row>
    <row r="601" spans="1:3" x14ac:dyDescent="0.2">
      <c r="A601" s="31"/>
      <c r="B601" s="35"/>
      <c r="C601" s="47">
        <v>0</v>
      </c>
    </row>
    <row r="602" spans="1:3" x14ac:dyDescent="0.2">
      <c r="A602" s="31"/>
      <c r="B602" s="35"/>
      <c r="C602" s="48">
        <v>0</v>
      </c>
    </row>
    <row r="603" spans="1:3" x14ac:dyDescent="0.2">
      <c r="A603" s="31"/>
      <c r="B603" s="35"/>
      <c r="C603" s="47">
        <v>0</v>
      </c>
    </row>
    <row r="604" spans="1:3" x14ac:dyDescent="0.2">
      <c r="A604" s="31"/>
      <c r="B604" s="35"/>
      <c r="C604" s="48">
        <v>0</v>
      </c>
    </row>
    <row r="605" spans="1:3" x14ac:dyDescent="0.2">
      <c r="A605" s="31"/>
      <c r="B605" s="35"/>
      <c r="C605" s="47">
        <v>0</v>
      </c>
    </row>
    <row r="606" spans="1:3" x14ac:dyDescent="0.2">
      <c r="A606" s="31"/>
      <c r="B606" s="32"/>
      <c r="C606" s="53">
        <v>0</v>
      </c>
    </row>
    <row r="607" spans="1:3" x14ac:dyDescent="0.2">
      <c r="A607" s="31"/>
      <c r="B607" s="33"/>
      <c r="C607" s="48">
        <v>0</v>
      </c>
    </row>
    <row r="608" spans="1:3" x14ac:dyDescent="0.2">
      <c r="A608" s="31"/>
      <c r="B608" s="33"/>
      <c r="C608" s="48">
        <v>0</v>
      </c>
    </row>
    <row r="609" spans="1:3" x14ac:dyDescent="0.2">
      <c r="A609" s="31"/>
      <c r="B609" s="33"/>
      <c r="C609" s="48">
        <v>0</v>
      </c>
    </row>
    <row r="610" spans="1:3" x14ac:dyDescent="0.2">
      <c r="A610" s="31"/>
      <c r="B610" s="33"/>
      <c r="C610" s="48">
        <v>0</v>
      </c>
    </row>
    <row r="611" spans="1:3" x14ac:dyDescent="0.2">
      <c r="A611" s="31"/>
      <c r="B611" s="33"/>
      <c r="C611" s="48">
        <v>0</v>
      </c>
    </row>
    <row r="612" spans="1:3" x14ac:dyDescent="0.2">
      <c r="A612" s="31"/>
      <c r="B612" s="33"/>
      <c r="C612" s="48">
        <v>0</v>
      </c>
    </row>
    <row r="613" spans="1:3" x14ac:dyDescent="0.2">
      <c r="A613" s="31"/>
      <c r="B613" s="33"/>
      <c r="C613" s="4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AEP-6-27-00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s003861</dc:creator>
  <cp:lastModifiedBy>AEP</cp:lastModifiedBy>
  <cp:lastPrinted>2014-12-10T14:58:18Z</cp:lastPrinted>
  <dcterms:created xsi:type="dcterms:W3CDTF">2002-06-14T02:11:37Z</dcterms:created>
  <dcterms:modified xsi:type="dcterms:W3CDTF">2015-01-06T14:25:35Z</dcterms:modified>
</cp:coreProperties>
</file>